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DieseArbeitsmappe"/>
  <mc:AlternateContent xmlns:mc="http://schemas.openxmlformats.org/markup-compatibility/2006">
    <mc:Choice Requires="x15">
      <x15ac:absPath xmlns:x15ac="http://schemas.microsoft.com/office/spreadsheetml/2010/11/ac" url="N:\WINI-ZGWN\Projekte\Dauerprojekte\Gradwanderer BgA\04_Potenzielle Projekte\ClimCalc 4.0\3_Arbeitsunterlagen\Tool\Tool-Versionen\2023\"/>
    </mc:Choice>
  </mc:AlternateContent>
  <xr:revisionPtr revIDLastSave="0" documentId="13_ncr:1_{C07BF536-48B9-40F9-9F5A-A3F635A6D6AF}" xr6:coauthVersionLast="47" xr6:coauthVersionMax="47" xr10:uidLastSave="{00000000-0000-0000-0000-000000000000}"/>
  <bookViews>
    <workbookView xWindow="-120" yWindow="-120" windowWidth="29040" windowHeight="15840" tabRatio="861" xr2:uid="{00000000-000D-0000-FFFF-FFFF00000000}"/>
  </bookViews>
  <sheets>
    <sheet name="EINFÜHRUNG" sheetId="1" r:id="rId1"/>
    <sheet name="Stammdaten" sheetId="2" r:id="rId2"/>
    <sheet name="Aktivitätsdaten" sheetId="3" r:id="rId3"/>
    <sheet name="Strom marktbasiert" sheetId="9" r:id="rId4"/>
    <sheet name="Ergebnisse - Dashboard" sheetId="7" r:id="rId5"/>
    <sheet name="Ergebnisse - Kategorien" sheetId="5" r:id="rId6"/>
    <sheet name="Ergebnisse - Scopes" sheetId="6" r:id="rId7"/>
    <sheet name="Ergebnisse - Details" sheetId="8" r:id="rId8"/>
    <sheet name="Emissionsfaktoren" sheetId="4" r:id="rId9"/>
  </sheets>
  <definedNames>
    <definedName name="_xlnm.Print_Area" localSheetId="2">Aktivitätsdaten!$H$5:$K$197</definedName>
    <definedName name="_xlnm.Print_Area" localSheetId="0">EINFÜHRUNG!$B$2:$J$52</definedName>
    <definedName name="_xlnm.Print_Area" localSheetId="4">'Ergebnisse - Dashboard'!$C$38:$G$71</definedName>
    <definedName name="_xlnm.Print_Area" localSheetId="5">'Ergebnisse - Kategorien'!$A$1:$F$34</definedName>
    <definedName name="_xlnm.Print_Area" localSheetId="1">Stammdaten!$B$2:$E$20</definedName>
    <definedName name="_xlnm.Print_Titles" localSheetId="2">Aktivitätsdaten!$A:$G,Aktivitätsdaten!$2:$3</definedName>
    <definedName name="_xlnm.Print_Titles" localSheetId="7">'Ergebnisse - Details'!$A:$J,'Ergebnisse - Details'!$1:$2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0" i="9" l="1"/>
  <c r="H9" i="9"/>
  <c r="L200" i="4" l="1"/>
  <c r="L116" i="4"/>
  <c r="L117" i="4"/>
  <c r="L118" i="4"/>
  <c r="K116" i="4"/>
  <c r="K117" i="4"/>
  <c r="K118" i="4"/>
  <c r="F31" i="5" l="1"/>
  <c r="I37" i="5"/>
  <c r="H37" i="5"/>
  <c r="G37" i="5"/>
  <c r="I36" i="5"/>
  <c r="H36" i="5"/>
  <c r="G36" i="5"/>
  <c r="H280" i="7"/>
  <c r="G280" i="7"/>
  <c r="F280" i="7"/>
  <c r="E280" i="7"/>
  <c r="H265" i="7"/>
  <c r="G265" i="7"/>
  <c r="F265" i="7"/>
  <c r="L147" i="4"/>
  <c r="K147" i="4"/>
  <c r="M130" i="4"/>
  <c r="M131" i="4"/>
  <c r="M132" i="4"/>
  <c r="M134" i="4"/>
  <c r="M135" i="4"/>
  <c r="M136" i="4"/>
  <c r="M137" i="4"/>
  <c r="M138" i="4"/>
  <c r="M129" i="4"/>
  <c r="M120" i="4"/>
  <c r="M121" i="4"/>
  <c r="M122" i="4"/>
  <c r="M125" i="4"/>
  <c r="M126" i="4"/>
  <c r="M127" i="4"/>
  <c r="M128" i="4"/>
  <c r="M119" i="4"/>
  <c r="M110" i="4"/>
  <c r="M111" i="4"/>
  <c r="M112" i="4"/>
  <c r="M113" i="4"/>
  <c r="M114" i="4"/>
  <c r="M115" i="4"/>
  <c r="M116" i="4"/>
  <c r="M117" i="4"/>
  <c r="M118" i="4"/>
  <c r="M109" i="4"/>
  <c r="M108" i="4"/>
  <c r="M107" i="4"/>
  <c r="M98" i="4"/>
  <c r="M96" i="4"/>
  <c r="M95" i="4"/>
  <c r="M90" i="4"/>
  <c r="M124" i="4" s="1"/>
  <c r="M89" i="4"/>
  <c r="M133" i="4" s="1"/>
  <c r="N220" i="4"/>
  <c r="N218" i="4"/>
  <c r="M220" i="4"/>
  <c r="M221" i="4"/>
  <c r="M219" i="4"/>
  <c r="M218" i="4"/>
  <c r="N152" i="4"/>
  <c r="N153" i="4"/>
  <c r="N151" i="4"/>
  <c r="M152" i="4"/>
  <c r="M153" i="4"/>
  <c r="M151" i="4"/>
  <c r="N117" i="4"/>
  <c r="L102" i="4"/>
  <c r="L103" i="4"/>
  <c r="L104" i="4"/>
  <c r="L105" i="4"/>
  <c r="L106" i="4"/>
  <c r="K104" i="4"/>
  <c r="K105" i="4"/>
  <c r="K106" i="4"/>
  <c r="N130" i="4"/>
  <c r="N131" i="4"/>
  <c r="N132" i="4"/>
  <c r="N133" i="4"/>
  <c r="N134" i="4"/>
  <c r="N135" i="4"/>
  <c r="N136" i="4"/>
  <c r="N137" i="4"/>
  <c r="N138" i="4"/>
  <c r="N129" i="4"/>
  <c r="N120" i="4"/>
  <c r="N121" i="4"/>
  <c r="N122" i="4"/>
  <c r="N123" i="4"/>
  <c r="N125" i="4"/>
  <c r="N126" i="4"/>
  <c r="N127" i="4"/>
  <c r="N128" i="4"/>
  <c r="N119" i="4"/>
  <c r="N110" i="4"/>
  <c r="N111" i="4"/>
  <c r="N112" i="4"/>
  <c r="N113" i="4"/>
  <c r="N114" i="4"/>
  <c r="N115" i="4"/>
  <c r="N118" i="4"/>
  <c r="N109" i="4"/>
  <c r="N108" i="4"/>
  <c r="N107" i="4"/>
  <c r="N98" i="4"/>
  <c r="N96" i="4"/>
  <c r="N95" i="4"/>
  <c r="N90" i="4"/>
  <c r="N124" i="4" s="1"/>
  <c r="F223" i="4"/>
  <c r="F224" i="4"/>
  <c r="F225" i="4"/>
  <c r="F226" i="4"/>
  <c r="F227" i="4"/>
  <c r="F228" i="4"/>
  <c r="F229" i="4"/>
  <c r="F230" i="4"/>
  <c r="F222" i="4"/>
  <c r="F219" i="4"/>
  <c r="F220" i="4"/>
  <c r="F221" i="4"/>
  <c r="F218" i="4"/>
  <c r="E227" i="4"/>
  <c r="E225" i="4"/>
  <c r="E220" i="4"/>
  <c r="E218" i="4"/>
  <c r="D218" i="4"/>
  <c r="E134" i="4"/>
  <c r="E135" i="4"/>
  <c r="E136" i="4"/>
  <c r="E137" i="4"/>
  <c r="E138" i="4"/>
  <c r="E133" i="4"/>
  <c r="E126" i="4"/>
  <c r="E127" i="4"/>
  <c r="E128" i="4"/>
  <c r="E125" i="4"/>
  <c r="E124" i="4"/>
  <c r="E123" i="4"/>
  <c r="E111" i="4"/>
  <c r="E112" i="4"/>
  <c r="E113" i="4"/>
  <c r="E114" i="4"/>
  <c r="E115" i="4"/>
  <c r="E110" i="4"/>
  <c r="F133" i="4"/>
  <c r="F90" i="4"/>
  <c r="F124" i="4" s="1"/>
  <c r="J89" i="4"/>
  <c r="F89" i="4"/>
  <c r="N89" i="4"/>
  <c r="N69" i="4"/>
  <c r="N67" i="4"/>
  <c r="N65" i="4"/>
  <c r="N63" i="4"/>
  <c r="N61" i="4"/>
  <c r="N59" i="4"/>
  <c r="N57" i="4"/>
  <c r="N55" i="4"/>
  <c r="N53" i="4"/>
  <c r="N51" i="4"/>
  <c r="N49" i="4"/>
  <c r="N47" i="4"/>
  <c r="N45" i="4"/>
  <c r="N43" i="4"/>
  <c r="N41" i="4"/>
  <c r="N39" i="4"/>
  <c r="N37" i="4"/>
  <c r="N35" i="4"/>
  <c r="N33" i="4"/>
  <c r="N31" i="4"/>
  <c r="N29" i="4"/>
  <c r="N27" i="4"/>
  <c r="N25" i="4"/>
  <c r="N23" i="4"/>
  <c r="N9" i="4"/>
  <c r="N7" i="4"/>
  <c r="N221" i="4" s="1"/>
  <c r="N5" i="4"/>
  <c r="N219" i="4" s="1"/>
  <c r="J152" i="4"/>
  <c r="J153" i="4"/>
  <c r="J151" i="4"/>
  <c r="J117" i="4"/>
  <c r="J118" i="4"/>
  <c r="J116" i="4"/>
  <c r="J116" i="8" s="1"/>
  <c r="F152" i="4"/>
  <c r="F153" i="4"/>
  <c r="F151" i="4"/>
  <c r="F117" i="4"/>
  <c r="F118" i="4"/>
  <c r="F116" i="4"/>
  <c r="J111" i="4"/>
  <c r="J112" i="4"/>
  <c r="J113" i="4"/>
  <c r="J114" i="4"/>
  <c r="J115" i="4"/>
  <c r="J110" i="4"/>
  <c r="F111" i="4"/>
  <c r="F112" i="4"/>
  <c r="F113" i="4"/>
  <c r="F114" i="4"/>
  <c r="F115" i="4"/>
  <c r="F110" i="4"/>
  <c r="J109" i="4"/>
  <c r="F109" i="4"/>
  <c r="J136" i="4"/>
  <c r="J137" i="4"/>
  <c r="J138" i="4"/>
  <c r="J135" i="4"/>
  <c r="J126" i="4"/>
  <c r="J127" i="4"/>
  <c r="J128" i="4"/>
  <c r="J125" i="4"/>
  <c r="F136" i="4"/>
  <c r="F137" i="4"/>
  <c r="F138" i="4"/>
  <c r="F135" i="4"/>
  <c r="F126" i="4"/>
  <c r="F127" i="4"/>
  <c r="F128" i="4"/>
  <c r="F125" i="4"/>
  <c r="F123" i="4"/>
  <c r="J132" i="4"/>
  <c r="J122" i="4"/>
  <c r="F132" i="4"/>
  <c r="F122" i="4"/>
  <c r="J131" i="4"/>
  <c r="F131" i="4"/>
  <c r="J121" i="4"/>
  <c r="F121" i="4"/>
  <c r="J98" i="4"/>
  <c r="F98" i="4"/>
  <c r="J130" i="4"/>
  <c r="J129" i="4"/>
  <c r="J120" i="4"/>
  <c r="J119" i="4"/>
  <c r="J108" i="4"/>
  <c r="J107" i="4"/>
  <c r="J96" i="4"/>
  <c r="J95" i="4"/>
  <c r="F130" i="4"/>
  <c r="F120" i="4"/>
  <c r="F108" i="4"/>
  <c r="F96" i="4"/>
  <c r="F129" i="4"/>
  <c r="F119" i="4"/>
  <c r="F107" i="4"/>
  <c r="F95" i="4"/>
  <c r="J9" i="4"/>
  <c r="J69" i="4"/>
  <c r="J67" i="4"/>
  <c r="J65" i="4"/>
  <c r="J63" i="4"/>
  <c r="J61" i="4"/>
  <c r="J59" i="4"/>
  <c r="J57" i="4"/>
  <c r="J55" i="4"/>
  <c r="J53" i="4"/>
  <c r="J51" i="4"/>
  <c r="J49" i="4"/>
  <c r="J47" i="4"/>
  <c r="J45" i="4"/>
  <c r="J43" i="4"/>
  <c r="J41" i="4"/>
  <c r="J39" i="4"/>
  <c r="J37" i="4"/>
  <c r="J35" i="4"/>
  <c r="J33" i="4"/>
  <c r="I69" i="4"/>
  <c r="I67" i="4"/>
  <c r="I65" i="4"/>
  <c r="I61" i="4"/>
  <c r="I59" i="4"/>
  <c r="I57" i="4"/>
  <c r="I55" i="4"/>
  <c r="I53" i="4"/>
  <c r="I51" i="4"/>
  <c r="I49" i="4"/>
  <c r="I47" i="4"/>
  <c r="I45" i="4"/>
  <c r="I43" i="4"/>
  <c r="I41" i="4"/>
  <c r="I39" i="4"/>
  <c r="I37" i="4"/>
  <c r="I35" i="4"/>
  <c r="I33" i="4"/>
  <c r="J31" i="4"/>
  <c r="I31" i="4"/>
  <c r="J29" i="4"/>
  <c r="I29" i="4"/>
  <c r="J27" i="4"/>
  <c r="I27" i="4"/>
  <c r="J25" i="4"/>
  <c r="I25" i="4"/>
  <c r="J23" i="4"/>
  <c r="I23" i="4"/>
  <c r="J7" i="4"/>
  <c r="I7" i="4"/>
  <c r="I21" i="5"/>
  <c r="H21" i="5"/>
  <c r="G21" i="5"/>
  <c r="I116" i="8"/>
  <c r="I117" i="8"/>
  <c r="I118" i="8"/>
  <c r="H116" i="8"/>
  <c r="H117" i="8"/>
  <c r="H118" i="8"/>
  <c r="J104" i="8"/>
  <c r="J105" i="8"/>
  <c r="J106" i="8"/>
  <c r="I104" i="8"/>
  <c r="I105" i="8"/>
  <c r="I106" i="8"/>
  <c r="H104" i="8"/>
  <c r="H105" i="8"/>
  <c r="H106" i="8"/>
  <c r="D116" i="8"/>
  <c r="D117" i="8"/>
  <c r="D118" i="8"/>
  <c r="F104" i="8"/>
  <c r="F105" i="8"/>
  <c r="F106" i="8"/>
  <c r="D104" i="8"/>
  <c r="D105" i="8"/>
  <c r="D106" i="8"/>
  <c r="D116" i="3"/>
  <c r="D117" i="3"/>
  <c r="D115" i="3"/>
  <c r="F105" i="3"/>
  <c r="F104" i="3"/>
  <c r="F103" i="3"/>
  <c r="D104" i="3"/>
  <c r="D105" i="3"/>
  <c r="D103" i="3"/>
  <c r="G106" i="4"/>
  <c r="G106" i="8" s="1"/>
  <c r="G104" i="4"/>
  <c r="G104" i="8" s="1"/>
  <c r="G116" i="4"/>
  <c r="G116" i="8" s="1"/>
  <c r="G105" i="4"/>
  <c r="G105" i="8" s="1"/>
  <c r="D217" i="3"/>
  <c r="I221" i="8"/>
  <c r="I220" i="8"/>
  <c r="H221" i="8"/>
  <c r="H220" i="8"/>
  <c r="K44" i="9"/>
  <c r="J44" i="9"/>
  <c r="I44" i="9"/>
  <c r="H44" i="9"/>
  <c r="G44" i="9"/>
  <c r="F44" i="9"/>
  <c r="E44" i="9"/>
  <c r="D44" i="9"/>
  <c r="C44" i="9"/>
  <c r="M263" i="7"/>
  <c r="K263" i="7"/>
  <c r="D7" i="5"/>
  <c r="D265" i="7" s="1"/>
  <c r="O265" i="7" s="1"/>
  <c r="D5" i="5"/>
  <c r="I14" i="5"/>
  <c r="H14" i="5"/>
  <c r="G14" i="5"/>
  <c r="I13" i="5"/>
  <c r="H13" i="5"/>
  <c r="G13" i="5"/>
  <c r="F37" i="5" l="1"/>
  <c r="M123" i="4"/>
  <c r="F134" i="4"/>
  <c r="J117" i="8"/>
  <c r="G117" i="4"/>
  <c r="G117" i="8" s="1"/>
  <c r="G118" i="4"/>
  <c r="G118" i="8" s="1"/>
  <c r="J118" i="8"/>
  <c r="F117" i="8"/>
  <c r="F116" i="3"/>
  <c r="F118" i="8"/>
  <c r="F117" i="3"/>
  <c r="F116" i="8"/>
  <c r="F115" i="3"/>
  <c r="K265" i="7"/>
  <c r="M265" i="7"/>
  <c r="M44" i="9"/>
  <c r="H45" i="9" s="1"/>
  <c r="I45" i="9"/>
  <c r="O43" i="9"/>
  <c r="L43" i="9"/>
  <c r="O42" i="9"/>
  <c r="L42" i="9"/>
  <c r="O41" i="9"/>
  <c r="L41" i="9"/>
  <c r="O40" i="9"/>
  <c r="L40" i="9"/>
  <c r="O39" i="9"/>
  <c r="L39" i="9"/>
  <c r="O38" i="9"/>
  <c r="L38" i="9"/>
  <c r="O37" i="9"/>
  <c r="L37" i="9"/>
  <c r="O36" i="9"/>
  <c r="L36" i="9"/>
  <c r="O35" i="9"/>
  <c r="L35" i="9"/>
  <c r="O34" i="9"/>
  <c r="L34" i="9"/>
  <c r="O33" i="9"/>
  <c r="L33" i="9"/>
  <c r="O32" i="9"/>
  <c r="L32" i="9"/>
  <c r="O31" i="9"/>
  <c r="L31" i="9"/>
  <c r="O30" i="9"/>
  <c r="L30" i="9"/>
  <c r="O29" i="9"/>
  <c r="L29" i="9"/>
  <c r="O28" i="9"/>
  <c r="L28" i="9"/>
  <c r="O27" i="9"/>
  <c r="L27" i="9"/>
  <c r="O26" i="9"/>
  <c r="L26" i="9"/>
  <c r="O25" i="9"/>
  <c r="L25" i="9"/>
  <c r="O24" i="9"/>
  <c r="L24" i="9"/>
  <c r="H16" i="9"/>
  <c r="J4" i="4" s="1"/>
  <c r="L8" i="9"/>
  <c r="D45" i="9" l="1"/>
  <c r="E45" i="9"/>
  <c r="G45" i="9"/>
  <c r="C45" i="9"/>
  <c r="J45" i="9"/>
  <c r="K45" i="9"/>
  <c r="N25" i="9"/>
  <c r="P25" i="9" s="1"/>
  <c r="N33" i="9"/>
  <c r="P33" i="9" s="1"/>
  <c r="N41" i="9"/>
  <c r="P41" i="9" s="1"/>
  <c r="N37" i="9"/>
  <c r="P37" i="9" s="1"/>
  <c r="N29" i="9"/>
  <c r="P29" i="9" s="1"/>
  <c r="F45" i="9"/>
  <c r="L45" i="9" s="1"/>
  <c r="N24" i="9"/>
  <c r="P24" i="9" s="1"/>
  <c r="N36" i="9"/>
  <c r="P36" i="9" s="1"/>
  <c r="N30" i="9"/>
  <c r="P30" i="9" s="1"/>
  <c r="N42" i="9"/>
  <c r="P42" i="9" s="1"/>
  <c r="N38" i="9"/>
  <c r="P38" i="9" s="1"/>
  <c r="N34" i="9"/>
  <c r="P34" i="9" s="1"/>
  <c r="N26" i="9"/>
  <c r="P26" i="9" s="1"/>
  <c r="N27" i="9"/>
  <c r="P27" i="9" s="1"/>
  <c r="N43" i="9"/>
  <c r="P43" i="9" s="1"/>
  <c r="N35" i="9"/>
  <c r="P35" i="9" s="1"/>
  <c r="F16" i="9"/>
  <c r="N39" i="9"/>
  <c r="P39" i="9" s="1"/>
  <c r="N40" i="9"/>
  <c r="P40" i="9" s="1"/>
  <c r="N28" i="9"/>
  <c r="P28" i="9" s="1"/>
  <c r="N31" i="9"/>
  <c r="P31" i="9" s="1"/>
  <c r="N32" i="9"/>
  <c r="P32" i="9" s="1"/>
  <c r="I4" i="4" l="1"/>
  <c r="J16" i="9"/>
  <c r="H83" i="7"/>
  <c r="H82" i="7"/>
  <c r="J90" i="4" l="1"/>
  <c r="J124" i="4" s="1"/>
  <c r="J123" i="4"/>
  <c r="O264" i="7" l="1"/>
  <c r="M264" i="7"/>
  <c r="G25" i="5" l="1"/>
  <c r="D3" i="6" l="1"/>
  <c r="I242" i="8"/>
  <c r="I243" i="8"/>
  <c r="H242" i="8"/>
  <c r="H243" i="8"/>
  <c r="I231" i="8"/>
  <c r="I232" i="8"/>
  <c r="I233" i="8"/>
  <c r="H231" i="8"/>
  <c r="H232" i="8"/>
  <c r="H233" i="8"/>
  <c r="E231" i="8"/>
  <c r="D231" i="8"/>
  <c r="K231" i="4"/>
  <c r="K232" i="4"/>
  <c r="K233" i="4"/>
  <c r="M231" i="4"/>
  <c r="M232" i="4"/>
  <c r="M233" i="4"/>
  <c r="E231" i="4"/>
  <c r="E228" i="3" s="1"/>
  <c r="F231" i="4"/>
  <c r="F228" i="3" s="1"/>
  <c r="F232" i="4"/>
  <c r="F229" i="3" s="1"/>
  <c r="F233" i="4"/>
  <c r="F230" i="3" s="1"/>
  <c r="F234" i="4"/>
  <c r="D231" i="4"/>
  <c r="D228" i="3" s="1"/>
  <c r="D229" i="4"/>
  <c r="D225" i="4"/>
  <c r="D222" i="4"/>
  <c r="D280" i="4"/>
  <c r="D278" i="4"/>
  <c r="C282" i="4"/>
  <c r="C278" i="4"/>
  <c r="C234" i="4"/>
  <c r="C222" i="4"/>
  <c r="N222" i="4"/>
  <c r="N223" i="4"/>
  <c r="N224" i="4"/>
  <c r="N225" i="4"/>
  <c r="N226" i="4"/>
  <c r="N227" i="4"/>
  <c r="N228" i="4"/>
  <c r="N229" i="4"/>
  <c r="N230" i="4"/>
  <c r="N231" i="4"/>
  <c r="N232" i="4"/>
  <c r="N233" i="4"/>
  <c r="M222" i="4"/>
  <c r="M223" i="4"/>
  <c r="M224" i="4"/>
  <c r="M225" i="4"/>
  <c r="M226" i="4"/>
  <c r="M227" i="4"/>
  <c r="M228" i="4"/>
  <c r="M229" i="4"/>
  <c r="M230" i="4"/>
  <c r="M234" i="4"/>
  <c r="F231" i="8" l="1"/>
  <c r="F232" i="8"/>
  <c r="F233" i="8"/>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34" i="4"/>
  <c r="M280" i="4"/>
  <c r="M281" i="4"/>
  <c r="M276" i="4"/>
  <c r="M277" i="4"/>
  <c r="M278" i="4"/>
  <c r="M279" i="4"/>
  <c r="M272" i="4"/>
  <c r="M273" i="4"/>
  <c r="M274" i="4"/>
  <c r="M275" i="4"/>
  <c r="M268" i="4"/>
  <c r="M269" i="4"/>
  <c r="M270" i="4"/>
  <c r="M271" i="4"/>
  <c r="M264" i="4"/>
  <c r="M265" i="4"/>
  <c r="M266" i="4"/>
  <c r="M267" i="4"/>
  <c r="M260" i="4"/>
  <c r="M261" i="4"/>
  <c r="M262" i="4"/>
  <c r="M263" i="4"/>
  <c r="M256" i="4"/>
  <c r="M257" i="4"/>
  <c r="M258" i="4"/>
  <c r="M259" i="4"/>
  <c r="M252" i="4"/>
  <c r="M253" i="4"/>
  <c r="M254" i="4"/>
  <c r="M255" i="4"/>
  <c r="M248" i="4"/>
  <c r="M249" i="4"/>
  <c r="M250" i="4"/>
  <c r="M251" i="4"/>
  <c r="M244" i="4"/>
  <c r="M245" i="4"/>
  <c r="M246" i="4"/>
  <c r="M247" i="4"/>
  <c r="M242" i="4"/>
  <c r="M243" i="4"/>
  <c r="M240" i="4"/>
  <c r="M241" i="4"/>
  <c r="M238" i="4"/>
  <c r="M239" i="4"/>
  <c r="M235" i="4"/>
  <c r="M236" i="4"/>
  <c r="M237" i="4"/>
  <c r="K242" i="4"/>
  <c r="K243"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282" i="4"/>
  <c r="M283" i="4" l="1"/>
  <c r="M284" i="4"/>
  <c r="M285" i="4"/>
  <c r="M286" i="4"/>
  <c r="M287" i="4"/>
  <c r="M288" i="4"/>
  <c r="M289" i="4"/>
  <c r="M290" i="4"/>
  <c r="M291" i="4"/>
  <c r="M292" i="4"/>
  <c r="M293" i="4"/>
  <c r="M294" i="4"/>
  <c r="M295" i="4"/>
  <c r="M296" i="4"/>
  <c r="M297" i="4"/>
  <c r="M298" i="4"/>
  <c r="M299" i="4"/>
  <c r="M300" i="4"/>
  <c r="M301" i="4"/>
  <c r="M302" i="4"/>
  <c r="M303" i="4"/>
  <c r="M304" i="4"/>
  <c r="M305" i="4"/>
  <c r="M306" i="4"/>
  <c r="M307" i="4"/>
  <c r="M308" i="4"/>
  <c r="M309" i="4"/>
  <c r="M310" i="4"/>
  <c r="M311" i="4"/>
  <c r="M312" i="4"/>
  <c r="M282" i="4"/>
  <c r="E312" i="4"/>
  <c r="E311" i="4"/>
  <c r="E310" i="4"/>
  <c r="E309" i="4"/>
  <c r="E308" i="4"/>
  <c r="E307" i="4"/>
  <c r="E306" i="4"/>
  <c r="E305" i="4"/>
  <c r="E304" i="4"/>
  <c r="E303" i="4"/>
  <c r="E302" i="4"/>
  <c r="E301" i="4"/>
  <c r="E300" i="4"/>
  <c r="E299" i="4"/>
  <c r="E298" i="4"/>
  <c r="E297" i="4"/>
  <c r="E296" i="4"/>
  <c r="E295" i="4"/>
  <c r="E294" i="4"/>
  <c r="E293" i="4"/>
  <c r="E292" i="4"/>
  <c r="E291" i="4"/>
  <c r="E290" i="4"/>
  <c r="E289" i="4"/>
  <c r="E288" i="4"/>
  <c r="E287" i="4"/>
  <c r="E286" i="4"/>
  <c r="E285" i="4"/>
  <c r="E284" i="4"/>
  <c r="E283" i="4"/>
  <c r="E282" i="4"/>
  <c r="F283" i="4"/>
  <c r="F284" i="4"/>
  <c r="F285" i="4"/>
  <c r="F286" i="4"/>
  <c r="F287" i="4"/>
  <c r="F288" i="4"/>
  <c r="F289" i="4"/>
  <c r="F290" i="4"/>
  <c r="F291" i="4"/>
  <c r="F292" i="4"/>
  <c r="F293" i="4"/>
  <c r="F294" i="4"/>
  <c r="F295" i="4"/>
  <c r="F296" i="4"/>
  <c r="F297" i="4"/>
  <c r="F298" i="4"/>
  <c r="F299" i="4"/>
  <c r="F300" i="4"/>
  <c r="F301" i="4"/>
  <c r="F302" i="4"/>
  <c r="F303" i="4"/>
  <c r="F304" i="4"/>
  <c r="F305" i="4"/>
  <c r="F306" i="4"/>
  <c r="F307" i="4"/>
  <c r="F308" i="4"/>
  <c r="F309" i="4"/>
  <c r="F310" i="4"/>
  <c r="F311" i="4"/>
  <c r="F312" i="4"/>
  <c r="F282" i="4"/>
  <c r="F281" i="4"/>
  <c r="F278" i="4"/>
  <c r="F279" i="4"/>
  <c r="F280" i="4"/>
  <c r="F275" i="4"/>
  <c r="F276" i="4"/>
  <c r="F277" i="4"/>
  <c r="F272" i="4"/>
  <c r="F273" i="4"/>
  <c r="F274" i="4"/>
  <c r="F271" i="4"/>
  <c r="F270" i="4"/>
  <c r="F269" i="4"/>
  <c r="F268" i="4"/>
  <c r="F267" i="4"/>
  <c r="F266" i="4"/>
  <c r="F265" i="4"/>
  <c r="F264" i="4"/>
  <c r="F263" i="4"/>
  <c r="F262" i="4"/>
  <c r="F261" i="4"/>
  <c r="F260" i="4"/>
  <c r="F259" i="4"/>
  <c r="F258" i="4"/>
  <c r="F257" i="4"/>
  <c r="F256" i="4"/>
  <c r="F255" i="4"/>
  <c r="F254" i="4"/>
  <c r="F253" i="4"/>
  <c r="F252" i="4"/>
  <c r="F251" i="4"/>
  <c r="F250" i="4"/>
  <c r="F249" i="4"/>
  <c r="F248" i="4"/>
  <c r="F247" i="4"/>
  <c r="F246" i="4"/>
  <c r="F245" i="4"/>
  <c r="F244" i="4"/>
  <c r="F243" i="4"/>
  <c r="F242" i="4"/>
  <c r="F241" i="4"/>
  <c r="F240" i="4"/>
  <c r="F239" i="4"/>
  <c r="F238" i="4"/>
  <c r="F237" i="4"/>
  <c r="F236" i="4"/>
  <c r="F235" i="4"/>
  <c r="E274" i="4"/>
  <c r="E272" i="4"/>
  <c r="E270" i="4"/>
  <c r="E268" i="4"/>
  <c r="E266" i="4"/>
  <c r="E264" i="4"/>
  <c r="E262" i="4"/>
  <c r="E260" i="4"/>
  <c r="E258" i="4"/>
  <c r="E256" i="4"/>
  <c r="E254" i="4"/>
  <c r="E252" i="4"/>
  <c r="E250" i="4"/>
  <c r="E248" i="4"/>
  <c r="E246" i="4"/>
  <c r="E244" i="4"/>
  <c r="E242" i="4"/>
  <c r="E240" i="4"/>
  <c r="E238" i="4"/>
  <c r="E236" i="4"/>
  <c r="D276" i="4"/>
  <c r="D274" i="4"/>
  <c r="D272" i="4"/>
  <c r="D270" i="4"/>
  <c r="D268" i="4"/>
  <c r="D264" i="4"/>
  <c r="D262" i="4"/>
  <c r="D260" i="4"/>
  <c r="D258" i="4"/>
  <c r="D256" i="4"/>
  <c r="D254" i="4"/>
  <c r="D252" i="4"/>
  <c r="D250" i="4"/>
  <c r="D248" i="4"/>
  <c r="D246" i="4"/>
  <c r="D244" i="4"/>
  <c r="D242" i="4"/>
  <c r="D240" i="4"/>
  <c r="D236" i="4"/>
  <c r="E234" i="4"/>
  <c r="D234" i="4"/>
  <c r="F199" i="3"/>
  <c r="D218" i="8"/>
  <c r="F153" i="8"/>
  <c r="F152" i="8"/>
  <c r="F151" i="8"/>
  <c r="F150" i="8"/>
  <c r="F149" i="8"/>
  <c r="F148" i="8"/>
  <c r="F147" i="8"/>
  <c r="F146" i="8"/>
  <c r="F145" i="8"/>
  <c r="F144" i="8"/>
  <c r="F143" i="8"/>
  <c r="F142" i="8"/>
  <c r="F141" i="8"/>
  <c r="F140" i="8"/>
  <c r="F139" i="8"/>
  <c r="F136" i="8"/>
  <c r="F137" i="8"/>
  <c r="F138" i="8"/>
  <c r="F127" i="8"/>
  <c r="F128" i="8"/>
  <c r="F129" i="8"/>
  <c r="F130" i="8"/>
  <c r="F131" i="8"/>
  <c r="F132" i="8"/>
  <c r="F133" i="8"/>
  <c r="F134" i="8"/>
  <c r="F135" i="8"/>
  <c r="F107" i="8"/>
  <c r="F108" i="8"/>
  <c r="F109" i="8"/>
  <c r="F110" i="8"/>
  <c r="F111" i="8"/>
  <c r="F112" i="8"/>
  <c r="F113" i="8"/>
  <c r="F114" i="8"/>
  <c r="F115" i="8"/>
  <c r="F119" i="8"/>
  <c r="F120" i="8"/>
  <c r="F121" i="8"/>
  <c r="F122" i="8"/>
  <c r="F123" i="8"/>
  <c r="F124" i="8"/>
  <c r="F125" i="8"/>
  <c r="F126" i="8"/>
  <c r="F86" i="8"/>
  <c r="F87" i="8"/>
  <c r="F88" i="8"/>
  <c r="F89" i="8"/>
  <c r="F90" i="8"/>
  <c r="F91" i="8"/>
  <c r="F92" i="8"/>
  <c r="F93" i="8"/>
  <c r="F94" i="8"/>
  <c r="F95" i="8"/>
  <c r="F96" i="8"/>
  <c r="F97" i="8"/>
  <c r="F98" i="8"/>
  <c r="F99" i="8"/>
  <c r="F100" i="8"/>
  <c r="F101" i="8"/>
  <c r="F102" i="8"/>
  <c r="F103" i="8"/>
  <c r="F85" i="8"/>
  <c r="C153" i="3"/>
  <c r="C138" i="3"/>
  <c r="C128" i="3"/>
  <c r="C118" i="3"/>
  <c r="C106" i="3"/>
  <c r="C78" i="3"/>
  <c r="C69" i="3"/>
  <c r="C65" i="3"/>
  <c r="C21" i="3"/>
  <c r="G1" i="8"/>
  <c r="C26" i="5"/>
  <c r="C27" i="5"/>
  <c r="C200" i="3"/>
  <c r="C199" i="3"/>
  <c r="E239" i="3" l="1"/>
  <c r="E242" i="8"/>
  <c r="F239" i="3"/>
  <c r="F242" i="8"/>
  <c r="F240" i="3"/>
  <c r="F243" i="8"/>
  <c r="D239" i="3"/>
  <c r="D242" i="8"/>
  <c r="K264" i="7"/>
  <c r="C35" i="5"/>
  <c r="C313" i="8"/>
  <c r="C34" i="5"/>
  <c r="C282" i="8"/>
  <c r="C33" i="5"/>
  <c r="C278" i="8"/>
  <c r="C32" i="5"/>
  <c r="C234" i="8"/>
  <c r="C31" i="5"/>
  <c r="C222" i="8"/>
  <c r="C29" i="5"/>
  <c r="C218" i="8"/>
  <c r="C24" i="5"/>
  <c r="C189" i="8"/>
  <c r="C23" i="5"/>
  <c r="C158" i="8"/>
  <c r="C22" i="5"/>
  <c r="C154" i="8"/>
  <c r="C20" i="5"/>
  <c r="C139" i="8"/>
  <c r="C19" i="5"/>
  <c r="C129" i="8"/>
  <c r="C18" i="5"/>
  <c r="C119" i="8"/>
  <c r="C17" i="5"/>
  <c r="C107" i="8"/>
  <c r="C16" i="5"/>
  <c r="C95" i="8"/>
  <c r="C15" i="5"/>
  <c r="C85" i="8"/>
  <c r="C12" i="5"/>
  <c r="C79" i="8"/>
  <c r="C11" i="5"/>
  <c r="C70" i="8"/>
  <c r="C10" i="5"/>
  <c r="C66" i="8"/>
  <c r="C9" i="5"/>
  <c r="C22" i="8"/>
  <c r="C201" i="8"/>
  <c r="C10" i="8"/>
  <c r="C8" i="5"/>
  <c r="C4" i="8"/>
  <c r="H25" i="5"/>
  <c r="I25" i="5"/>
  <c r="I28" i="5"/>
  <c r="H28" i="5"/>
  <c r="G28" i="5"/>
  <c r="G38" i="5" l="1"/>
  <c r="H39" i="5"/>
  <c r="I39" i="5"/>
  <c r="I38" i="5"/>
  <c r="H38" i="5"/>
  <c r="G39" i="5"/>
  <c r="E6" i="5" l="1"/>
  <c r="C14" i="5" s="1"/>
  <c r="E5" i="5"/>
  <c r="C13" i="5" s="1"/>
  <c r="D4" i="8"/>
  <c r="J7" i="8"/>
  <c r="I7" i="8"/>
  <c r="H7" i="8"/>
  <c r="J6" i="8"/>
  <c r="I6" i="8"/>
  <c r="H6" i="8"/>
  <c r="Q48" i="7" l="1"/>
  <c r="M48" i="7"/>
  <c r="H48" i="7"/>
  <c r="D48" i="7"/>
  <c r="J134" i="4"/>
  <c r="J5" i="4" l="1"/>
  <c r="L5" i="4" s="1"/>
  <c r="L4" i="4"/>
  <c r="J133" i="4"/>
  <c r="K14" i="4"/>
  <c r="G3" i="3"/>
  <c r="F4" i="5" l="1"/>
  <c r="K4" i="4" l="1"/>
  <c r="G4" i="4"/>
  <c r="J218" i="4" s="1"/>
  <c r="I5" i="4"/>
  <c r="D90" i="3"/>
  <c r="D326" i="8"/>
  <c r="D324" i="8"/>
  <c r="D321" i="8"/>
  <c r="D325" i="8"/>
  <c r="D323" i="8"/>
  <c r="D320" i="8"/>
  <c r="C22" i="6"/>
  <c r="C19" i="6"/>
  <c r="C12" i="6"/>
  <c r="C11" i="6"/>
  <c r="C7" i="6"/>
  <c r="C10" i="6"/>
  <c r="C8" i="6"/>
  <c r="C21" i="6"/>
  <c r="C18" i="6"/>
  <c r="C9" i="6"/>
  <c r="C39" i="5"/>
  <c r="C38" i="5"/>
  <c r="C37" i="5"/>
  <c r="C36" i="5"/>
  <c r="O53" i="7"/>
  <c r="K53" i="7"/>
  <c r="F53" i="7"/>
  <c r="C53" i="7"/>
  <c r="F54" i="7"/>
  <c r="C54" i="7"/>
  <c r="F51" i="7"/>
  <c r="C51" i="7"/>
  <c r="F50" i="7"/>
  <c r="C50" i="7"/>
  <c r="F49" i="7"/>
  <c r="C49" i="7"/>
  <c r="B217" i="8"/>
  <c r="B199" i="8"/>
  <c r="B3" i="8"/>
  <c r="B216" i="3"/>
  <c r="B198" i="3"/>
  <c r="B4" i="3"/>
  <c r="G5" i="4" l="1"/>
  <c r="K5" i="4"/>
  <c r="H200" i="8"/>
  <c r="I200" i="8"/>
  <c r="L140" i="4" l="1"/>
  <c r="E30" i="5" l="1"/>
  <c r="E29" i="5"/>
  <c r="J10" i="8" l="1"/>
  <c r="K133" i="4" l="1"/>
  <c r="K134" i="4"/>
  <c r="K135" i="4"/>
  <c r="K136" i="4"/>
  <c r="K137" i="4"/>
  <c r="K138" i="4"/>
  <c r="K139" i="4"/>
  <c r="K140" i="4"/>
  <c r="L130" i="4"/>
  <c r="L131" i="4"/>
  <c r="L132" i="4"/>
  <c r="L133" i="4"/>
  <c r="L134" i="4"/>
  <c r="L135" i="4"/>
  <c r="L136" i="4"/>
  <c r="L137" i="4"/>
  <c r="L138" i="4"/>
  <c r="L139" i="4"/>
  <c r="L141" i="4"/>
  <c r="L123" i="4"/>
  <c r="L124" i="4"/>
  <c r="L125" i="4"/>
  <c r="L126" i="4"/>
  <c r="L127" i="4"/>
  <c r="L128" i="4"/>
  <c r="L129" i="4"/>
  <c r="K123" i="4"/>
  <c r="K124" i="4"/>
  <c r="K125" i="4"/>
  <c r="K126" i="4"/>
  <c r="K127" i="4"/>
  <c r="K128" i="4"/>
  <c r="L88" i="4"/>
  <c r="L89" i="4"/>
  <c r="L90" i="4"/>
  <c r="L91" i="4"/>
  <c r="L92" i="4"/>
  <c r="L93" i="4"/>
  <c r="L94" i="4"/>
  <c r="L95" i="4"/>
  <c r="L96" i="4"/>
  <c r="L97" i="4"/>
  <c r="K90" i="4"/>
  <c r="K91" i="4"/>
  <c r="K92" i="4"/>
  <c r="K93" i="4"/>
  <c r="K89" i="4"/>
  <c r="O282" i="7" l="1"/>
  <c r="O281" i="7"/>
  <c r="O262" i="7"/>
  <c r="M282" i="7"/>
  <c r="M281" i="7"/>
  <c r="M262" i="7"/>
  <c r="K282" i="7"/>
  <c r="K281" i="7"/>
  <c r="K262" i="7"/>
  <c r="K280" i="7"/>
  <c r="D266" i="7"/>
  <c r="M266" i="7" s="1"/>
  <c r="K266" i="7" l="1"/>
  <c r="O280" i="7"/>
  <c r="M280" i="7"/>
  <c r="O266" i="7"/>
  <c r="O263" i="7"/>
  <c r="G6" i="4" l="1"/>
  <c r="G12" i="4"/>
  <c r="J219" i="4"/>
  <c r="G7" i="4"/>
  <c r="G8" i="4"/>
  <c r="G9" i="4"/>
  <c r="G10" i="4"/>
  <c r="G11" i="4"/>
  <c r="G13" i="4"/>
  <c r="G14" i="4"/>
  <c r="G15" i="4"/>
  <c r="G16" i="4"/>
  <c r="G17" i="4"/>
  <c r="G18" i="4"/>
  <c r="G19" i="4"/>
  <c r="J231" i="4" s="1"/>
  <c r="G20" i="4"/>
  <c r="J232" i="4" s="1"/>
  <c r="G21" i="4"/>
  <c r="J233" i="4" s="1"/>
  <c r="G22" i="4"/>
  <c r="J234" i="4" s="1"/>
  <c r="G234" i="4" s="1"/>
  <c r="G23" i="4"/>
  <c r="G24" i="4"/>
  <c r="G25" i="4"/>
  <c r="G26" i="4"/>
  <c r="G27" i="4"/>
  <c r="G28" i="4"/>
  <c r="G29" i="4"/>
  <c r="G30" i="4"/>
  <c r="J242" i="4" s="1"/>
  <c r="J242" i="8" s="1"/>
  <c r="G31" i="4"/>
  <c r="J243" i="4" s="1"/>
  <c r="J243" i="8" s="1"/>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J279" i="4" s="1"/>
  <c r="G68" i="4"/>
  <c r="G69" i="4"/>
  <c r="G70" i="4"/>
  <c r="G71" i="4"/>
  <c r="G72" i="4"/>
  <c r="G73" i="4"/>
  <c r="G74" i="4"/>
  <c r="G75" i="4"/>
  <c r="G76" i="4"/>
  <c r="G77" i="4"/>
  <c r="G78" i="4"/>
  <c r="G79" i="4"/>
  <c r="G80" i="4"/>
  <c r="G81" i="4"/>
  <c r="G82" i="4"/>
  <c r="G83" i="4"/>
  <c r="G84" i="4"/>
  <c r="G85" i="4"/>
  <c r="G86" i="4"/>
  <c r="G87" i="4"/>
  <c r="G88" i="4"/>
  <c r="G89" i="4"/>
  <c r="G90" i="4"/>
  <c r="G91" i="4"/>
  <c r="G92" i="4"/>
  <c r="G93" i="4"/>
  <c r="G94" i="4"/>
  <c r="G95" i="4"/>
  <c r="G96" i="4"/>
  <c r="G97" i="4"/>
  <c r="G98" i="4"/>
  <c r="G99" i="4"/>
  <c r="G100" i="4"/>
  <c r="G101" i="4"/>
  <c r="G102" i="4"/>
  <c r="G103" i="4"/>
  <c r="G107" i="4"/>
  <c r="G108" i="4"/>
  <c r="G109" i="4"/>
  <c r="G110" i="4"/>
  <c r="G111" i="4"/>
  <c r="G112" i="4"/>
  <c r="G113" i="4"/>
  <c r="G114" i="4"/>
  <c r="G115" i="4"/>
  <c r="G119" i="4"/>
  <c r="G120" i="4"/>
  <c r="G121" i="4"/>
  <c r="G122" i="4"/>
  <c r="G123" i="4"/>
  <c r="G124" i="4"/>
  <c r="G125" i="4"/>
  <c r="G126" i="4"/>
  <c r="G127" i="4"/>
  <c r="G128" i="4"/>
  <c r="G129" i="4"/>
  <c r="G130" i="4"/>
  <c r="G131" i="4"/>
  <c r="G132" i="4"/>
  <c r="G133" i="4"/>
  <c r="G134" i="4"/>
  <c r="G135" i="4"/>
  <c r="G136" i="4"/>
  <c r="G137" i="4"/>
  <c r="G138" i="4"/>
  <c r="G139" i="4"/>
  <c r="G140" i="4"/>
  <c r="G141" i="4"/>
  <c r="G142" i="4"/>
  <c r="G143" i="4"/>
  <c r="G144" i="4"/>
  <c r="G145" i="4"/>
  <c r="G146" i="4"/>
  <c r="G147" i="4"/>
  <c r="G148" i="4"/>
  <c r="G149" i="4"/>
  <c r="G150" i="4"/>
  <c r="G151" i="4"/>
  <c r="G152" i="4"/>
  <c r="G153" i="4"/>
  <c r="G154" i="4"/>
  <c r="G155" i="4"/>
  <c r="G156" i="4"/>
  <c r="G157" i="4"/>
  <c r="G158" i="4"/>
  <c r="J282" i="4" s="1"/>
  <c r="G159" i="4"/>
  <c r="G160" i="4"/>
  <c r="G161" i="4"/>
  <c r="G162" i="4"/>
  <c r="G163" i="4"/>
  <c r="G164" i="4"/>
  <c r="G165" i="4"/>
  <c r="G166" i="4"/>
  <c r="G167" i="4"/>
  <c r="G168" i="4"/>
  <c r="G169" i="4"/>
  <c r="G170" i="4"/>
  <c r="G171" i="4"/>
  <c r="G172" i="4"/>
  <c r="G173" i="4"/>
  <c r="G174" i="4"/>
  <c r="G175" i="4"/>
  <c r="G176" i="4"/>
  <c r="G177" i="4"/>
  <c r="J301" i="4" s="1"/>
  <c r="G178" i="4"/>
  <c r="G179" i="4"/>
  <c r="G180" i="4"/>
  <c r="G181" i="4"/>
  <c r="G182" i="4"/>
  <c r="G183" i="4"/>
  <c r="G184" i="4"/>
  <c r="G185" i="4"/>
  <c r="G186" i="4"/>
  <c r="G187" i="4"/>
  <c r="G188" i="4"/>
  <c r="G189" i="4"/>
  <c r="G190" i="4"/>
  <c r="G191" i="4"/>
  <c r="G192" i="4"/>
  <c r="G193" i="4"/>
  <c r="G194" i="4"/>
  <c r="G195" i="4"/>
  <c r="G196" i="4"/>
  <c r="G197" i="4"/>
  <c r="G198" i="4"/>
  <c r="G200" i="4"/>
  <c r="G201" i="4"/>
  <c r="G202" i="4"/>
  <c r="G203" i="4"/>
  <c r="G204" i="4"/>
  <c r="G205" i="4"/>
  <c r="G206" i="4"/>
  <c r="G207" i="4"/>
  <c r="G208" i="4"/>
  <c r="G209" i="4"/>
  <c r="G210" i="4"/>
  <c r="G211" i="4"/>
  <c r="G212" i="4"/>
  <c r="G213" i="4"/>
  <c r="G214" i="4"/>
  <c r="G215" i="4"/>
  <c r="G216" i="4"/>
  <c r="G301" i="4"/>
  <c r="G313" i="4"/>
  <c r="G314" i="4"/>
  <c r="G315" i="4"/>
  <c r="G316" i="4"/>
  <c r="G317" i="4"/>
  <c r="G318" i="4"/>
  <c r="G319" i="4"/>
  <c r="L232" i="4" l="1"/>
  <c r="J232" i="8"/>
  <c r="G232" i="4"/>
  <c r="G232" i="8" s="1"/>
  <c r="G231" i="4"/>
  <c r="G231" i="8" s="1"/>
  <c r="L231" i="4"/>
  <c r="J231" i="8"/>
  <c r="G233" i="4"/>
  <c r="G233" i="8" s="1"/>
  <c r="J233" i="8"/>
  <c r="L233" i="4"/>
  <c r="J247" i="4"/>
  <c r="G247" i="4" s="1"/>
  <c r="J262" i="4"/>
  <c r="G262" i="4" s="1"/>
  <c r="J307" i="4"/>
  <c r="G307" i="4" s="1"/>
  <c r="J277" i="4"/>
  <c r="G277" i="4" s="1"/>
  <c r="J306" i="4"/>
  <c r="G306" i="4" s="1"/>
  <c r="J228" i="4"/>
  <c r="G228" i="4" s="1"/>
  <c r="J275" i="4"/>
  <c r="G275" i="4" s="1"/>
  <c r="J304" i="4"/>
  <c r="G304" i="4" s="1"/>
  <c r="J241" i="4"/>
  <c r="G241" i="4" s="1"/>
  <c r="J286" i="4"/>
  <c r="G286" i="4" s="1"/>
  <c r="J256" i="4"/>
  <c r="G256" i="4" s="1"/>
  <c r="J223" i="4"/>
  <c r="G223" i="4" s="1"/>
  <c r="J285" i="4"/>
  <c r="G285" i="4" s="1"/>
  <c r="J271" i="4"/>
  <c r="G271" i="4" s="1"/>
  <c r="J239" i="4"/>
  <c r="G239" i="4" s="1"/>
  <c r="J300" i="4"/>
  <c r="G300" i="4" s="1"/>
  <c r="J270" i="4"/>
  <c r="G270" i="4" s="1"/>
  <c r="J254" i="4"/>
  <c r="G254" i="4" s="1"/>
  <c r="J238" i="4"/>
  <c r="G238" i="4" s="1"/>
  <c r="J310" i="4"/>
  <c r="G310" i="4" s="1"/>
  <c r="J248" i="4"/>
  <c r="G248" i="4" s="1"/>
  <c r="J308" i="4"/>
  <c r="G308" i="4" s="1"/>
  <c r="J230" i="4"/>
  <c r="G230" i="4" s="1"/>
  <c r="J261" i="4"/>
  <c r="G261" i="4" s="1"/>
  <c r="J289" i="4"/>
  <c r="G289" i="4" s="1"/>
  <c r="G243" i="4"/>
  <c r="G243" i="8" s="1"/>
  <c r="L243" i="4"/>
  <c r="J288" i="4"/>
  <c r="G288" i="4" s="1"/>
  <c r="J226" i="4"/>
  <c r="G226" i="4" s="1"/>
  <c r="J225" i="4"/>
  <c r="G225" i="4" s="1"/>
  <c r="J272" i="4"/>
  <c r="G272" i="4" s="1"/>
  <c r="J240" i="4"/>
  <c r="G240" i="4" s="1"/>
  <c r="J255" i="4"/>
  <c r="G255" i="4" s="1"/>
  <c r="J222" i="4"/>
  <c r="G222" i="4" s="1"/>
  <c r="J284" i="4"/>
  <c r="G284" i="4" s="1"/>
  <c r="J299" i="4"/>
  <c r="G299" i="4" s="1"/>
  <c r="J283" i="4"/>
  <c r="G283" i="4" s="1"/>
  <c r="J269" i="4"/>
  <c r="G269" i="4" s="1"/>
  <c r="J253" i="4"/>
  <c r="G253" i="4" s="1"/>
  <c r="J237" i="4"/>
  <c r="G237" i="4" s="1"/>
  <c r="J278" i="4"/>
  <c r="G278" i="4" s="1"/>
  <c r="J229" i="4"/>
  <c r="G229" i="4" s="1"/>
  <c r="J276" i="4"/>
  <c r="G276" i="4" s="1"/>
  <c r="J259" i="4"/>
  <c r="G259" i="4" s="1"/>
  <c r="J258" i="4"/>
  <c r="G258" i="4" s="1"/>
  <c r="J287" i="4"/>
  <c r="G287" i="4" s="1"/>
  <c r="J273" i="4"/>
  <c r="G273" i="4" s="1"/>
  <c r="J298" i="4"/>
  <c r="G298" i="4" s="1"/>
  <c r="J236" i="4"/>
  <c r="G236" i="4" s="1"/>
  <c r="J235" i="4"/>
  <c r="G235" i="4" s="1"/>
  <c r="J264" i="4"/>
  <c r="G264" i="4" s="1"/>
  <c r="J309" i="4"/>
  <c r="G309" i="4" s="1"/>
  <c r="J263" i="4"/>
  <c r="G263" i="4" s="1"/>
  <c r="J245" i="4"/>
  <c r="G245" i="4" s="1"/>
  <c r="J290" i="4"/>
  <c r="G290" i="4" s="1"/>
  <c r="J260" i="4"/>
  <c r="G260" i="4" s="1"/>
  <c r="J305" i="4"/>
  <c r="G305" i="4" s="1"/>
  <c r="J227" i="4"/>
  <c r="G227" i="4" s="1"/>
  <c r="J274" i="4"/>
  <c r="G274" i="4" s="1"/>
  <c r="J257" i="4"/>
  <c r="G257" i="4" s="1"/>
  <c r="J252" i="4"/>
  <c r="G252" i="4" s="1"/>
  <c r="J297" i="4"/>
  <c r="G297" i="4" s="1"/>
  <c r="J267" i="4"/>
  <c r="G267" i="4" s="1"/>
  <c r="J251" i="4"/>
  <c r="G251" i="4" s="1"/>
  <c r="J296" i="4"/>
  <c r="G296" i="4" s="1"/>
  <c r="J250" i="4"/>
  <c r="G250" i="4" s="1"/>
  <c r="J224" i="4"/>
  <c r="G224" i="4" s="1"/>
  <c r="J294" i="4"/>
  <c r="G294" i="4" s="1"/>
  <c r="J280" i="4"/>
  <c r="G280" i="4" s="1"/>
  <c r="J293" i="4"/>
  <c r="G293" i="4" s="1"/>
  <c r="J292" i="4"/>
  <c r="G292" i="4" s="1"/>
  <c r="J246" i="4"/>
  <c r="G246" i="4" s="1"/>
  <c r="J291" i="4"/>
  <c r="G291" i="4" s="1"/>
  <c r="J244" i="4"/>
  <c r="G244" i="4" s="1"/>
  <c r="G242" i="4"/>
  <c r="G242" i="8" s="1"/>
  <c r="L242" i="4"/>
  <c r="J303" i="4"/>
  <c r="G303" i="4" s="1"/>
  <c r="J302" i="4"/>
  <c r="G302" i="4" s="1"/>
  <c r="J268" i="4"/>
  <c r="G268" i="4" s="1"/>
  <c r="J312" i="4"/>
  <c r="G312" i="4" s="1"/>
  <c r="J266" i="4"/>
  <c r="G266" i="4" s="1"/>
  <c r="J311" i="4"/>
  <c r="G311" i="4" s="1"/>
  <c r="J295" i="4"/>
  <c r="G295" i="4" s="1"/>
  <c r="J281" i="4"/>
  <c r="G281" i="4" s="1"/>
  <c r="J265" i="4"/>
  <c r="G265" i="4" s="1"/>
  <c r="J249" i="4"/>
  <c r="G249" i="4" s="1"/>
  <c r="G7" i="8"/>
  <c r="J221" i="4"/>
  <c r="G6" i="8"/>
  <c r="J220" i="4"/>
  <c r="G219" i="4"/>
  <c r="G282" i="4"/>
  <c r="G279" i="4"/>
  <c r="G218" i="4"/>
  <c r="G218" i="8" s="1"/>
  <c r="G4" i="8"/>
  <c r="L144" i="4"/>
  <c r="G220" i="4" l="1"/>
  <c r="G220" i="8" s="1"/>
  <c r="J220" i="8"/>
  <c r="F6" i="5"/>
  <c r="G221" i="4"/>
  <c r="G221" i="8" s="1"/>
  <c r="J221" i="8"/>
  <c r="L221" i="4"/>
  <c r="D119" i="3"/>
  <c r="F6" i="3" l="1"/>
  <c r="J200" i="8" l="1"/>
  <c r="K201" i="4" l="1"/>
  <c r="K202" i="4"/>
  <c r="K203" i="4"/>
  <c r="K204" i="4"/>
  <c r="K205" i="4"/>
  <c r="K206" i="4"/>
  <c r="K207" i="4"/>
  <c r="K208" i="4"/>
  <c r="K209" i="4"/>
  <c r="K210" i="4"/>
  <c r="K211" i="4"/>
  <c r="K212" i="4"/>
  <c r="K213" i="4"/>
  <c r="K214" i="4"/>
  <c r="K215" i="4"/>
  <c r="K216" i="4"/>
  <c r="J319" i="8" l="1"/>
  <c r="I319" i="8"/>
  <c r="H319" i="8"/>
  <c r="F319" i="8"/>
  <c r="E319" i="8"/>
  <c r="J318" i="8"/>
  <c r="I318" i="8"/>
  <c r="H318" i="8"/>
  <c r="F318" i="8"/>
  <c r="E318" i="8"/>
  <c r="J317" i="8"/>
  <c r="I317" i="8"/>
  <c r="H317" i="8"/>
  <c r="F317" i="8"/>
  <c r="E317" i="8"/>
  <c r="J316" i="8"/>
  <c r="I316" i="8"/>
  <c r="H316" i="8"/>
  <c r="F316" i="8"/>
  <c r="E316" i="8"/>
  <c r="J315" i="8"/>
  <c r="I315" i="8"/>
  <c r="H315" i="8"/>
  <c r="F315" i="8"/>
  <c r="E315" i="8"/>
  <c r="J314" i="8"/>
  <c r="I314" i="8"/>
  <c r="H314" i="8"/>
  <c r="F314" i="8"/>
  <c r="E314" i="8"/>
  <c r="J313" i="8"/>
  <c r="I313" i="8"/>
  <c r="H313" i="8"/>
  <c r="F313" i="8"/>
  <c r="E313" i="8"/>
  <c r="I312" i="8"/>
  <c r="H312" i="8"/>
  <c r="F312" i="8"/>
  <c r="E312" i="8"/>
  <c r="I311" i="8"/>
  <c r="H311" i="8"/>
  <c r="F311" i="8"/>
  <c r="E311" i="8"/>
  <c r="I310" i="8"/>
  <c r="H310" i="8"/>
  <c r="F310" i="8"/>
  <c r="E310" i="8"/>
  <c r="I309" i="8"/>
  <c r="H309" i="8"/>
  <c r="F309" i="8"/>
  <c r="E309" i="8"/>
  <c r="I308" i="8"/>
  <c r="H308" i="8"/>
  <c r="F308" i="8"/>
  <c r="E308" i="8"/>
  <c r="I307" i="8"/>
  <c r="H307" i="8"/>
  <c r="F307" i="8"/>
  <c r="E307" i="8"/>
  <c r="I306" i="8"/>
  <c r="H306" i="8"/>
  <c r="F306" i="8"/>
  <c r="E306" i="8"/>
  <c r="I305" i="8"/>
  <c r="H305" i="8"/>
  <c r="F305" i="8"/>
  <c r="E305" i="8"/>
  <c r="I304" i="8"/>
  <c r="H304" i="8"/>
  <c r="F304" i="8"/>
  <c r="E304" i="8"/>
  <c r="I303" i="8"/>
  <c r="H303" i="8"/>
  <c r="F303" i="8"/>
  <c r="E303" i="8"/>
  <c r="I302" i="8"/>
  <c r="H302" i="8"/>
  <c r="F302" i="8"/>
  <c r="E302" i="8"/>
  <c r="I301" i="8"/>
  <c r="H301" i="8"/>
  <c r="F301" i="8"/>
  <c r="E301" i="8"/>
  <c r="I300" i="8"/>
  <c r="H300" i="8"/>
  <c r="F300" i="8"/>
  <c r="E300" i="8"/>
  <c r="I299" i="8"/>
  <c r="H299" i="8"/>
  <c r="F299" i="8"/>
  <c r="E299" i="8"/>
  <c r="I298" i="8"/>
  <c r="H298" i="8"/>
  <c r="F298" i="8"/>
  <c r="E298" i="8"/>
  <c r="I297" i="8"/>
  <c r="H297" i="8"/>
  <c r="F297" i="8"/>
  <c r="E297" i="8"/>
  <c r="I296" i="8"/>
  <c r="H296" i="8"/>
  <c r="F296" i="8"/>
  <c r="E296" i="8"/>
  <c r="I295" i="8"/>
  <c r="H295" i="8"/>
  <c r="F295" i="8"/>
  <c r="E295" i="8"/>
  <c r="I294" i="8"/>
  <c r="H294" i="8"/>
  <c r="F294" i="8"/>
  <c r="E294" i="8"/>
  <c r="I293" i="8"/>
  <c r="H293" i="8"/>
  <c r="F293" i="8"/>
  <c r="E293" i="8"/>
  <c r="I292" i="8"/>
  <c r="H292" i="8"/>
  <c r="F292" i="8"/>
  <c r="E292" i="8"/>
  <c r="I291" i="8"/>
  <c r="H291" i="8"/>
  <c r="F291" i="8"/>
  <c r="E291" i="8"/>
  <c r="I290" i="8"/>
  <c r="H290" i="8"/>
  <c r="F290" i="8"/>
  <c r="E290" i="8"/>
  <c r="I289" i="8"/>
  <c r="H289" i="8"/>
  <c r="F289" i="8"/>
  <c r="E289" i="8"/>
  <c r="I288" i="8"/>
  <c r="H288" i="8"/>
  <c r="F288" i="8"/>
  <c r="E288" i="8"/>
  <c r="I287" i="8"/>
  <c r="H287" i="8"/>
  <c r="F287" i="8"/>
  <c r="E287" i="8"/>
  <c r="I286" i="8"/>
  <c r="H286" i="8"/>
  <c r="F286" i="8"/>
  <c r="E286" i="8"/>
  <c r="I285" i="8"/>
  <c r="H285" i="8"/>
  <c r="F285" i="8"/>
  <c r="E285" i="8"/>
  <c r="I284" i="8"/>
  <c r="H284" i="8"/>
  <c r="F284" i="8"/>
  <c r="E284" i="8"/>
  <c r="I283" i="8"/>
  <c r="H283" i="8"/>
  <c r="F283" i="8"/>
  <c r="E283" i="8"/>
  <c r="I282" i="8"/>
  <c r="H282" i="8"/>
  <c r="F282" i="8"/>
  <c r="E282" i="8"/>
  <c r="I281" i="8"/>
  <c r="H281" i="8"/>
  <c r="F281" i="8"/>
  <c r="I280" i="8"/>
  <c r="H280" i="8"/>
  <c r="F280" i="8"/>
  <c r="D280" i="8"/>
  <c r="I279" i="8"/>
  <c r="H279" i="8"/>
  <c r="F279" i="8"/>
  <c r="I278" i="8"/>
  <c r="H278" i="8"/>
  <c r="F278" i="8"/>
  <c r="D278" i="8"/>
  <c r="I277" i="8"/>
  <c r="H277" i="8"/>
  <c r="F277" i="8"/>
  <c r="I276" i="8"/>
  <c r="H276" i="8"/>
  <c r="F276" i="8"/>
  <c r="D276" i="8"/>
  <c r="I275" i="8"/>
  <c r="H275" i="8"/>
  <c r="F275" i="8"/>
  <c r="I274" i="8"/>
  <c r="H274" i="8"/>
  <c r="F274" i="8"/>
  <c r="E274" i="8"/>
  <c r="D274" i="8"/>
  <c r="I273" i="8"/>
  <c r="H273" i="8"/>
  <c r="F273" i="8"/>
  <c r="I272" i="8"/>
  <c r="H272" i="8"/>
  <c r="F272" i="8"/>
  <c r="E272" i="8"/>
  <c r="D272" i="8"/>
  <c r="I271" i="8"/>
  <c r="H271" i="8"/>
  <c r="F271" i="8"/>
  <c r="I270" i="8"/>
  <c r="H270" i="8"/>
  <c r="F270" i="8"/>
  <c r="E270" i="8"/>
  <c r="D270" i="8"/>
  <c r="I269" i="8"/>
  <c r="H269" i="8"/>
  <c r="F269" i="8"/>
  <c r="I268" i="8"/>
  <c r="H268" i="8"/>
  <c r="F268" i="8"/>
  <c r="E268" i="8"/>
  <c r="D268" i="8"/>
  <c r="I267" i="8"/>
  <c r="H267" i="8"/>
  <c r="F267" i="8"/>
  <c r="I266" i="8"/>
  <c r="H266" i="8"/>
  <c r="F266" i="8"/>
  <c r="E266" i="8"/>
  <c r="I265" i="8"/>
  <c r="H265" i="8"/>
  <c r="F265" i="8"/>
  <c r="I264" i="8"/>
  <c r="H264" i="8"/>
  <c r="F264" i="8"/>
  <c r="E264" i="8"/>
  <c r="D264" i="8"/>
  <c r="I263" i="8"/>
  <c r="H263" i="8"/>
  <c r="F263" i="8"/>
  <c r="I262" i="8"/>
  <c r="H262" i="8"/>
  <c r="F262" i="8"/>
  <c r="E262" i="8"/>
  <c r="D262" i="8"/>
  <c r="I261" i="8"/>
  <c r="H261" i="8"/>
  <c r="F261" i="8"/>
  <c r="I260" i="8"/>
  <c r="H260" i="8"/>
  <c r="F260" i="8"/>
  <c r="E260" i="8"/>
  <c r="D260" i="8"/>
  <c r="I259" i="8"/>
  <c r="H259" i="8"/>
  <c r="F259" i="8"/>
  <c r="I258" i="8"/>
  <c r="H258" i="8"/>
  <c r="F258" i="8"/>
  <c r="E258" i="8"/>
  <c r="D258" i="8"/>
  <c r="I257" i="8"/>
  <c r="H257" i="8"/>
  <c r="F257" i="8"/>
  <c r="I256" i="8"/>
  <c r="H256" i="8"/>
  <c r="F256" i="8"/>
  <c r="E256" i="8"/>
  <c r="D256" i="8"/>
  <c r="I255" i="8"/>
  <c r="H255" i="8"/>
  <c r="F255" i="8"/>
  <c r="I254" i="8"/>
  <c r="H254" i="8"/>
  <c r="F254" i="8"/>
  <c r="E254" i="8"/>
  <c r="D254" i="8"/>
  <c r="I253" i="8"/>
  <c r="H253" i="8"/>
  <c r="F253" i="8"/>
  <c r="I252" i="8"/>
  <c r="H252" i="8"/>
  <c r="F252" i="8"/>
  <c r="E252" i="8"/>
  <c r="D252" i="8"/>
  <c r="I251" i="8"/>
  <c r="H251" i="8"/>
  <c r="F251" i="8"/>
  <c r="I250" i="8"/>
  <c r="H250" i="8"/>
  <c r="F250" i="8"/>
  <c r="E250" i="8"/>
  <c r="D250" i="8"/>
  <c r="I249" i="8"/>
  <c r="H249" i="8"/>
  <c r="F249" i="8"/>
  <c r="I248" i="8"/>
  <c r="H248" i="8"/>
  <c r="F248" i="8"/>
  <c r="E248" i="8"/>
  <c r="D248" i="8"/>
  <c r="I247" i="8"/>
  <c r="H247" i="8"/>
  <c r="F247" i="8"/>
  <c r="I246" i="8"/>
  <c r="H246" i="8"/>
  <c r="F246" i="8"/>
  <c r="E246" i="8"/>
  <c r="D246" i="8"/>
  <c r="I245" i="8"/>
  <c r="H245" i="8"/>
  <c r="F245" i="8"/>
  <c r="I244" i="8"/>
  <c r="H244" i="8"/>
  <c r="F244" i="8"/>
  <c r="E244" i="8"/>
  <c r="D244" i="8"/>
  <c r="I241" i="8"/>
  <c r="H241" i="8"/>
  <c r="F241" i="8"/>
  <c r="I240" i="8"/>
  <c r="H240" i="8"/>
  <c r="F240" i="8"/>
  <c r="E240" i="8"/>
  <c r="D240" i="8"/>
  <c r="I239" i="8"/>
  <c r="H239" i="8"/>
  <c r="F239" i="8"/>
  <c r="I238" i="8"/>
  <c r="H238" i="8"/>
  <c r="F238" i="8"/>
  <c r="E238" i="8"/>
  <c r="I237" i="8"/>
  <c r="H237" i="8"/>
  <c r="F237" i="8"/>
  <c r="I236" i="8"/>
  <c r="H236" i="8"/>
  <c r="F236" i="8"/>
  <c r="E236" i="8"/>
  <c r="D236" i="8"/>
  <c r="I235" i="8"/>
  <c r="H235" i="8"/>
  <c r="F235" i="8"/>
  <c r="I234" i="8"/>
  <c r="H234" i="8"/>
  <c r="F234" i="8"/>
  <c r="E234" i="8"/>
  <c r="D234" i="8"/>
  <c r="I230" i="8"/>
  <c r="H230" i="8"/>
  <c r="F230" i="8"/>
  <c r="I229" i="8"/>
  <c r="H229" i="8"/>
  <c r="F229" i="8"/>
  <c r="D229" i="8"/>
  <c r="I228" i="8"/>
  <c r="H228" i="8"/>
  <c r="F228" i="8"/>
  <c r="I227" i="8"/>
  <c r="H227" i="8"/>
  <c r="F227" i="8"/>
  <c r="E227" i="8"/>
  <c r="I226" i="8"/>
  <c r="H226" i="8"/>
  <c r="F226" i="8"/>
  <c r="I225" i="8"/>
  <c r="H225" i="8"/>
  <c r="F225" i="8"/>
  <c r="E225" i="8"/>
  <c r="D225" i="8"/>
  <c r="I224" i="8"/>
  <c r="H224" i="8"/>
  <c r="F224" i="8"/>
  <c r="I223" i="8"/>
  <c r="H223" i="8"/>
  <c r="F223" i="8"/>
  <c r="I222" i="8"/>
  <c r="H222" i="8"/>
  <c r="F222" i="8"/>
  <c r="D222" i="8"/>
  <c r="F221" i="8"/>
  <c r="F220" i="8"/>
  <c r="E220" i="8"/>
  <c r="I219" i="8"/>
  <c r="H219" i="8"/>
  <c r="F219" i="8"/>
  <c r="I218" i="8"/>
  <c r="H218" i="8"/>
  <c r="F218" i="8"/>
  <c r="E218" i="8"/>
  <c r="I216" i="8"/>
  <c r="H216" i="8"/>
  <c r="F216" i="8"/>
  <c r="E216" i="8"/>
  <c r="I215" i="8"/>
  <c r="H215" i="8"/>
  <c r="F215" i="8"/>
  <c r="E215" i="8"/>
  <c r="I214" i="8"/>
  <c r="H214" i="8"/>
  <c r="F214" i="8"/>
  <c r="E214" i="8"/>
  <c r="I213" i="8"/>
  <c r="H213" i="8"/>
  <c r="F213" i="8"/>
  <c r="E213" i="8"/>
  <c r="I212" i="8"/>
  <c r="H212" i="8"/>
  <c r="F212" i="8"/>
  <c r="E212" i="8"/>
  <c r="I211" i="8"/>
  <c r="H211" i="8"/>
  <c r="F211" i="8"/>
  <c r="E211" i="8"/>
  <c r="I210" i="8"/>
  <c r="H210" i="8"/>
  <c r="F210" i="8"/>
  <c r="E210" i="8"/>
  <c r="I209" i="8"/>
  <c r="H209" i="8"/>
  <c r="F209" i="8"/>
  <c r="E209" i="8"/>
  <c r="I208" i="8"/>
  <c r="H208" i="8"/>
  <c r="F208" i="8"/>
  <c r="E208" i="8"/>
  <c r="I207" i="8"/>
  <c r="H207" i="8"/>
  <c r="F207" i="8"/>
  <c r="E207" i="8"/>
  <c r="I206" i="8"/>
  <c r="H206" i="8"/>
  <c r="F206" i="8"/>
  <c r="E206" i="8"/>
  <c r="I205" i="8"/>
  <c r="H205" i="8"/>
  <c r="F205" i="8"/>
  <c r="E205" i="8"/>
  <c r="I204" i="8"/>
  <c r="H204" i="8"/>
  <c r="F204" i="8"/>
  <c r="E204" i="8"/>
  <c r="I203" i="8"/>
  <c r="H203" i="8"/>
  <c r="F203" i="8"/>
  <c r="E203" i="8"/>
  <c r="I202" i="8"/>
  <c r="H202" i="8"/>
  <c r="F202" i="8"/>
  <c r="E202" i="8"/>
  <c r="I201" i="8"/>
  <c r="H201" i="8"/>
  <c r="F201" i="8"/>
  <c r="E201" i="8"/>
  <c r="J198" i="8"/>
  <c r="I198" i="8"/>
  <c r="H198" i="8"/>
  <c r="F198" i="8"/>
  <c r="E198" i="8"/>
  <c r="J197" i="8"/>
  <c r="I197" i="8"/>
  <c r="H197" i="8"/>
  <c r="F197" i="8"/>
  <c r="E197" i="8"/>
  <c r="J196" i="8"/>
  <c r="I196" i="8"/>
  <c r="H196" i="8"/>
  <c r="F196" i="8"/>
  <c r="E196" i="8"/>
  <c r="J195" i="8"/>
  <c r="I195" i="8"/>
  <c r="H195" i="8"/>
  <c r="F195" i="8"/>
  <c r="E195" i="8"/>
  <c r="J194" i="8"/>
  <c r="I194" i="8"/>
  <c r="H194" i="8"/>
  <c r="F194" i="8"/>
  <c r="E194" i="8"/>
  <c r="J193" i="8"/>
  <c r="I193" i="8"/>
  <c r="H193" i="8"/>
  <c r="F193" i="8"/>
  <c r="E193" i="8"/>
  <c r="J192" i="8"/>
  <c r="I192" i="8"/>
  <c r="H192" i="8"/>
  <c r="F192" i="8"/>
  <c r="E192" i="8"/>
  <c r="J191" i="8"/>
  <c r="I191" i="8"/>
  <c r="H191" i="8"/>
  <c r="F191" i="8"/>
  <c r="E191" i="8"/>
  <c r="J190" i="8"/>
  <c r="I190" i="8"/>
  <c r="H190" i="8"/>
  <c r="F190" i="8"/>
  <c r="E190" i="8"/>
  <c r="J189" i="8"/>
  <c r="I189" i="8"/>
  <c r="H189" i="8"/>
  <c r="F189" i="8"/>
  <c r="E189" i="8"/>
  <c r="D189" i="8"/>
  <c r="J188" i="8"/>
  <c r="I188" i="8"/>
  <c r="H188" i="8"/>
  <c r="F188" i="8"/>
  <c r="E188" i="8"/>
  <c r="J187" i="8"/>
  <c r="I187" i="8"/>
  <c r="H187" i="8"/>
  <c r="F187" i="8"/>
  <c r="E187" i="8"/>
  <c r="J186" i="8"/>
  <c r="I186" i="8"/>
  <c r="H186" i="8"/>
  <c r="F186" i="8"/>
  <c r="E186" i="8"/>
  <c r="J185" i="8"/>
  <c r="I185" i="8"/>
  <c r="H185" i="8"/>
  <c r="F185" i="8"/>
  <c r="E185" i="8"/>
  <c r="J184" i="8"/>
  <c r="I184" i="8"/>
  <c r="H184" i="8"/>
  <c r="F184" i="8"/>
  <c r="E184" i="8"/>
  <c r="J183" i="8"/>
  <c r="I183" i="8"/>
  <c r="H183" i="8"/>
  <c r="F183" i="8"/>
  <c r="E183" i="8"/>
  <c r="J182" i="8"/>
  <c r="I182" i="8"/>
  <c r="H182" i="8"/>
  <c r="F182" i="8"/>
  <c r="E182" i="8"/>
  <c r="J181" i="8"/>
  <c r="I181" i="8"/>
  <c r="H181" i="8"/>
  <c r="F181" i="8"/>
  <c r="E181" i="8"/>
  <c r="J180" i="8"/>
  <c r="I180" i="8"/>
  <c r="H180" i="8"/>
  <c r="F180" i="8"/>
  <c r="E180" i="8"/>
  <c r="J179" i="8"/>
  <c r="I179" i="8"/>
  <c r="H179" i="8"/>
  <c r="F179" i="8"/>
  <c r="E179" i="8"/>
  <c r="J178" i="8"/>
  <c r="I178" i="8"/>
  <c r="H178" i="8"/>
  <c r="F178" i="8"/>
  <c r="E178" i="8"/>
  <c r="J177" i="8"/>
  <c r="I177" i="8"/>
  <c r="H177" i="8"/>
  <c r="F177" i="8"/>
  <c r="E177" i="8"/>
  <c r="J176" i="8"/>
  <c r="I176" i="8"/>
  <c r="H176" i="8"/>
  <c r="F176" i="8"/>
  <c r="E176" i="8"/>
  <c r="J175" i="8"/>
  <c r="I175" i="8"/>
  <c r="H175" i="8"/>
  <c r="F175" i="8"/>
  <c r="E175" i="8"/>
  <c r="J174" i="8"/>
  <c r="I174" i="8"/>
  <c r="H174" i="8"/>
  <c r="F174" i="8"/>
  <c r="E174" i="8"/>
  <c r="J173" i="8"/>
  <c r="I173" i="8"/>
  <c r="H173" i="8"/>
  <c r="F173" i="8"/>
  <c r="E173" i="8"/>
  <c r="J172" i="8"/>
  <c r="I172" i="8"/>
  <c r="H172" i="8"/>
  <c r="F172" i="8"/>
  <c r="E172" i="8"/>
  <c r="J171" i="8"/>
  <c r="I171" i="8"/>
  <c r="H171" i="8"/>
  <c r="F171" i="8"/>
  <c r="E171" i="8"/>
  <c r="J170" i="8"/>
  <c r="I170" i="8"/>
  <c r="H170" i="8"/>
  <c r="F170" i="8"/>
  <c r="E170" i="8"/>
  <c r="J169" i="8"/>
  <c r="I169" i="8"/>
  <c r="H169" i="8"/>
  <c r="F169" i="8"/>
  <c r="E169" i="8"/>
  <c r="J168" i="8"/>
  <c r="I168" i="8"/>
  <c r="H168" i="8"/>
  <c r="F168" i="8"/>
  <c r="E168" i="8"/>
  <c r="J167" i="8"/>
  <c r="I167" i="8"/>
  <c r="H167" i="8"/>
  <c r="F167" i="8"/>
  <c r="E167" i="8"/>
  <c r="J166" i="8"/>
  <c r="I166" i="8"/>
  <c r="H166" i="8"/>
  <c r="F166" i="8"/>
  <c r="E166" i="8"/>
  <c r="J165" i="8"/>
  <c r="I165" i="8"/>
  <c r="H165" i="8"/>
  <c r="F165" i="8"/>
  <c r="E165" i="8"/>
  <c r="J164" i="8"/>
  <c r="I164" i="8"/>
  <c r="H164" i="8"/>
  <c r="F164" i="8"/>
  <c r="E164" i="8"/>
  <c r="J163" i="8"/>
  <c r="I163" i="8"/>
  <c r="H163" i="8"/>
  <c r="F163" i="8"/>
  <c r="E163" i="8"/>
  <c r="J162" i="8"/>
  <c r="I162" i="8"/>
  <c r="H162" i="8"/>
  <c r="F162" i="8"/>
  <c r="E162" i="8"/>
  <c r="J161" i="8"/>
  <c r="I161" i="8"/>
  <c r="H161" i="8"/>
  <c r="F161" i="8"/>
  <c r="E161" i="8"/>
  <c r="J160" i="8"/>
  <c r="I160" i="8"/>
  <c r="H160" i="8"/>
  <c r="F160" i="8"/>
  <c r="E160" i="8"/>
  <c r="J159" i="8"/>
  <c r="I159" i="8"/>
  <c r="H159" i="8"/>
  <c r="F159" i="8"/>
  <c r="E159" i="8"/>
  <c r="J158" i="8"/>
  <c r="I158" i="8"/>
  <c r="H158" i="8"/>
  <c r="F158" i="8"/>
  <c r="E158" i="8"/>
  <c r="J157" i="8"/>
  <c r="I157" i="8"/>
  <c r="H157" i="8"/>
  <c r="F157" i="8"/>
  <c r="D157" i="8"/>
  <c r="J156" i="8"/>
  <c r="I156" i="8"/>
  <c r="H156" i="8"/>
  <c r="F156" i="8"/>
  <c r="E156" i="8"/>
  <c r="J155" i="8"/>
  <c r="I155" i="8"/>
  <c r="H155" i="8"/>
  <c r="F155" i="8"/>
  <c r="E155" i="8"/>
  <c r="D155" i="8"/>
  <c r="J154" i="8"/>
  <c r="I154" i="8"/>
  <c r="H154" i="8"/>
  <c r="F154" i="8"/>
  <c r="D154" i="8"/>
  <c r="J153" i="8"/>
  <c r="I153" i="8"/>
  <c r="H153" i="8"/>
  <c r="D153" i="8"/>
  <c r="J152" i="8"/>
  <c r="I152" i="8"/>
  <c r="H152" i="8"/>
  <c r="D152" i="8"/>
  <c r="J151" i="8"/>
  <c r="I151" i="8"/>
  <c r="H151" i="8"/>
  <c r="D151" i="8"/>
  <c r="J150" i="8"/>
  <c r="I150" i="8"/>
  <c r="H150" i="8"/>
  <c r="E150" i="8"/>
  <c r="J149" i="8"/>
  <c r="I149" i="8"/>
  <c r="H149" i="8"/>
  <c r="J148" i="8"/>
  <c r="I148" i="8"/>
  <c r="H148" i="8"/>
  <c r="E148" i="8"/>
  <c r="D148" i="8"/>
  <c r="J147" i="8"/>
  <c r="I147" i="8"/>
  <c r="H147" i="8"/>
  <c r="E147" i="8"/>
  <c r="J146" i="8"/>
  <c r="I146" i="8"/>
  <c r="H146" i="8"/>
  <c r="J145" i="8"/>
  <c r="I145" i="8"/>
  <c r="H145" i="8"/>
  <c r="E145" i="8"/>
  <c r="J144" i="8"/>
  <c r="I144" i="8"/>
  <c r="H144" i="8"/>
  <c r="J143" i="8"/>
  <c r="I143" i="8"/>
  <c r="H143" i="8"/>
  <c r="E143" i="8"/>
  <c r="J142" i="8"/>
  <c r="I142" i="8"/>
  <c r="H142" i="8"/>
  <c r="J141" i="8"/>
  <c r="I141" i="8"/>
  <c r="H141" i="8"/>
  <c r="E141" i="8"/>
  <c r="J140" i="8"/>
  <c r="I140" i="8"/>
  <c r="H140" i="8"/>
  <c r="J139" i="8"/>
  <c r="I139" i="8"/>
  <c r="H139" i="8"/>
  <c r="E139" i="8"/>
  <c r="D139" i="8"/>
  <c r="J138" i="8"/>
  <c r="I138" i="8"/>
  <c r="H138" i="8"/>
  <c r="E138" i="8"/>
  <c r="J137" i="8"/>
  <c r="I137" i="8"/>
  <c r="H137" i="8"/>
  <c r="E137" i="8"/>
  <c r="J136" i="8"/>
  <c r="I136" i="8"/>
  <c r="H136" i="8"/>
  <c r="E136" i="8"/>
  <c r="J135" i="8"/>
  <c r="I135" i="8"/>
  <c r="H135" i="8"/>
  <c r="E135" i="8"/>
  <c r="D135" i="8"/>
  <c r="J134" i="8"/>
  <c r="I134" i="8"/>
  <c r="H134" i="8"/>
  <c r="G134" i="8"/>
  <c r="E134" i="8"/>
  <c r="J133" i="8"/>
  <c r="I133" i="8"/>
  <c r="H133" i="8"/>
  <c r="G133" i="8"/>
  <c r="E133" i="8"/>
  <c r="D133" i="8"/>
  <c r="J132" i="8"/>
  <c r="I132" i="8"/>
  <c r="H132" i="8"/>
  <c r="D132" i="8"/>
  <c r="J131" i="8"/>
  <c r="I131" i="8"/>
  <c r="H131" i="8"/>
  <c r="D131" i="8"/>
  <c r="J130" i="8"/>
  <c r="I130" i="8"/>
  <c r="H130" i="8"/>
  <c r="D130" i="8"/>
  <c r="J129" i="8"/>
  <c r="I129" i="8"/>
  <c r="H129" i="8"/>
  <c r="D129" i="8"/>
  <c r="J128" i="8"/>
  <c r="I128" i="8"/>
  <c r="H128" i="8"/>
  <c r="E128" i="8"/>
  <c r="J127" i="8"/>
  <c r="I127" i="8"/>
  <c r="H127" i="8"/>
  <c r="E127" i="8"/>
  <c r="J126" i="8"/>
  <c r="I126" i="8"/>
  <c r="H126" i="8"/>
  <c r="E126" i="8"/>
  <c r="J125" i="8"/>
  <c r="I125" i="8"/>
  <c r="H125" i="8"/>
  <c r="E125" i="8"/>
  <c r="D125" i="8"/>
  <c r="J124" i="8"/>
  <c r="I124" i="8"/>
  <c r="H124" i="8"/>
  <c r="E124" i="8"/>
  <c r="J123" i="8"/>
  <c r="I123" i="8"/>
  <c r="H123" i="8"/>
  <c r="E123" i="8"/>
  <c r="D123" i="8"/>
  <c r="J122" i="8"/>
  <c r="I122" i="8"/>
  <c r="H122" i="8"/>
  <c r="D122" i="8"/>
  <c r="J121" i="8"/>
  <c r="I121" i="8"/>
  <c r="H121" i="8"/>
  <c r="D121" i="8"/>
  <c r="J120" i="8"/>
  <c r="I120" i="8"/>
  <c r="H120" i="8"/>
  <c r="D120" i="8"/>
  <c r="J119" i="8"/>
  <c r="I119" i="8"/>
  <c r="H119" i="8"/>
  <c r="D119" i="8"/>
  <c r="J115" i="8"/>
  <c r="I115" i="8"/>
  <c r="H115" i="8"/>
  <c r="E115" i="8"/>
  <c r="J114" i="8"/>
  <c r="I114" i="8"/>
  <c r="H114" i="8"/>
  <c r="E114" i="8"/>
  <c r="J113" i="8"/>
  <c r="I113" i="8"/>
  <c r="H113" i="8"/>
  <c r="E113" i="8"/>
  <c r="J112" i="8"/>
  <c r="I112" i="8"/>
  <c r="H112" i="8"/>
  <c r="E112" i="8"/>
  <c r="J111" i="8"/>
  <c r="I111" i="8"/>
  <c r="H111" i="8"/>
  <c r="E111" i="8"/>
  <c r="J110" i="8"/>
  <c r="I110" i="8"/>
  <c r="H110" i="8"/>
  <c r="E110" i="8"/>
  <c r="D110" i="8"/>
  <c r="J109" i="8"/>
  <c r="I109" i="8"/>
  <c r="H109" i="8"/>
  <c r="D109" i="8"/>
  <c r="J108" i="8"/>
  <c r="I108" i="8"/>
  <c r="H108" i="8"/>
  <c r="D108" i="8"/>
  <c r="J107" i="8"/>
  <c r="I107" i="8"/>
  <c r="H107" i="8"/>
  <c r="D107" i="8"/>
  <c r="J103" i="8"/>
  <c r="I103" i="8"/>
  <c r="H103" i="8"/>
  <c r="E103" i="8"/>
  <c r="J102" i="8"/>
  <c r="I102" i="8"/>
  <c r="H102" i="8"/>
  <c r="E102" i="8"/>
  <c r="J101" i="8"/>
  <c r="I101" i="8"/>
  <c r="H101" i="8"/>
  <c r="E101" i="8"/>
  <c r="J100" i="8"/>
  <c r="I100" i="8"/>
  <c r="H100" i="8"/>
  <c r="E100" i="8"/>
  <c r="J99" i="8"/>
  <c r="I99" i="8"/>
  <c r="H99" i="8"/>
  <c r="E99" i="8"/>
  <c r="J98" i="8"/>
  <c r="I98" i="8"/>
  <c r="H98" i="8"/>
  <c r="E98" i="8"/>
  <c r="D98" i="8"/>
  <c r="J97" i="8"/>
  <c r="I97" i="8"/>
  <c r="H97" i="8"/>
  <c r="D97" i="8"/>
  <c r="J96" i="8"/>
  <c r="I96" i="8"/>
  <c r="H96" i="8"/>
  <c r="D96" i="8"/>
  <c r="J95" i="8"/>
  <c r="I95" i="8"/>
  <c r="H95" i="8"/>
  <c r="D95" i="8"/>
  <c r="J94" i="8"/>
  <c r="I94" i="8"/>
  <c r="H94" i="8"/>
  <c r="E94" i="8"/>
  <c r="J93" i="8"/>
  <c r="I93" i="8"/>
  <c r="H93" i="8"/>
  <c r="E93" i="8"/>
  <c r="J92" i="8"/>
  <c r="I92" i="8"/>
  <c r="H92" i="8"/>
  <c r="E92" i="8"/>
  <c r="J91" i="8"/>
  <c r="I91" i="8"/>
  <c r="H91" i="8"/>
  <c r="E91" i="8"/>
  <c r="D91" i="8"/>
  <c r="J90" i="8"/>
  <c r="I90" i="8"/>
  <c r="H90" i="8"/>
  <c r="E90" i="8"/>
  <c r="J89" i="8"/>
  <c r="I89" i="8"/>
  <c r="H89" i="8"/>
  <c r="E89" i="8"/>
  <c r="D89" i="8"/>
  <c r="J88" i="8"/>
  <c r="I88" i="8"/>
  <c r="H88" i="8"/>
  <c r="D88" i="8"/>
  <c r="J87" i="8"/>
  <c r="I87" i="8"/>
  <c r="H87" i="8"/>
  <c r="D87" i="8"/>
  <c r="J86" i="8"/>
  <c r="I86" i="8"/>
  <c r="H86" i="8"/>
  <c r="D86" i="8"/>
  <c r="J85" i="8"/>
  <c r="I85" i="8"/>
  <c r="H85" i="8"/>
  <c r="D85" i="8"/>
  <c r="B85" i="8"/>
  <c r="J84" i="8"/>
  <c r="I84" i="8"/>
  <c r="H84" i="8"/>
  <c r="F84" i="8"/>
  <c r="J83" i="8"/>
  <c r="I83" i="8"/>
  <c r="H83" i="8"/>
  <c r="F83" i="8"/>
  <c r="D83" i="8"/>
  <c r="J82" i="8"/>
  <c r="I82" i="8"/>
  <c r="H82" i="8"/>
  <c r="F82" i="8"/>
  <c r="J81" i="8"/>
  <c r="I81" i="8"/>
  <c r="H81" i="8"/>
  <c r="F81" i="8"/>
  <c r="D81" i="8"/>
  <c r="J80" i="8"/>
  <c r="I80" i="8"/>
  <c r="H80" i="8"/>
  <c r="F80" i="8"/>
  <c r="J79" i="8"/>
  <c r="I79" i="8"/>
  <c r="H79" i="8"/>
  <c r="F79" i="8"/>
  <c r="D79" i="8"/>
  <c r="J78" i="8"/>
  <c r="I78" i="8"/>
  <c r="H78" i="8"/>
  <c r="F78" i="8"/>
  <c r="J77" i="8"/>
  <c r="I77" i="8"/>
  <c r="H77" i="8"/>
  <c r="F77" i="8"/>
  <c r="D77" i="8"/>
  <c r="J76" i="8"/>
  <c r="I76" i="8"/>
  <c r="H76" i="8"/>
  <c r="F76" i="8"/>
  <c r="J75" i="8"/>
  <c r="I75" i="8"/>
  <c r="H75" i="8"/>
  <c r="F75" i="8"/>
  <c r="E75" i="8"/>
  <c r="J74" i="8"/>
  <c r="I74" i="8"/>
  <c r="H74" i="8"/>
  <c r="F74" i="8"/>
  <c r="J73" i="8"/>
  <c r="I73" i="8"/>
  <c r="H73" i="8"/>
  <c r="F73" i="8"/>
  <c r="E73" i="8"/>
  <c r="D73" i="8"/>
  <c r="J72" i="8"/>
  <c r="I72" i="8"/>
  <c r="H72" i="8"/>
  <c r="F72" i="8"/>
  <c r="J71" i="8"/>
  <c r="I71" i="8"/>
  <c r="H71" i="8"/>
  <c r="F71" i="8"/>
  <c r="J70" i="8"/>
  <c r="I70" i="8"/>
  <c r="H70" i="8"/>
  <c r="F70" i="8"/>
  <c r="D70" i="8"/>
  <c r="J69" i="8"/>
  <c r="I69" i="8"/>
  <c r="H69" i="8"/>
  <c r="F69" i="8"/>
  <c r="J68" i="8"/>
  <c r="I68" i="8"/>
  <c r="H68" i="8"/>
  <c r="F68" i="8"/>
  <c r="D68" i="8"/>
  <c r="J67" i="8"/>
  <c r="I67" i="8"/>
  <c r="H67" i="8"/>
  <c r="F67" i="8"/>
  <c r="J66" i="8"/>
  <c r="I66" i="8"/>
  <c r="H66" i="8"/>
  <c r="F66" i="8"/>
  <c r="D66" i="8"/>
  <c r="J65" i="8"/>
  <c r="I65" i="8"/>
  <c r="H65" i="8"/>
  <c r="F65" i="8"/>
  <c r="J64" i="8"/>
  <c r="I64" i="8"/>
  <c r="H64" i="8"/>
  <c r="F64" i="8"/>
  <c r="D64" i="8"/>
  <c r="J63" i="8"/>
  <c r="I63" i="8"/>
  <c r="H63" i="8"/>
  <c r="F63" i="8"/>
  <c r="J62" i="8"/>
  <c r="I62" i="8"/>
  <c r="H62" i="8"/>
  <c r="F62" i="8"/>
  <c r="E62" i="8"/>
  <c r="D62" i="8"/>
  <c r="J61" i="8"/>
  <c r="I61" i="8"/>
  <c r="H61" i="8"/>
  <c r="F61" i="8"/>
  <c r="J60" i="8"/>
  <c r="I60" i="8"/>
  <c r="H60" i="8"/>
  <c r="F60" i="8"/>
  <c r="E60" i="8"/>
  <c r="D60" i="8"/>
  <c r="J59" i="8"/>
  <c r="I59" i="8"/>
  <c r="H59" i="8"/>
  <c r="F59" i="8"/>
  <c r="J58" i="8"/>
  <c r="I58" i="8"/>
  <c r="H58" i="8"/>
  <c r="F58" i="8"/>
  <c r="E58" i="8"/>
  <c r="D58" i="8"/>
  <c r="J57" i="8"/>
  <c r="I57" i="8"/>
  <c r="H57" i="8"/>
  <c r="F57" i="8"/>
  <c r="J56" i="8"/>
  <c r="I56" i="8"/>
  <c r="H56" i="8"/>
  <c r="F56" i="8"/>
  <c r="E56" i="8"/>
  <c r="D56" i="8"/>
  <c r="J55" i="8"/>
  <c r="I55" i="8"/>
  <c r="H55" i="8"/>
  <c r="F55" i="8"/>
  <c r="J54" i="8"/>
  <c r="I54" i="8"/>
  <c r="H54" i="8"/>
  <c r="F54" i="8"/>
  <c r="E54" i="8"/>
  <c r="J53" i="8"/>
  <c r="I53" i="8"/>
  <c r="H53" i="8"/>
  <c r="F53" i="8"/>
  <c r="J52" i="8"/>
  <c r="I52" i="8"/>
  <c r="H52" i="8"/>
  <c r="F52" i="8"/>
  <c r="E52" i="8"/>
  <c r="D52" i="8"/>
  <c r="J51" i="8"/>
  <c r="I51" i="8"/>
  <c r="H51" i="8"/>
  <c r="F51" i="8"/>
  <c r="J50" i="8"/>
  <c r="I50" i="8"/>
  <c r="H50" i="8"/>
  <c r="F50" i="8"/>
  <c r="E50" i="8"/>
  <c r="D50" i="8"/>
  <c r="J49" i="8"/>
  <c r="I49" i="8"/>
  <c r="H49" i="8"/>
  <c r="F49" i="8"/>
  <c r="J48" i="8"/>
  <c r="I48" i="8"/>
  <c r="H48" i="8"/>
  <c r="F48" i="8"/>
  <c r="E48" i="8"/>
  <c r="D48" i="8"/>
  <c r="J47" i="8"/>
  <c r="I47" i="8"/>
  <c r="H47" i="8"/>
  <c r="F47" i="8"/>
  <c r="J46" i="8"/>
  <c r="I46" i="8"/>
  <c r="H46" i="8"/>
  <c r="F46" i="8"/>
  <c r="E46" i="8"/>
  <c r="D46" i="8"/>
  <c r="J45" i="8"/>
  <c r="I45" i="8"/>
  <c r="H45" i="8"/>
  <c r="F45" i="8"/>
  <c r="J44" i="8"/>
  <c r="I44" i="8"/>
  <c r="H44" i="8"/>
  <c r="F44" i="8"/>
  <c r="E44" i="8"/>
  <c r="D44" i="8"/>
  <c r="J43" i="8"/>
  <c r="I43" i="8"/>
  <c r="H43" i="8"/>
  <c r="F43" i="8"/>
  <c r="J42" i="8"/>
  <c r="I42" i="8"/>
  <c r="H42" i="8"/>
  <c r="F42" i="8"/>
  <c r="E42" i="8"/>
  <c r="D42" i="8"/>
  <c r="J41" i="8"/>
  <c r="I41" i="8"/>
  <c r="H41" i="8"/>
  <c r="F41" i="8"/>
  <c r="J40" i="8"/>
  <c r="I40" i="8"/>
  <c r="H40" i="8"/>
  <c r="F40" i="8"/>
  <c r="E40" i="8"/>
  <c r="D40" i="8"/>
  <c r="J39" i="8"/>
  <c r="I39" i="8"/>
  <c r="H39" i="8"/>
  <c r="F39" i="8"/>
  <c r="J38" i="8"/>
  <c r="I38" i="8"/>
  <c r="H38" i="8"/>
  <c r="F38" i="8"/>
  <c r="E38" i="8"/>
  <c r="D38" i="8"/>
  <c r="J37" i="8"/>
  <c r="I37" i="8"/>
  <c r="H37" i="8"/>
  <c r="F37" i="8"/>
  <c r="J36" i="8"/>
  <c r="I36" i="8"/>
  <c r="H36" i="8"/>
  <c r="F36" i="8"/>
  <c r="E36" i="8"/>
  <c r="D36" i="8"/>
  <c r="J35" i="8"/>
  <c r="I35" i="8"/>
  <c r="H35" i="8"/>
  <c r="F35" i="8"/>
  <c r="J34" i="8"/>
  <c r="I34" i="8"/>
  <c r="H34" i="8"/>
  <c r="F34" i="8"/>
  <c r="E34" i="8"/>
  <c r="D34" i="8"/>
  <c r="J33" i="8"/>
  <c r="I33" i="8"/>
  <c r="H33" i="8"/>
  <c r="F33" i="8"/>
  <c r="J32" i="8"/>
  <c r="I32" i="8"/>
  <c r="H32" i="8"/>
  <c r="F32" i="8"/>
  <c r="E32" i="8"/>
  <c r="D32" i="8"/>
  <c r="J31" i="8"/>
  <c r="I31" i="8"/>
  <c r="H31" i="8"/>
  <c r="F31" i="8"/>
  <c r="J30" i="8"/>
  <c r="I30" i="8"/>
  <c r="H30" i="8"/>
  <c r="F30" i="8"/>
  <c r="E30" i="8"/>
  <c r="D30" i="8"/>
  <c r="J29" i="8"/>
  <c r="I29" i="8"/>
  <c r="H29" i="8"/>
  <c r="F29" i="8"/>
  <c r="J28" i="8"/>
  <c r="I28" i="8"/>
  <c r="H28" i="8"/>
  <c r="F28" i="8"/>
  <c r="E28" i="8"/>
  <c r="D28" i="8"/>
  <c r="J27" i="8"/>
  <c r="I27" i="8"/>
  <c r="H27" i="8"/>
  <c r="F27" i="8"/>
  <c r="J26" i="8"/>
  <c r="I26" i="8"/>
  <c r="H26" i="8"/>
  <c r="F26" i="8"/>
  <c r="E26" i="8"/>
  <c r="J25" i="8"/>
  <c r="I25" i="8"/>
  <c r="H25" i="8"/>
  <c r="F25" i="8"/>
  <c r="J24" i="8"/>
  <c r="I24" i="8"/>
  <c r="H24" i="8"/>
  <c r="F24" i="8"/>
  <c r="E24" i="8"/>
  <c r="D24" i="8"/>
  <c r="J23" i="8"/>
  <c r="I23" i="8"/>
  <c r="H23" i="8"/>
  <c r="F23" i="8"/>
  <c r="J22" i="8"/>
  <c r="I22" i="8"/>
  <c r="H22" i="8"/>
  <c r="F22" i="8"/>
  <c r="E22" i="8"/>
  <c r="D22" i="8"/>
  <c r="J21" i="8"/>
  <c r="I21" i="8"/>
  <c r="H21" i="8"/>
  <c r="F21" i="8"/>
  <c r="J20" i="8"/>
  <c r="I20" i="8"/>
  <c r="H20" i="8"/>
  <c r="F20" i="8"/>
  <c r="J19" i="8"/>
  <c r="I19" i="8"/>
  <c r="H19" i="8"/>
  <c r="F19" i="8"/>
  <c r="E19" i="8"/>
  <c r="D19" i="8"/>
  <c r="J18" i="8"/>
  <c r="I18" i="8"/>
  <c r="H18" i="8"/>
  <c r="F18" i="8"/>
  <c r="J17" i="8"/>
  <c r="I17" i="8"/>
  <c r="H17" i="8"/>
  <c r="F17" i="8"/>
  <c r="D17" i="8"/>
  <c r="J16" i="8"/>
  <c r="I16" i="8"/>
  <c r="H16" i="8"/>
  <c r="F16" i="8"/>
  <c r="J15" i="8"/>
  <c r="I15" i="8"/>
  <c r="H15" i="8"/>
  <c r="F15" i="8"/>
  <c r="E15" i="8"/>
  <c r="J14" i="8"/>
  <c r="I14" i="8"/>
  <c r="H14" i="8"/>
  <c r="F14" i="8"/>
  <c r="J13" i="8"/>
  <c r="I13" i="8"/>
  <c r="H13" i="8"/>
  <c r="F13" i="8"/>
  <c r="E13" i="8"/>
  <c r="D13" i="8"/>
  <c r="J12" i="8"/>
  <c r="I12" i="8"/>
  <c r="H12" i="8"/>
  <c r="F12" i="8"/>
  <c r="J11" i="8"/>
  <c r="I11" i="8"/>
  <c r="H11" i="8"/>
  <c r="F11" i="8"/>
  <c r="I10" i="8"/>
  <c r="H10" i="8"/>
  <c r="F10" i="8"/>
  <c r="D10" i="8"/>
  <c r="J9" i="8"/>
  <c r="I9" i="8"/>
  <c r="H9" i="8"/>
  <c r="F9" i="8"/>
  <c r="J8" i="8"/>
  <c r="I8" i="8"/>
  <c r="H8" i="8"/>
  <c r="F8" i="8"/>
  <c r="D8" i="8"/>
  <c r="F7" i="8"/>
  <c r="F6" i="8"/>
  <c r="E6" i="8"/>
  <c r="J5" i="8"/>
  <c r="I5" i="8"/>
  <c r="H5" i="8"/>
  <c r="F5" i="8"/>
  <c r="J4" i="8"/>
  <c r="I4" i="8"/>
  <c r="H4" i="8"/>
  <c r="F4" i="8"/>
  <c r="E4" i="8"/>
  <c r="D279" i="7"/>
  <c r="D278" i="7"/>
  <c r="D277" i="7"/>
  <c r="D276" i="7"/>
  <c r="D275" i="7"/>
  <c r="D274" i="7"/>
  <c r="D273" i="7"/>
  <c r="D272" i="7"/>
  <c r="D271" i="7"/>
  <c r="D270" i="7"/>
  <c r="D269" i="7"/>
  <c r="D268" i="7"/>
  <c r="D267" i="7"/>
  <c r="H262" i="7"/>
  <c r="G262" i="7"/>
  <c r="F262" i="7"/>
  <c r="L319" i="4"/>
  <c r="K319" i="4"/>
  <c r="L318" i="4"/>
  <c r="K318" i="4"/>
  <c r="L317" i="4"/>
  <c r="K317" i="4"/>
  <c r="L316" i="4"/>
  <c r="K316" i="4"/>
  <c r="L315" i="4"/>
  <c r="K315" i="4"/>
  <c r="L314" i="4"/>
  <c r="K314" i="4"/>
  <c r="L313" i="4"/>
  <c r="K313" i="4"/>
  <c r="K312" i="4"/>
  <c r="K311" i="4"/>
  <c r="K310" i="4"/>
  <c r="K309" i="4"/>
  <c r="K308" i="4"/>
  <c r="K307" i="4"/>
  <c r="K306" i="4"/>
  <c r="K305" i="4"/>
  <c r="K304" i="4"/>
  <c r="K303" i="4"/>
  <c r="K302" i="4"/>
  <c r="K301" i="4"/>
  <c r="K300" i="4"/>
  <c r="K299" i="4"/>
  <c r="K298" i="4"/>
  <c r="K297" i="4"/>
  <c r="K296" i="4"/>
  <c r="K295" i="4"/>
  <c r="K294" i="4"/>
  <c r="K293" i="4"/>
  <c r="K292" i="4"/>
  <c r="K291" i="4"/>
  <c r="K290" i="4"/>
  <c r="K289" i="4"/>
  <c r="K288" i="4"/>
  <c r="K287" i="4"/>
  <c r="K286" i="4"/>
  <c r="K285" i="4"/>
  <c r="K284" i="4"/>
  <c r="K283" i="4"/>
  <c r="K282" i="4"/>
  <c r="K281" i="4"/>
  <c r="K280" i="4"/>
  <c r="K279" i="4"/>
  <c r="K278" i="4"/>
  <c r="K277" i="4"/>
  <c r="K276" i="4"/>
  <c r="K275" i="4"/>
  <c r="K274" i="4"/>
  <c r="K273" i="4"/>
  <c r="K272" i="4"/>
  <c r="K271" i="4"/>
  <c r="K270" i="4"/>
  <c r="K269" i="4"/>
  <c r="K268" i="4"/>
  <c r="K267" i="4"/>
  <c r="K266" i="4"/>
  <c r="K265" i="4"/>
  <c r="K264" i="4"/>
  <c r="K263" i="4"/>
  <c r="K262" i="4"/>
  <c r="K261" i="4"/>
  <c r="K260" i="4"/>
  <c r="K259" i="4"/>
  <c r="K258" i="4"/>
  <c r="K257" i="4"/>
  <c r="K256" i="4"/>
  <c r="K255" i="4"/>
  <c r="K254" i="4"/>
  <c r="K253" i="4"/>
  <c r="K252" i="4"/>
  <c r="K251" i="4"/>
  <c r="K250" i="4"/>
  <c r="K249" i="4"/>
  <c r="K248" i="4"/>
  <c r="K247" i="4"/>
  <c r="K246" i="4"/>
  <c r="K245" i="4"/>
  <c r="K244" i="4"/>
  <c r="K241" i="4"/>
  <c r="K240" i="4"/>
  <c r="K239" i="4"/>
  <c r="K238" i="4"/>
  <c r="K237" i="4"/>
  <c r="K236" i="4"/>
  <c r="K235" i="4"/>
  <c r="K234" i="4"/>
  <c r="K230" i="4"/>
  <c r="K229" i="4"/>
  <c r="K228" i="4"/>
  <c r="K227" i="4"/>
  <c r="K226" i="4"/>
  <c r="K225" i="4"/>
  <c r="K224" i="4"/>
  <c r="K223" i="4"/>
  <c r="K222" i="4"/>
  <c r="K221" i="4"/>
  <c r="K220" i="4"/>
  <c r="K219" i="4"/>
  <c r="K218" i="4"/>
  <c r="K200" i="4"/>
  <c r="C200" i="8"/>
  <c r="L198" i="4"/>
  <c r="K198" i="4"/>
  <c r="L197" i="4"/>
  <c r="K197" i="4"/>
  <c r="L196" i="4"/>
  <c r="K196" i="4"/>
  <c r="L195" i="4"/>
  <c r="K195" i="4"/>
  <c r="L194" i="4"/>
  <c r="K194" i="4"/>
  <c r="L193" i="4"/>
  <c r="K193" i="4"/>
  <c r="L192" i="4"/>
  <c r="K192" i="4"/>
  <c r="L191" i="4"/>
  <c r="K191" i="4"/>
  <c r="L190" i="4"/>
  <c r="K190" i="4"/>
  <c r="L189" i="4"/>
  <c r="K189" i="4"/>
  <c r="L188" i="4"/>
  <c r="K188" i="4"/>
  <c r="L187" i="4"/>
  <c r="K187" i="4"/>
  <c r="L186" i="4"/>
  <c r="K186" i="4"/>
  <c r="L185" i="4"/>
  <c r="K185" i="4"/>
  <c r="L184" i="4"/>
  <c r="K184" i="4"/>
  <c r="L183" i="4"/>
  <c r="K183" i="4"/>
  <c r="L182" i="4"/>
  <c r="K182" i="4"/>
  <c r="L181" i="4"/>
  <c r="K181" i="4"/>
  <c r="L180" i="4"/>
  <c r="K180" i="4"/>
  <c r="L179" i="4"/>
  <c r="K179" i="4"/>
  <c r="L178" i="4"/>
  <c r="K178" i="4"/>
  <c r="L177" i="4"/>
  <c r="K177" i="4"/>
  <c r="L176" i="4"/>
  <c r="K176" i="4"/>
  <c r="L175" i="4"/>
  <c r="K175" i="4"/>
  <c r="L174" i="4"/>
  <c r="K174" i="4"/>
  <c r="L173" i="4"/>
  <c r="K173" i="4"/>
  <c r="L172" i="4"/>
  <c r="K172" i="4"/>
  <c r="L171" i="4"/>
  <c r="K171" i="4"/>
  <c r="L170" i="4"/>
  <c r="K170" i="4"/>
  <c r="L169" i="4"/>
  <c r="K169" i="4"/>
  <c r="L168" i="4"/>
  <c r="K168" i="4"/>
  <c r="L167" i="4"/>
  <c r="K167" i="4"/>
  <c r="L166" i="4"/>
  <c r="K166" i="4"/>
  <c r="L165" i="4"/>
  <c r="K165" i="4"/>
  <c r="L164" i="4"/>
  <c r="K164" i="4"/>
  <c r="L163" i="4"/>
  <c r="K163" i="4"/>
  <c r="L162" i="4"/>
  <c r="K162" i="4"/>
  <c r="L161" i="4"/>
  <c r="K161" i="4"/>
  <c r="L160" i="4"/>
  <c r="K160" i="4"/>
  <c r="L159" i="4"/>
  <c r="K159" i="4"/>
  <c r="L158" i="4"/>
  <c r="K158" i="4"/>
  <c r="L157" i="4"/>
  <c r="K157" i="4"/>
  <c r="L156" i="4"/>
  <c r="K156" i="4"/>
  <c r="L155" i="4"/>
  <c r="K155" i="4"/>
  <c r="L154" i="4"/>
  <c r="K154" i="4"/>
  <c r="L153" i="4"/>
  <c r="K153" i="4"/>
  <c r="L152" i="4"/>
  <c r="K152" i="4"/>
  <c r="L151" i="4"/>
  <c r="K151" i="4"/>
  <c r="L150" i="4"/>
  <c r="K150" i="4"/>
  <c r="L149" i="4"/>
  <c r="K149" i="4"/>
  <c r="L148" i="4"/>
  <c r="K148" i="4"/>
  <c r="L146" i="4"/>
  <c r="K146" i="4"/>
  <c r="L145" i="4"/>
  <c r="K145" i="4"/>
  <c r="K144" i="4"/>
  <c r="L143" i="4"/>
  <c r="K143" i="4"/>
  <c r="L142" i="4"/>
  <c r="K142" i="4"/>
  <c r="K141" i="4"/>
  <c r="K132" i="4"/>
  <c r="K131" i="4"/>
  <c r="K130" i="4"/>
  <c r="K129" i="4"/>
  <c r="G126" i="8"/>
  <c r="G123" i="8"/>
  <c r="L122" i="4"/>
  <c r="K122" i="4"/>
  <c r="L121" i="4"/>
  <c r="K121" i="4"/>
  <c r="L120" i="4"/>
  <c r="K120" i="4"/>
  <c r="L119" i="4"/>
  <c r="K119" i="4"/>
  <c r="L115" i="4"/>
  <c r="K115" i="4"/>
  <c r="L114" i="4"/>
  <c r="K114" i="4"/>
  <c r="L113" i="4"/>
  <c r="K113" i="4"/>
  <c r="L112" i="4"/>
  <c r="K112" i="4"/>
  <c r="L111" i="4"/>
  <c r="K111" i="4"/>
  <c r="L110" i="4"/>
  <c r="K110" i="4"/>
  <c r="L109" i="4"/>
  <c r="K109" i="4"/>
  <c r="L108" i="4"/>
  <c r="K108" i="4"/>
  <c r="L107" i="4"/>
  <c r="K107" i="4"/>
  <c r="K103" i="4"/>
  <c r="K102" i="4"/>
  <c r="L101" i="4"/>
  <c r="K101" i="4"/>
  <c r="L100" i="4"/>
  <c r="K100" i="4"/>
  <c r="L99" i="4"/>
  <c r="K99" i="4"/>
  <c r="L98" i="4"/>
  <c r="K98" i="4"/>
  <c r="K97" i="4"/>
  <c r="K96" i="4"/>
  <c r="K95" i="4"/>
  <c r="K94" i="4"/>
  <c r="G90" i="8"/>
  <c r="K88" i="4"/>
  <c r="L87" i="4"/>
  <c r="K87" i="4"/>
  <c r="L86" i="4"/>
  <c r="K86" i="4"/>
  <c r="L85" i="4"/>
  <c r="K85" i="4"/>
  <c r="L84" i="4"/>
  <c r="K84" i="4"/>
  <c r="L83" i="4"/>
  <c r="K83" i="4"/>
  <c r="L82" i="4"/>
  <c r="K82" i="4"/>
  <c r="L81" i="4"/>
  <c r="K81" i="4"/>
  <c r="L80" i="4"/>
  <c r="K80" i="4"/>
  <c r="L79" i="4"/>
  <c r="K79" i="4"/>
  <c r="L78" i="4"/>
  <c r="K78" i="4"/>
  <c r="L77" i="4"/>
  <c r="K77" i="4"/>
  <c r="L76" i="4"/>
  <c r="K76" i="4"/>
  <c r="L75" i="4"/>
  <c r="K75" i="4"/>
  <c r="L74" i="4"/>
  <c r="K74" i="4"/>
  <c r="L73" i="4"/>
  <c r="K73" i="4"/>
  <c r="L72" i="4"/>
  <c r="K72" i="4"/>
  <c r="L71" i="4"/>
  <c r="K71" i="4"/>
  <c r="L70" i="4"/>
  <c r="K70" i="4"/>
  <c r="L69" i="4"/>
  <c r="K69" i="4"/>
  <c r="L68" i="4"/>
  <c r="K68" i="4"/>
  <c r="L67" i="4"/>
  <c r="K67" i="4"/>
  <c r="L66" i="4"/>
  <c r="K66" i="4"/>
  <c r="L65" i="4"/>
  <c r="K65" i="4"/>
  <c r="L64" i="4"/>
  <c r="K64" i="4"/>
  <c r="L63" i="4"/>
  <c r="K63" i="4"/>
  <c r="L62" i="4"/>
  <c r="K62" i="4"/>
  <c r="L61" i="4"/>
  <c r="K61" i="4"/>
  <c r="L60" i="4"/>
  <c r="K60" i="4"/>
  <c r="L59" i="4"/>
  <c r="K59" i="4"/>
  <c r="L58" i="4"/>
  <c r="K58" i="4"/>
  <c r="L57" i="4"/>
  <c r="K57" i="4"/>
  <c r="L56" i="4"/>
  <c r="K56" i="4"/>
  <c r="L55" i="4"/>
  <c r="K55" i="4"/>
  <c r="L54" i="4"/>
  <c r="K54" i="4"/>
  <c r="L53" i="4"/>
  <c r="K53" i="4"/>
  <c r="L52" i="4"/>
  <c r="K52" i="4"/>
  <c r="L51" i="4"/>
  <c r="K51" i="4"/>
  <c r="L50" i="4"/>
  <c r="K50" i="4"/>
  <c r="L49" i="4"/>
  <c r="K49" i="4"/>
  <c r="L48" i="4"/>
  <c r="K48" i="4"/>
  <c r="L47" i="4"/>
  <c r="K47" i="4"/>
  <c r="L46" i="4"/>
  <c r="K46" i="4"/>
  <c r="L45" i="4"/>
  <c r="K45" i="4"/>
  <c r="L44" i="4"/>
  <c r="K44" i="4"/>
  <c r="L43" i="4"/>
  <c r="K43" i="4"/>
  <c r="L42" i="4"/>
  <c r="K42" i="4"/>
  <c r="L41" i="4"/>
  <c r="K41" i="4"/>
  <c r="L40" i="4"/>
  <c r="K40" i="4"/>
  <c r="L39" i="4"/>
  <c r="K39" i="4"/>
  <c r="L38" i="4"/>
  <c r="K38" i="4"/>
  <c r="L37" i="4"/>
  <c r="K37" i="4"/>
  <c r="L36" i="4"/>
  <c r="K36" i="4"/>
  <c r="L35" i="4"/>
  <c r="K35" i="4"/>
  <c r="L34" i="4"/>
  <c r="K34" i="4"/>
  <c r="L33" i="4"/>
  <c r="K33" i="4"/>
  <c r="L32" i="4"/>
  <c r="K32" i="4"/>
  <c r="L31" i="4"/>
  <c r="K31" i="4"/>
  <c r="L30" i="4"/>
  <c r="K30" i="4"/>
  <c r="L29" i="4"/>
  <c r="K29" i="4"/>
  <c r="L28" i="4"/>
  <c r="K28" i="4"/>
  <c r="L27" i="4"/>
  <c r="K27" i="4"/>
  <c r="L26" i="4"/>
  <c r="K26" i="4"/>
  <c r="L25" i="4"/>
  <c r="K25" i="4"/>
  <c r="L24" i="4"/>
  <c r="K24" i="4"/>
  <c r="L23" i="4"/>
  <c r="K23" i="4"/>
  <c r="L22" i="4"/>
  <c r="K22" i="4"/>
  <c r="L21" i="4"/>
  <c r="K21" i="4"/>
  <c r="L20" i="4"/>
  <c r="K20" i="4"/>
  <c r="L19" i="4"/>
  <c r="K19" i="4"/>
  <c r="L18" i="4"/>
  <c r="K18" i="4"/>
  <c r="L17" i="4"/>
  <c r="K17" i="4"/>
  <c r="L16" i="4"/>
  <c r="K16" i="4"/>
  <c r="L15" i="4"/>
  <c r="K15" i="4"/>
  <c r="L14" i="4"/>
  <c r="L13" i="4"/>
  <c r="K13" i="4"/>
  <c r="L12" i="4"/>
  <c r="K12" i="4"/>
  <c r="L11" i="4"/>
  <c r="K11" i="4"/>
  <c r="L10" i="4"/>
  <c r="K10" i="4"/>
  <c r="L9" i="4"/>
  <c r="K9" i="4"/>
  <c r="L8" i="4"/>
  <c r="K8" i="4"/>
  <c r="L7" i="4"/>
  <c r="K7" i="4"/>
  <c r="L6" i="4"/>
  <c r="K6" i="4"/>
  <c r="F316" i="3"/>
  <c r="E316" i="3"/>
  <c r="F315" i="3"/>
  <c r="E315" i="3"/>
  <c r="F314" i="3"/>
  <c r="E314" i="3"/>
  <c r="F313" i="3"/>
  <c r="E313" i="3"/>
  <c r="F312" i="3"/>
  <c r="E312" i="3"/>
  <c r="F311" i="3"/>
  <c r="E311" i="3"/>
  <c r="F310" i="3"/>
  <c r="E310" i="3"/>
  <c r="C310" i="3"/>
  <c r="F309" i="3"/>
  <c r="E309" i="3"/>
  <c r="F308" i="3"/>
  <c r="E308" i="3"/>
  <c r="F307" i="3"/>
  <c r="E307" i="3"/>
  <c r="F306" i="3"/>
  <c r="E306" i="3"/>
  <c r="F305" i="3"/>
  <c r="E305" i="3"/>
  <c r="F304" i="3"/>
  <c r="E304" i="3"/>
  <c r="F303" i="3"/>
  <c r="E303" i="3"/>
  <c r="F302" i="3"/>
  <c r="E302" i="3"/>
  <c r="F301" i="3"/>
  <c r="E301" i="3"/>
  <c r="F300" i="3"/>
  <c r="E300" i="3"/>
  <c r="F299" i="3"/>
  <c r="E299" i="3"/>
  <c r="F298" i="3"/>
  <c r="E298" i="3"/>
  <c r="F297" i="3"/>
  <c r="E297" i="3"/>
  <c r="F296" i="3"/>
  <c r="E296" i="3"/>
  <c r="F295" i="3"/>
  <c r="E295" i="3"/>
  <c r="F294" i="3"/>
  <c r="E294" i="3"/>
  <c r="F293" i="3"/>
  <c r="E293" i="3"/>
  <c r="F292" i="3"/>
  <c r="E292" i="3"/>
  <c r="F291" i="3"/>
  <c r="E291" i="3"/>
  <c r="F290" i="3"/>
  <c r="E290" i="3"/>
  <c r="F289" i="3"/>
  <c r="E289" i="3"/>
  <c r="F288" i="3"/>
  <c r="E288" i="3"/>
  <c r="F287" i="3"/>
  <c r="E287" i="3"/>
  <c r="F286" i="3"/>
  <c r="E286" i="3"/>
  <c r="F285" i="3"/>
  <c r="E285" i="3"/>
  <c r="F284" i="3"/>
  <c r="E284" i="3"/>
  <c r="F283" i="3"/>
  <c r="E283" i="3"/>
  <c r="F282" i="3"/>
  <c r="E282" i="3"/>
  <c r="F281" i="3"/>
  <c r="E281" i="3"/>
  <c r="F280" i="3"/>
  <c r="E280" i="3"/>
  <c r="F279" i="3"/>
  <c r="E279" i="3"/>
  <c r="C279" i="3"/>
  <c r="F278" i="3"/>
  <c r="F277" i="3"/>
  <c r="D277" i="3"/>
  <c r="F276" i="3"/>
  <c r="F275" i="3"/>
  <c r="D275" i="3"/>
  <c r="C275" i="3"/>
  <c r="F274" i="3"/>
  <c r="F273" i="3"/>
  <c r="D273" i="3"/>
  <c r="F272" i="3"/>
  <c r="F271" i="3"/>
  <c r="E271" i="3"/>
  <c r="D271" i="3"/>
  <c r="F270" i="3"/>
  <c r="F269" i="3"/>
  <c r="E269" i="3"/>
  <c r="D269" i="3"/>
  <c r="F268" i="3"/>
  <c r="F267" i="3"/>
  <c r="E267" i="3"/>
  <c r="D267" i="3"/>
  <c r="F266" i="3"/>
  <c r="F265" i="3"/>
  <c r="E265" i="3"/>
  <c r="D265" i="3"/>
  <c r="F264" i="3"/>
  <c r="F263" i="3"/>
  <c r="E263" i="3"/>
  <c r="F262" i="3"/>
  <c r="F261" i="3"/>
  <c r="E261" i="3"/>
  <c r="D261" i="3"/>
  <c r="F260" i="3"/>
  <c r="F259" i="3"/>
  <c r="E259" i="3"/>
  <c r="D259" i="3"/>
  <c r="F258" i="3"/>
  <c r="F257" i="3"/>
  <c r="E257" i="3"/>
  <c r="D257" i="3"/>
  <c r="F256" i="3"/>
  <c r="F255" i="3"/>
  <c r="E255" i="3"/>
  <c r="D255" i="3"/>
  <c r="F254" i="3"/>
  <c r="F253" i="3"/>
  <c r="E253" i="3"/>
  <c r="D253" i="3"/>
  <c r="F252" i="3"/>
  <c r="F251" i="3"/>
  <c r="E251" i="3"/>
  <c r="D251" i="3"/>
  <c r="F250" i="3"/>
  <c r="F249" i="3"/>
  <c r="E249" i="3"/>
  <c r="D249" i="3"/>
  <c r="F248" i="3"/>
  <c r="F247" i="3"/>
  <c r="E247" i="3"/>
  <c r="D247" i="3"/>
  <c r="F246" i="3"/>
  <c r="F245" i="3"/>
  <c r="E245" i="3"/>
  <c r="D245" i="3"/>
  <c r="F244" i="3"/>
  <c r="F243" i="3"/>
  <c r="E243" i="3"/>
  <c r="D243" i="3"/>
  <c r="F242" i="3"/>
  <c r="F241" i="3"/>
  <c r="E241" i="3"/>
  <c r="D241" i="3"/>
  <c r="F238" i="3"/>
  <c r="F237" i="3"/>
  <c r="E237" i="3"/>
  <c r="D237" i="3"/>
  <c r="F236" i="3"/>
  <c r="F235" i="3"/>
  <c r="E235" i="3"/>
  <c r="F234" i="3"/>
  <c r="F233" i="3"/>
  <c r="E233" i="3"/>
  <c r="D233" i="3"/>
  <c r="F232" i="3"/>
  <c r="F231" i="3"/>
  <c r="E231" i="3"/>
  <c r="D231" i="3"/>
  <c r="C231" i="3"/>
  <c r="F227" i="3"/>
  <c r="F226" i="3"/>
  <c r="D226" i="3"/>
  <c r="F225" i="3"/>
  <c r="F224" i="3"/>
  <c r="E224" i="3"/>
  <c r="F223" i="3"/>
  <c r="F222" i="3"/>
  <c r="E222" i="3"/>
  <c r="D222" i="3"/>
  <c r="F221" i="3"/>
  <c r="F220" i="3"/>
  <c r="F219" i="3"/>
  <c r="D219" i="3"/>
  <c r="C219" i="3"/>
  <c r="F218" i="3"/>
  <c r="F217" i="3"/>
  <c r="C217" i="3"/>
  <c r="F215" i="3"/>
  <c r="E215" i="3"/>
  <c r="F214" i="3"/>
  <c r="E214" i="3"/>
  <c r="F213" i="3"/>
  <c r="E213" i="3"/>
  <c r="F212" i="3"/>
  <c r="E212" i="3"/>
  <c r="F211" i="3"/>
  <c r="E211" i="3"/>
  <c r="F210" i="3"/>
  <c r="E210" i="3"/>
  <c r="F209" i="3"/>
  <c r="E209" i="3"/>
  <c r="F208" i="3"/>
  <c r="E208" i="3"/>
  <c r="F207" i="3"/>
  <c r="E207" i="3"/>
  <c r="F206" i="3"/>
  <c r="E206" i="3"/>
  <c r="F205" i="3"/>
  <c r="E205" i="3"/>
  <c r="F204" i="3"/>
  <c r="E204" i="3"/>
  <c r="F203" i="3"/>
  <c r="E203" i="3"/>
  <c r="F202" i="3"/>
  <c r="E202" i="3"/>
  <c r="F201" i="3"/>
  <c r="E201" i="3"/>
  <c r="F200" i="3"/>
  <c r="E200" i="3"/>
  <c r="F197" i="3"/>
  <c r="E197" i="3"/>
  <c r="F196" i="3"/>
  <c r="E196" i="3"/>
  <c r="F195" i="3"/>
  <c r="E195" i="3"/>
  <c r="F194" i="3"/>
  <c r="E194" i="3"/>
  <c r="F193" i="3"/>
  <c r="E193" i="3"/>
  <c r="F192" i="3"/>
  <c r="E192" i="3"/>
  <c r="F191" i="3"/>
  <c r="E191" i="3"/>
  <c r="F190" i="3"/>
  <c r="E190" i="3"/>
  <c r="F189" i="3"/>
  <c r="E189" i="3"/>
  <c r="F188" i="3"/>
  <c r="E188" i="3"/>
  <c r="D188" i="3"/>
  <c r="C188" i="3"/>
  <c r="F187" i="3"/>
  <c r="E187" i="3"/>
  <c r="F186" i="3"/>
  <c r="E186" i="3"/>
  <c r="F185" i="3"/>
  <c r="E185" i="3"/>
  <c r="F184" i="3"/>
  <c r="E184" i="3"/>
  <c r="F183" i="3"/>
  <c r="E183" i="3"/>
  <c r="F182" i="3"/>
  <c r="E182" i="3"/>
  <c r="F181" i="3"/>
  <c r="E181" i="3"/>
  <c r="F180" i="3"/>
  <c r="E180" i="3"/>
  <c r="F179" i="3"/>
  <c r="E179" i="3"/>
  <c r="F178" i="3"/>
  <c r="E178" i="3"/>
  <c r="F177" i="3"/>
  <c r="E177" i="3"/>
  <c r="F176" i="3"/>
  <c r="E176" i="3"/>
  <c r="F175" i="3"/>
  <c r="E175" i="3"/>
  <c r="F174" i="3"/>
  <c r="E174" i="3"/>
  <c r="F173" i="3"/>
  <c r="E173" i="3"/>
  <c r="F172" i="3"/>
  <c r="E172" i="3"/>
  <c r="F171" i="3"/>
  <c r="E171" i="3"/>
  <c r="F170" i="3"/>
  <c r="E170" i="3"/>
  <c r="F169" i="3"/>
  <c r="E169" i="3"/>
  <c r="F168" i="3"/>
  <c r="E168" i="3"/>
  <c r="F167" i="3"/>
  <c r="E167" i="3"/>
  <c r="F166" i="3"/>
  <c r="E166" i="3"/>
  <c r="F165" i="3"/>
  <c r="E165" i="3"/>
  <c r="F164" i="3"/>
  <c r="E164" i="3"/>
  <c r="F163" i="3"/>
  <c r="E163" i="3"/>
  <c r="F162" i="3"/>
  <c r="E162" i="3"/>
  <c r="F161" i="3"/>
  <c r="E161" i="3"/>
  <c r="F160" i="3"/>
  <c r="E160" i="3"/>
  <c r="F159" i="3"/>
  <c r="E159" i="3"/>
  <c r="F158" i="3"/>
  <c r="E158" i="3"/>
  <c r="F157" i="3"/>
  <c r="E157" i="3"/>
  <c r="C157" i="3"/>
  <c r="F156" i="3"/>
  <c r="D156" i="3"/>
  <c r="F155" i="3"/>
  <c r="E155" i="3"/>
  <c r="F154" i="3"/>
  <c r="E154" i="3"/>
  <c r="D154" i="3"/>
  <c r="F153" i="3"/>
  <c r="D153" i="3"/>
  <c r="B153" i="3"/>
  <c r="F152" i="3"/>
  <c r="D152" i="3"/>
  <c r="F151" i="3"/>
  <c r="D151" i="3"/>
  <c r="F150" i="3"/>
  <c r="D150" i="3"/>
  <c r="F149" i="3"/>
  <c r="E149" i="3"/>
  <c r="F148" i="3"/>
  <c r="F147" i="3"/>
  <c r="E147" i="3"/>
  <c r="D147" i="3"/>
  <c r="F146" i="3"/>
  <c r="E146" i="3"/>
  <c r="F145" i="3"/>
  <c r="F144" i="3"/>
  <c r="E144" i="3"/>
  <c r="F143" i="3"/>
  <c r="F142" i="3"/>
  <c r="E142" i="3"/>
  <c r="F141" i="3"/>
  <c r="F140" i="3"/>
  <c r="E140" i="3"/>
  <c r="F139" i="3"/>
  <c r="F138" i="3"/>
  <c r="E138" i="3"/>
  <c r="D138" i="3"/>
  <c r="F137" i="3"/>
  <c r="E137" i="3"/>
  <c r="F136" i="3"/>
  <c r="E136" i="3"/>
  <c r="F135" i="3"/>
  <c r="E135" i="3"/>
  <c r="F134" i="3"/>
  <c r="E134" i="3"/>
  <c r="D134" i="3"/>
  <c r="F133" i="3"/>
  <c r="E133" i="3"/>
  <c r="F132" i="3"/>
  <c r="E132" i="3"/>
  <c r="D132" i="3"/>
  <c r="F131" i="3"/>
  <c r="D131" i="3"/>
  <c r="F130" i="3"/>
  <c r="D130" i="3"/>
  <c r="F129" i="3"/>
  <c r="D129" i="3"/>
  <c r="F128" i="3"/>
  <c r="D128" i="3"/>
  <c r="F127" i="3"/>
  <c r="E127" i="3"/>
  <c r="F126" i="3"/>
  <c r="E126" i="3"/>
  <c r="F125" i="3"/>
  <c r="E125" i="3"/>
  <c r="F124" i="3"/>
  <c r="E124" i="3"/>
  <c r="D124" i="3"/>
  <c r="F123" i="3"/>
  <c r="E123" i="3"/>
  <c r="F122" i="3"/>
  <c r="E122" i="3"/>
  <c r="D122" i="3"/>
  <c r="F121" i="3"/>
  <c r="D121" i="3"/>
  <c r="F120" i="3"/>
  <c r="D120" i="3"/>
  <c r="F119" i="3"/>
  <c r="F118" i="3"/>
  <c r="D118" i="3"/>
  <c r="F114" i="3"/>
  <c r="E114" i="3"/>
  <c r="F113" i="3"/>
  <c r="E113" i="3"/>
  <c r="F112" i="3"/>
  <c r="E112" i="3"/>
  <c r="F111" i="3"/>
  <c r="E111" i="3"/>
  <c r="F110" i="3"/>
  <c r="E110" i="3"/>
  <c r="F109" i="3"/>
  <c r="E109" i="3"/>
  <c r="D109" i="3"/>
  <c r="F108" i="3"/>
  <c r="D108" i="3"/>
  <c r="F107" i="3"/>
  <c r="D107" i="3"/>
  <c r="F106" i="3"/>
  <c r="D106" i="3"/>
  <c r="F102" i="3"/>
  <c r="E102" i="3"/>
  <c r="F101" i="3"/>
  <c r="E101" i="3"/>
  <c r="F100" i="3"/>
  <c r="E100" i="3"/>
  <c r="F99" i="3"/>
  <c r="E99" i="3"/>
  <c r="F98" i="3"/>
  <c r="E98" i="3"/>
  <c r="F97" i="3"/>
  <c r="E97" i="3"/>
  <c r="D97" i="3"/>
  <c r="F96" i="3"/>
  <c r="D96" i="3"/>
  <c r="F95" i="3"/>
  <c r="D95" i="3"/>
  <c r="F94" i="3"/>
  <c r="D94" i="3"/>
  <c r="C94" i="3"/>
  <c r="F93" i="3"/>
  <c r="E93" i="3"/>
  <c r="F92" i="3"/>
  <c r="E92" i="3"/>
  <c r="F91" i="3"/>
  <c r="E91" i="3"/>
  <c r="F90" i="3"/>
  <c r="E90" i="3"/>
  <c r="F89" i="3"/>
  <c r="E89" i="3"/>
  <c r="F88" i="3"/>
  <c r="E88" i="3"/>
  <c r="D88" i="3"/>
  <c r="F87" i="3"/>
  <c r="D87" i="3"/>
  <c r="F86" i="3"/>
  <c r="D86" i="3"/>
  <c r="F85" i="3"/>
  <c r="D85" i="3"/>
  <c r="F84" i="3"/>
  <c r="D84" i="3"/>
  <c r="C84" i="3"/>
  <c r="B84" i="3"/>
  <c r="F83" i="3"/>
  <c r="F82" i="3"/>
  <c r="D82" i="3"/>
  <c r="F81" i="3"/>
  <c r="F80" i="3"/>
  <c r="D80" i="3"/>
  <c r="F79" i="3"/>
  <c r="F78" i="3"/>
  <c r="D78" i="3"/>
  <c r="F77" i="3"/>
  <c r="F76" i="3"/>
  <c r="D76" i="3"/>
  <c r="F75" i="3"/>
  <c r="F74" i="3"/>
  <c r="E74" i="3"/>
  <c r="F73" i="3"/>
  <c r="F72" i="3"/>
  <c r="E72" i="3"/>
  <c r="D72" i="3"/>
  <c r="F71" i="3"/>
  <c r="F70" i="3"/>
  <c r="F69" i="3"/>
  <c r="D69" i="3"/>
  <c r="F68" i="3"/>
  <c r="F67" i="3"/>
  <c r="D67" i="3"/>
  <c r="F66" i="3"/>
  <c r="F65" i="3"/>
  <c r="D65" i="3"/>
  <c r="F64" i="3"/>
  <c r="F63" i="3"/>
  <c r="D63" i="3"/>
  <c r="F62" i="3"/>
  <c r="F61" i="3"/>
  <c r="E61" i="3"/>
  <c r="D61" i="3"/>
  <c r="F60" i="3"/>
  <c r="F59" i="3"/>
  <c r="E59" i="3"/>
  <c r="D59" i="3"/>
  <c r="F58" i="3"/>
  <c r="F57" i="3"/>
  <c r="E57" i="3"/>
  <c r="D57" i="3"/>
  <c r="F56" i="3"/>
  <c r="F55" i="3"/>
  <c r="E55" i="3"/>
  <c r="D55" i="3"/>
  <c r="F54" i="3"/>
  <c r="F53" i="3"/>
  <c r="E53" i="3"/>
  <c r="F52" i="3"/>
  <c r="F51" i="3"/>
  <c r="E51" i="3"/>
  <c r="D51" i="3"/>
  <c r="F50" i="3"/>
  <c r="F49" i="3"/>
  <c r="E49" i="3"/>
  <c r="D49" i="3"/>
  <c r="F48" i="3"/>
  <c r="F47" i="3"/>
  <c r="E47" i="3"/>
  <c r="D47" i="3"/>
  <c r="F46" i="3"/>
  <c r="F45" i="3"/>
  <c r="E45" i="3"/>
  <c r="D45" i="3"/>
  <c r="F44" i="3"/>
  <c r="F43" i="3"/>
  <c r="E43" i="3"/>
  <c r="D43" i="3"/>
  <c r="F42" i="3"/>
  <c r="F41" i="3"/>
  <c r="E41" i="3"/>
  <c r="D41" i="3"/>
  <c r="F40" i="3"/>
  <c r="F39" i="3"/>
  <c r="E39" i="3"/>
  <c r="D39" i="3"/>
  <c r="F38" i="3"/>
  <c r="F37" i="3"/>
  <c r="E37" i="3"/>
  <c r="D37" i="3"/>
  <c r="F36" i="3"/>
  <c r="F35" i="3"/>
  <c r="E35" i="3"/>
  <c r="D35" i="3"/>
  <c r="F34" i="3"/>
  <c r="F33" i="3"/>
  <c r="E33" i="3"/>
  <c r="D33" i="3"/>
  <c r="F32" i="3"/>
  <c r="F31" i="3"/>
  <c r="E31" i="3"/>
  <c r="D31" i="3"/>
  <c r="F30" i="3"/>
  <c r="F29" i="3"/>
  <c r="E29" i="3"/>
  <c r="D29" i="3"/>
  <c r="F28" i="3"/>
  <c r="F27" i="3"/>
  <c r="E27" i="3"/>
  <c r="D27" i="3"/>
  <c r="F26" i="3"/>
  <c r="F25" i="3"/>
  <c r="E25" i="3"/>
  <c r="F24" i="3"/>
  <c r="F23" i="3"/>
  <c r="E23" i="3"/>
  <c r="D23" i="3"/>
  <c r="F22" i="3"/>
  <c r="F21" i="3"/>
  <c r="E21" i="3"/>
  <c r="D21" i="3"/>
  <c r="F20" i="3"/>
  <c r="F19" i="3"/>
  <c r="F18" i="3"/>
  <c r="E18" i="3"/>
  <c r="D18" i="3"/>
  <c r="F17" i="3"/>
  <c r="F16" i="3"/>
  <c r="D16" i="3"/>
  <c r="F15" i="3"/>
  <c r="F14" i="3"/>
  <c r="E14" i="3"/>
  <c r="F13" i="3"/>
  <c r="F12" i="3"/>
  <c r="E12" i="3"/>
  <c r="D12" i="3"/>
  <c r="F11" i="3"/>
  <c r="F10" i="3"/>
  <c r="F9" i="3"/>
  <c r="D9" i="3"/>
  <c r="C9" i="3"/>
  <c r="F8" i="3"/>
  <c r="F7" i="3"/>
  <c r="D7" i="3"/>
  <c r="F5" i="3"/>
  <c r="C5" i="3"/>
  <c r="B5" i="3"/>
  <c r="E262" i="7"/>
  <c r="H320" i="8" l="1"/>
  <c r="I320" i="8"/>
  <c r="H323" i="8"/>
  <c r="J320" i="8"/>
  <c r="I323" i="8"/>
  <c r="D6" i="6"/>
  <c r="H324" i="8"/>
  <c r="I324" i="8"/>
  <c r="H321" i="8"/>
  <c r="I321" i="8"/>
  <c r="J321" i="8"/>
  <c r="I322" i="8"/>
  <c r="P262" i="7"/>
  <c r="B223" i="7" s="1"/>
  <c r="L262" i="7"/>
  <c r="B147" i="7" s="1"/>
  <c r="N262" i="7"/>
  <c r="B185" i="7" s="1"/>
  <c r="H322" i="8"/>
  <c r="O271" i="7"/>
  <c r="K271" i="7"/>
  <c r="M271" i="7"/>
  <c r="K277" i="7"/>
  <c r="O277" i="7"/>
  <c r="M277" i="7"/>
  <c r="M272" i="7"/>
  <c r="O272" i="7"/>
  <c r="K272" i="7"/>
  <c r="M278" i="7"/>
  <c r="O278" i="7"/>
  <c r="K278" i="7"/>
  <c r="M267" i="7"/>
  <c r="O267" i="7"/>
  <c r="K267" i="7"/>
  <c r="M273" i="7"/>
  <c r="O273" i="7"/>
  <c r="K273" i="7"/>
  <c r="M279" i="7"/>
  <c r="O279" i="7"/>
  <c r="K279" i="7"/>
  <c r="K268" i="7"/>
  <c r="M268" i="7"/>
  <c r="O268" i="7"/>
  <c r="K274" i="7"/>
  <c r="M274" i="7"/>
  <c r="O274" i="7"/>
  <c r="K269" i="7"/>
  <c r="M269" i="7"/>
  <c r="O269" i="7"/>
  <c r="K275" i="7"/>
  <c r="M275" i="7"/>
  <c r="O275" i="7"/>
  <c r="O270" i="7"/>
  <c r="K270" i="7"/>
  <c r="M270" i="7"/>
  <c r="O276" i="7"/>
  <c r="K276" i="7"/>
  <c r="M276" i="7"/>
  <c r="G95" i="8"/>
  <c r="G99" i="8"/>
  <c r="G110" i="8"/>
  <c r="G119" i="8"/>
  <c r="G143" i="8"/>
  <c r="G92" i="8"/>
  <c r="G124" i="8"/>
  <c r="G128" i="8"/>
  <c r="G130" i="8"/>
  <c r="G132" i="8"/>
  <c r="G136" i="8"/>
  <c r="G97" i="8"/>
  <c r="G112" i="8"/>
  <c r="G127" i="8"/>
  <c r="G5" i="8"/>
  <c r="G9" i="8"/>
  <c r="G11" i="8"/>
  <c r="G13" i="8"/>
  <c r="G15" i="8"/>
  <c r="G17" i="8"/>
  <c r="G19" i="8"/>
  <c r="G21" i="8"/>
  <c r="G23" i="8"/>
  <c r="G25" i="8"/>
  <c r="G27" i="8"/>
  <c r="G29" i="8"/>
  <c r="G31" i="8"/>
  <c r="G33" i="8"/>
  <c r="G35" i="8"/>
  <c r="G37" i="8"/>
  <c r="G39" i="8"/>
  <c r="G41" i="8"/>
  <c r="G43" i="8"/>
  <c r="G45" i="8"/>
  <c r="G47" i="8"/>
  <c r="G49" i="8"/>
  <c r="G51" i="8"/>
  <c r="G53" i="8"/>
  <c r="G55" i="8"/>
  <c r="G57" i="8"/>
  <c r="G59" i="8"/>
  <c r="G61" i="8"/>
  <c r="G63" i="8"/>
  <c r="G65" i="8"/>
  <c r="G67" i="8"/>
  <c r="G69" i="8"/>
  <c r="G71" i="8"/>
  <c r="G73" i="8"/>
  <c r="G75" i="8"/>
  <c r="G77" i="8"/>
  <c r="G79" i="8"/>
  <c r="G81" i="8"/>
  <c r="G83" i="8"/>
  <c r="G85" i="8"/>
  <c r="G87" i="8"/>
  <c r="G89" i="8"/>
  <c r="G93" i="8"/>
  <c r="G125" i="8"/>
  <c r="G137" i="8"/>
  <c r="G146" i="8"/>
  <c r="G148" i="8"/>
  <c r="G150" i="8"/>
  <c r="G152" i="8"/>
  <c r="G154" i="8"/>
  <c r="G156" i="8"/>
  <c r="G158" i="8"/>
  <c r="G160" i="8"/>
  <c r="G162" i="8"/>
  <c r="G164" i="8"/>
  <c r="G166" i="8"/>
  <c r="G168" i="8"/>
  <c r="G170" i="8"/>
  <c r="G172" i="8"/>
  <c r="G174" i="8"/>
  <c r="G176" i="8"/>
  <c r="G178" i="8"/>
  <c r="G180" i="8"/>
  <c r="G182" i="8"/>
  <c r="G184" i="8"/>
  <c r="G186" i="8"/>
  <c r="G188" i="8"/>
  <c r="G190" i="8"/>
  <c r="G192" i="8"/>
  <c r="G194" i="8"/>
  <c r="G196" i="8"/>
  <c r="G198" i="8"/>
  <c r="G314" i="8"/>
  <c r="G316" i="8"/>
  <c r="G318" i="8"/>
  <c r="G103" i="8"/>
  <c r="G121" i="8"/>
  <c r="G139" i="8"/>
  <c r="G94" i="8"/>
  <c r="G96" i="8"/>
  <c r="G98" i="8"/>
  <c r="G100" i="8"/>
  <c r="G102" i="8"/>
  <c r="G107" i="8"/>
  <c r="G109" i="8"/>
  <c r="G111" i="8"/>
  <c r="G113" i="8"/>
  <c r="G115" i="8"/>
  <c r="G120" i="8"/>
  <c r="G122" i="8"/>
  <c r="G138" i="8"/>
  <c r="G140" i="8"/>
  <c r="G142" i="8"/>
  <c r="G144" i="8"/>
  <c r="G108" i="8"/>
  <c r="G141" i="8"/>
  <c r="G91" i="8"/>
  <c r="G129" i="8"/>
  <c r="G131" i="8"/>
  <c r="G135" i="8"/>
  <c r="G101" i="8"/>
  <c r="G114" i="8"/>
  <c r="G8" i="8"/>
  <c r="F7" i="5" s="1"/>
  <c r="G10" i="8"/>
  <c r="G12" i="8"/>
  <c r="G14" i="8"/>
  <c r="G16" i="8"/>
  <c r="G18" i="8"/>
  <c r="G20" i="8"/>
  <c r="G22" i="8"/>
  <c r="G24" i="8"/>
  <c r="G26" i="8"/>
  <c r="G28" i="8"/>
  <c r="G30" i="8"/>
  <c r="G32" i="8"/>
  <c r="G34" i="8"/>
  <c r="G36" i="8"/>
  <c r="G38" i="8"/>
  <c r="G40" i="8"/>
  <c r="G42" i="8"/>
  <c r="G44" i="8"/>
  <c r="G46" i="8"/>
  <c r="G48" i="8"/>
  <c r="G50" i="8"/>
  <c r="G52" i="8"/>
  <c r="G54" i="8"/>
  <c r="G56" i="8"/>
  <c r="G58" i="8"/>
  <c r="G60" i="8"/>
  <c r="G62" i="8"/>
  <c r="G64" i="8"/>
  <c r="G66" i="8"/>
  <c r="G68" i="8"/>
  <c r="G70" i="8"/>
  <c r="G72" i="8"/>
  <c r="G74" i="8"/>
  <c r="G76" i="8"/>
  <c r="G78" i="8"/>
  <c r="G80" i="8"/>
  <c r="G82" i="8"/>
  <c r="G84" i="8"/>
  <c r="G86" i="8"/>
  <c r="G88" i="8"/>
  <c r="G145" i="8"/>
  <c r="G147" i="8"/>
  <c r="G149" i="8"/>
  <c r="G151" i="8"/>
  <c r="G153" i="8"/>
  <c r="G155" i="8"/>
  <c r="G157" i="8"/>
  <c r="G189" i="8"/>
  <c r="G191" i="8"/>
  <c r="G193" i="8"/>
  <c r="G195" i="8"/>
  <c r="G197" i="8"/>
  <c r="G313" i="8"/>
  <c r="G315" i="8"/>
  <c r="G317" i="8"/>
  <c r="G319" i="8"/>
  <c r="G200" i="8"/>
  <c r="J257" i="8"/>
  <c r="J282" i="8"/>
  <c r="J294" i="8"/>
  <c r="J281" i="8"/>
  <c r="J300" i="8"/>
  <c r="J277" i="8"/>
  <c r="L254" i="4"/>
  <c r="J271" i="8"/>
  <c r="J239" i="8"/>
  <c r="J245" i="8"/>
  <c r="J265" i="8"/>
  <c r="J259" i="8"/>
  <c r="L278" i="4"/>
  <c r="J227" i="8"/>
  <c r="J253" i="8"/>
  <c r="L269" i="4"/>
  <c r="J247" i="8"/>
  <c r="G159" i="8"/>
  <c r="G161" i="8"/>
  <c r="G163" i="8"/>
  <c r="G165" i="8"/>
  <c r="G167" i="8"/>
  <c r="G169" i="8"/>
  <c r="G171" i="8"/>
  <c r="G173" i="8"/>
  <c r="G175" i="8"/>
  <c r="G177" i="8"/>
  <c r="G179" i="8"/>
  <c r="G181" i="8"/>
  <c r="G183" i="8"/>
  <c r="G185" i="8"/>
  <c r="G187" i="8"/>
  <c r="L219" i="4"/>
  <c r="J222" i="8"/>
  <c r="L222" i="4"/>
  <c r="L251" i="4"/>
  <c r="L257" i="4"/>
  <c r="L260" i="4"/>
  <c r="L263" i="4"/>
  <c r="L272" i="4"/>
  <c r="L275" i="4"/>
  <c r="L281" i="4"/>
  <c r="L282" i="4"/>
  <c r="L288" i="4"/>
  <c r="L294" i="4"/>
  <c r="L306" i="4"/>
  <c r="L259" i="4"/>
  <c r="L265" i="4"/>
  <c r="E265" i="7" l="1"/>
  <c r="F14" i="5"/>
  <c r="F16" i="5"/>
  <c r="F17" i="5"/>
  <c r="G321" i="8"/>
  <c r="F5" i="5"/>
  <c r="G320" i="8"/>
  <c r="P265" i="7"/>
  <c r="N265" i="7"/>
  <c r="L265" i="7"/>
  <c r="E264" i="7"/>
  <c r="F11" i="5"/>
  <c r="H325" i="8"/>
  <c r="I326" i="8"/>
  <c r="F15" i="5"/>
  <c r="F24" i="5"/>
  <c r="H326" i="8"/>
  <c r="I325" i="8"/>
  <c r="F10" i="5"/>
  <c r="F9" i="5"/>
  <c r="F26" i="5"/>
  <c r="D10" i="6"/>
  <c r="D8" i="6"/>
  <c r="D9" i="6"/>
  <c r="D7" i="6"/>
  <c r="F22" i="5"/>
  <c r="F35" i="5"/>
  <c r="F19" i="5"/>
  <c r="F18" i="5"/>
  <c r="F8" i="5"/>
  <c r="F12" i="5"/>
  <c r="F20" i="5"/>
  <c r="G253" i="8"/>
  <c r="G228" i="8"/>
  <c r="L277" i="4"/>
  <c r="G294" i="8"/>
  <c r="G240" i="8"/>
  <c r="L237" i="4"/>
  <c r="L225" i="4"/>
  <c r="G219" i="8"/>
  <c r="G222" i="8"/>
  <c r="G281" i="8"/>
  <c r="L239" i="4"/>
  <c r="G265" i="8"/>
  <c r="J237" i="8"/>
  <c r="J225" i="8"/>
  <c r="L253" i="4"/>
  <c r="G259" i="8"/>
  <c r="L228" i="4"/>
  <c r="G257" i="8"/>
  <c r="G234" i="8"/>
  <c r="G248" i="8"/>
  <c r="G312" i="8"/>
  <c r="G225" i="8"/>
  <c r="G237" i="8"/>
  <c r="L300" i="4"/>
  <c r="L245" i="4"/>
  <c r="J219" i="8"/>
  <c r="L271" i="4"/>
  <c r="L247" i="4"/>
  <c r="L312" i="4"/>
  <c r="L248" i="4"/>
  <c r="J312" i="8"/>
  <c r="J234" i="8"/>
  <c r="F271" i="7"/>
  <c r="J269" i="8"/>
  <c r="L234" i="4"/>
  <c r="J278" i="8"/>
  <c r="J254" i="8"/>
  <c r="J275" i="8"/>
  <c r="L240" i="4"/>
  <c r="J248" i="8"/>
  <c r="J240" i="8"/>
  <c r="J263" i="8"/>
  <c r="J288" i="8"/>
  <c r="J251" i="8"/>
  <c r="J266" i="8"/>
  <c r="J306" i="8"/>
  <c r="L227" i="4"/>
  <c r="J228" i="8"/>
  <c r="L266" i="4"/>
  <c r="J272" i="8"/>
  <c r="J260" i="8"/>
  <c r="G279" i="7"/>
  <c r="H275" i="7"/>
  <c r="F275" i="7"/>
  <c r="J229" i="8"/>
  <c r="L229" i="4"/>
  <c r="J218" i="8"/>
  <c r="L218" i="4"/>
  <c r="J274" i="8"/>
  <c r="L274" i="4"/>
  <c r="F23" i="5"/>
  <c r="J298" i="8"/>
  <c r="L298" i="4"/>
  <c r="J223" i="8"/>
  <c r="L223" i="4"/>
  <c r="J296" i="8"/>
  <c r="L296" i="4"/>
  <c r="J236" i="8"/>
  <c r="L236" i="4"/>
  <c r="J264" i="8"/>
  <c r="L264" i="4"/>
  <c r="J238" i="8"/>
  <c r="L238" i="4"/>
  <c r="J286" i="8"/>
  <c r="L286" i="4"/>
  <c r="J273" i="8"/>
  <c r="L273" i="4"/>
  <c r="J249" i="8"/>
  <c r="L249" i="4"/>
  <c r="J235" i="8"/>
  <c r="L235" i="4"/>
  <c r="J290" i="8"/>
  <c r="L290" i="4"/>
  <c r="J224" i="8"/>
  <c r="L224" i="4"/>
  <c r="J307" i="8"/>
  <c r="L307" i="4"/>
  <c r="J301" i="8"/>
  <c r="L301" i="4"/>
  <c r="J295" i="8"/>
  <c r="L295" i="4"/>
  <c r="J289" i="8"/>
  <c r="L289" i="4"/>
  <c r="J283" i="8"/>
  <c r="L283" i="4"/>
  <c r="J310" i="8"/>
  <c r="L310" i="4"/>
  <c r="J270" i="8"/>
  <c r="L270" i="4"/>
  <c r="J258" i="8"/>
  <c r="L258" i="4"/>
  <c r="J246" i="8"/>
  <c r="L246" i="4"/>
  <c r="J302" i="8"/>
  <c r="L302" i="4"/>
  <c r="J284" i="8"/>
  <c r="L284" i="4"/>
  <c r="J262" i="8"/>
  <c r="L262" i="4"/>
  <c r="J250" i="8"/>
  <c r="L250" i="4"/>
  <c r="J304" i="8"/>
  <c r="L304" i="4"/>
  <c r="J279" i="8"/>
  <c r="L279" i="4"/>
  <c r="J267" i="8"/>
  <c r="L267" i="4"/>
  <c r="J255" i="8"/>
  <c r="L255" i="4"/>
  <c r="J241" i="8"/>
  <c r="L241" i="4"/>
  <c r="J226" i="8"/>
  <c r="L226" i="4"/>
  <c r="J244" i="8"/>
  <c r="L244" i="4"/>
  <c r="J311" i="8"/>
  <c r="L311" i="4"/>
  <c r="J305" i="8"/>
  <c r="L305" i="4"/>
  <c r="J299" i="8"/>
  <c r="L299" i="4"/>
  <c r="J293" i="8"/>
  <c r="L293" i="4"/>
  <c r="J287" i="8"/>
  <c r="L287" i="4"/>
  <c r="J292" i="8"/>
  <c r="L292" i="4"/>
  <c r="J268" i="8"/>
  <c r="L268" i="4"/>
  <c r="J230" i="8"/>
  <c r="L230" i="4"/>
  <c r="J309" i="8"/>
  <c r="L309" i="4"/>
  <c r="J303" i="8"/>
  <c r="L303" i="4"/>
  <c r="J297" i="8"/>
  <c r="L297" i="4"/>
  <c r="J291" i="8"/>
  <c r="L291" i="4"/>
  <c r="J285" i="8"/>
  <c r="L285" i="4"/>
  <c r="J276" i="8"/>
  <c r="L276" i="4"/>
  <c r="J252" i="8"/>
  <c r="L252" i="4"/>
  <c r="J280" i="8"/>
  <c r="L280" i="4"/>
  <c r="J256" i="8"/>
  <c r="L256" i="4"/>
  <c r="J261" i="8"/>
  <c r="L261" i="4"/>
  <c r="L220" i="4"/>
  <c r="J308" i="8"/>
  <c r="L308" i="4"/>
  <c r="G275" i="7"/>
  <c r="F21" i="5" l="1"/>
  <c r="M50" i="7"/>
  <c r="D11" i="6"/>
  <c r="Q50" i="7"/>
  <c r="D12" i="6"/>
  <c r="F13" i="5"/>
  <c r="J323" i="8"/>
  <c r="D18" i="6" s="1"/>
  <c r="F29" i="5"/>
  <c r="F36" i="5" s="1"/>
  <c r="J324" i="8"/>
  <c r="D19" i="6" s="1"/>
  <c r="F25" i="5"/>
  <c r="E274" i="7"/>
  <c r="G264" i="7"/>
  <c r="N264" i="7" s="1"/>
  <c r="Q49" i="7"/>
  <c r="M49" i="7"/>
  <c r="E279" i="7"/>
  <c r="F279" i="7"/>
  <c r="E276" i="7"/>
  <c r="E272" i="7"/>
  <c r="E273" i="7"/>
  <c r="E263" i="7"/>
  <c r="E268" i="7"/>
  <c r="E269" i="7"/>
  <c r="F264" i="7"/>
  <c r="L264" i="7" s="1"/>
  <c r="E270" i="7"/>
  <c r="E267" i="7"/>
  <c r="E275" i="7"/>
  <c r="E277" i="7"/>
  <c r="E266" i="7"/>
  <c r="E271" i="7"/>
  <c r="L271" i="7" s="1"/>
  <c r="G279" i="8"/>
  <c r="G229" i="8"/>
  <c r="G272" i="8"/>
  <c r="G230" i="8"/>
  <c r="G241" i="8"/>
  <c r="G267" i="8"/>
  <c r="G304" i="8"/>
  <c r="G246" i="8"/>
  <c r="G310" i="8"/>
  <c r="G308" i="8"/>
  <c r="G280" i="8"/>
  <c r="G293" i="8"/>
  <c r="G305" i="8"/>
  <c r="G262" i="8"/>
  <c r="G302" i="8"/>
  <c r="G289" i="8"/>
  <c r="G301" i="8"/>
  <c r="G235" i="8"/>
  <c r="G273" i="8"/>
  <c r="G238" i="8"/>
  <c r="G223" i="8"/>
  <c r="G251" i="8"/>
  <c r="G269" i="8"/>
  <c r="G282" i="8"/>
  <c r="G300" i="8"/>
  <c r="G255" i="8"/>
  <c r="G258" i="8"/>
  <c r="G306" i="8"/>
  <c r="G254" i="8"/>
  <c r="G291" i="8"/>
  <c r="G296" i="8"/>
  <c r="G288" i="8"/>
  <c r="G277" i="8"/>
  <c r="G256" i="8"/>
  <c r="G287" i="8"/>
  <c r="G299" i="8"/>
  <c r="G311" i="8"/>
  <c r="G244" i="8"/>
  <c r="G250" i="8"/>
  <c r="G284" i="8"/>
  <c r="G283" i="8"/>
  <c r="G295" i="8"/>
  <c r="G307" i="8"/>
  <c r="G249" i="8"/>
  <c r="G286" i="8"/>
  <c r="G264" i="8"/>
  <c r="G298" i="8"/>
  <c r="G274" i="8"/>
  <c r="G266" i="8"/>
  <c r="G278" i="8"/>
  <c r="G245" i="8"/>
  <c r="G261" i="8"/>
  <c r="G276" i="8"/>
  <c r="G268" i="8"/>
  <c r="G226" i="8"/>
  <c r="G271" i="8"/>
  <c r="G303" i="8"/>
  <c r="G290" i="8"/>
  <c r="G252" i="8"/>
  <c r="G270" i="8"/>
  <c r="G263" i="8"/>
  <c r="G239" i="8"/>
  <c r="G247" i="8"/>
  <c r="G285" i="8"/>
  <c r="G297" i="8"/>
  <c r="G309" i="8"/>
  <c r="G292" i="8"/>
  <c r="G224" i="8"/>
  <c r="G236" i="8"/>
  <c r="G260" i="8"/>
  <c r="G227" i="8"/>
  <c r="G275" i="8"/>
  <c r="H279" i="7"/>
  <c r="E278" i="7"/>
  <c r="F278" i="7"/>
  <c r="G271" i="7"/>
  <c r="G324" i="8" l="1"/>
  <c r="G323" i="8"/>
  <c r="H50" i="7"/>
  <c r="F34" i="5"/>
  <c r="F30" i="5"/>
  <c r="D49" i="7"/>
  <c r="F274" i="7"/>
  <c r="L274" i="7" s="1"/>
  <c r="G274" i="7"/>
  <c r="N274" i="7" s="1"/>
  <c r="P275" i="7"/>
  <c r="L275" i="7"/>
  <c r="L278" i="7"/>
  <c r="L279" i="7"/>
  <c r="H49" i="7"/>
  <c r="F277" i="7"/>
  <c r="L277" i="7" s="1"/>
  <c r="F266" i="7"/>
  <c r="L266" i="7" s="1"/>
  <c r="P279" i="7"/>
  <c r="G277" i="7"/>
  <c r="N277" i="7" s="1"/>
  <c r="N279" i="7"/>
  <c r="F276" i="7"/>
  <c r="L276" i="7" s="1"/>
  <c r="F272" i="7"/>
  <c r="L272" i="7" s="1"/>
  <c r="F273" i="7"/>
  <c r="L273" i="7" s="1"/>
  <c r="D51" i="7"/>
  <c r="H51" i="7"/>
  <c r="N275" i="7"/>
  <c r="F269" i="7"/>
  <c r="L269" i="7" s="1"/>
  <c r="F267" i="7"/>
  <c r="L267" i="7" s="1"/>
  <c r="F270" i="7"/>
  <c r="L270" i="7" s="1"/>
  <c r="F268" i="7"/>
  <c r="L268" i="7" s="1"/>
  <c r="F263" i="7"/>
  <c r="L263" i="7" s="1"/>
  <c r="N271" i="7"/>
  <c r="D50" i="7"/>
  <c r="F33" i="5"/>
  <c r="F32" i="5"/>
  <c r="H274" i="7"/>
  <c r="P274" i="7" s="1"/>
  <c r="H271" i="7"/>
  <c r="P271" i="7" s="1"/>
  <c r="H277" i="7"/>
  <c r="P277" i="7" s="1"/>
  <c r="D52" i="7" l="1"/>
  <c r="H52" i="7"/>
  <c r="H264" i="7"/>
  <c r="P264" i="7" s="1"/>
  <c r="G266" i="7"/>
  <c r="N266" i="7" s="1"/>
  <c r="H276" i="7"/>
  <c r="P276" i="7" s="1"/>
  <c r="G276" i="7"/>
  <c r="N276" i="7" s="1"/>
  <c r="H272" i="7"/>
  <c r="P272" i="7" s="1"/>
  <c r="G272" i="7"/>
  <c r="N272" i="7" s="1"/>
  <c r="G273" i="7"/>
  <c r="N273" i="7" s="1"/>
  <c r="H270" i="7"/>
  <c r="P270" i="7" s="1"/>
  <c r="G270" i="7"/>
  <c r="N270" i="7" s="1"/>
  <c r="H268" i="7"/>
  <c r="P268" i="7" s="1"/>
  <c r="G268" i="7"/>
  <c r="N268" i="7" s="1"/>
  <c r="H267" i="7"/>
  <c r="P267" i="7" s="1"/>
  <c r="G267" i="7"/>
  <c r="N267" i="7" s="1"/>
  <c r="H269" i="7"/>
  <c r="P269" i="7" s="1"/>
  <c r="G269" i="7"/>
  <c r="N269" i="7" s="1"/>
  <c r="G263" i="7"/>
  <c r="N263" i="7" s="1"/>
  <c r="G278" i="7"/>
  <c r="N278" i="7" s="1"/>
  <c r="E282" i="7" l="1"/>
  <c r="F282" i="7"/>
  <c r="H266" i="7"/>
  <c r="P266" i="7" s="1"/>
  <c r="H273" i="7"/>
  <c r="P273" i="7" s="1"/>
  <c r="F281" i="7"/>
  <c r="D54" i="7"/>
  <c r="E281" i="7"/>
  <c r="H54" i="7"/>
  <c r="H263" i="7"/>
  <c r="P263" i="7" s="1"/>
  <c r="H278" i="7"/>
  <c r="P278" i="7" s="1"/>
  <c r="L281" i="7" l="1"/>
  <c r="L282" i="7"/>
  <c r="G281" i="7"/>
  <c r="N281" i="7" s="1"/>
  <c r="H281" i="7"/>
  <c r="P281" i="7" s="1"/>
  <c r="H282" i="7"/>
  <c r="P282" i="7" s="1"/>
  <c r="G282" i="7"/>
  <c r="N282" i="7" s="1"/>
  <c r="J203" i="8"/>
  <c r="L203" i="4"/>
  <c r="L216" i="4"/>
  <c r="J216" i="8"/>
  <c r="L215" i="4"/>
  <c r="J215" i="8"/>
  <c r="L208" i="4"/>
  <c r="J208" i="8"/>
  <c r="L207" i="4"/>
  <c r="J207" i="8"/>
  <c r="L204" i="4"/>
  <c r="J204" i="8"/>
  <c r="L212" i="4"/>
  <c r="J212" i="8"/>
  <c r="L209" i="4"/>
  <c r="J209" i="8"/>
  <c r="L202" i="4"/>
  <c r="J202" i="8"/>
  <c r="L205" i="4"/>
  <c r="J205" i="8"/>
  <c r="L206" i="4"/>
  <c r="J206" i="8"/>
  <c r="L213" i="4"/>
  <c r="J213" i="8"/>
  <c r="L210" i="4"/>
  <c r="J210" i="8"/>
  <c r="L211" i="4"/>
  <c r="J211" i="8"/>
  <c r="L201" i="4"/>
  <c r="G208" i="8"/>
  <c r="L214" i="4"/>
  <c r="J214" i="8"/>
  <c r="J201" i="8"/>
  <c r="G204" i="8"/>
  <c r="G216" i="8"/>
  <c r="G201" i="8"/>
  <c r="J322" i="8" l="1"/>
  <c r="D15" i="6" s="1"/>
  <c r="G206" i="8"/>
  <c r="G210" i="8"/>
  <c r="G215" i="8"/>
  <c r="G214" i="8"/>
  <c r="G207" i="8"/>
  <c r="G212" i="8"/>
  <c r="G209" i="8"/>
  <c r="G213" i="8"/>
  <c r="G205" i="8"/>
  <c r="G203" i="8"/>
  <c r="G202" i="8"/>
  <c r="G322" i="8" s="1"/>
  <c r="G211" i="8"/>
  <c r="D21" i="6" l="1"/>
  <c r="D22" i="6"/>
  <c r="G326" i="8"/>
  <c r="G325" i="8"/>
  <c r="M51" i="7"/>
  <c r="M52" i="7" s="1"/>
  <c r="J325" i="8"/>
  <c r="J326" i="8"/>
  <c r="F27" i="5"/>
  <c r="F28" i="5" l="1"/>
  <c r="Q51" i="7"/>
  <c r="Q52" i="7" s="1"/>
  <c r="F38" i="5" l="1"/>
  <c r="F39" i="5"/>
  <c r="L280" i="7"/>
  <c r="D53" i="7"/>
  <c r="D55" i="7" s="1"/>
  <c r="H53" i="7"/>
  <c r="H55" i="7" s="1"/>
  <c r="B4" i="7" l="1"/>
  <c r="B5" i="7"/>
  <c r="H77" i="7"/>
  <c r="H80" i="7"/>
  <c r="H79" i="7"/>
  <c r="H78" i="7"/>
  <c r="H81" i="7"/>
  <c r="J77" i="7"/>
  <c r="J80" i="7"/>
  <c r="J79" i="7"/>
  <c r="J78" i="7"/>
  <c r="J81" i="7"/>
  <c r="P280" i="7"/>
  <c r="N280" i="7"/>
  <c r="F200" i="8" l="1"/>
  <c r="N116"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Steinwender</author>
    <author>Fabian Holzner</author>
  </authors>
  <commentList>
    <comment ref="J3" authorId="0" shapeId="0" xr:uid="{00000000-0006-0000-0200-00000A000000}">
      <text>
        <r>
          <rPr>
            <sz val="11"/>
            <color indexed="81"/>
            <rFont val="Calibri"/>
            <family val="2"/>
          </rPr>
          <t>Annahmen können anhand anderer Berichte oder durch Rückfragen an das ClimCalc-Team getroffen werden.</t>
        </r>
      </text>
    </comment>
    <comment ref="K3" authorId="0" shapeId="0" xr:uid="{00000000-0006-0000-0200-00000B000000}">
      <text>
        <r>
          <rPr>
            <sz val="11"/>
            <color indexed="81"/>
            <rFont val="Calibri"/>
            <family val="2"/>
          </rPr>
          <t>Je mehr Informationen, desto transparenter und nachvollziehbar ist die Bilanzierung. Auch NachfolgerInnen können leichter auf einer guten Dokumentation aufbauen.</t>
        </r>
      </text>
    </comment>
    <comment ref="C5" authorId="1" shapeId="0" xr:uid="{C7039846-3BED-43AD-912B-D217618D2A30}">
      <text>
        <r>
          <rPr>
            <sz val="11"/>
            <color indexed="81"/>
            <rFont val="Calibri"/>
            <family val="2"/>
          </rPr>
          <t>Für die Eingabe der Daten stehen jeweils unterschiedliche Einheiten zur Auswahl (Spalte F). Nutzen Sie jeweils immer nur eine davon - andernfalls würden Emissionen doppelt gezählt werden.</t>
        </r>
      </text>
    </comment>
    <comment ref="C9" authorId="1" shapeId="0" xr:uid="{50872BE4-30D6-4850-8B78-9253C4E269B2}">
      <text>
        <r>
          <rPr>
            <sz val="11"/>
            <color indexed="81"/>
            <rFont val="Calibri"/>
            <family val="2"/>
          </rPr>
          <t>Für die Eingabe der Daten stehen jeweils unterschiedliche Einheiten zur Auswahl (Spalte F). Nutzen Sie jeweils immer nur eine davon - andernfalls würden Emissionen doppelt gezählt werden.</t>
        </r>
      </text>
    </comment>
    <comment ref="D9" authorId="1" shapeId="0" xr:uid="{9200AFB3-3DC2-49EC-88CC-200AD40BB83F}">
      <text>
        <r>
          <rPr>
            <sz val="11"/>
            <color indexed="81"/>
            <rFont val="Calibri"/>
            <family val="2"/>
          </rPr>
          <t>Achtung: Bitte nur Brennstoffe angeben, die direkt am Standort verbrannt werden (nicht Fernwärme)</t>
        </r>
        <r>
          <rPr>
            <b/>
            <sz val="11"/>
            <color indexed="81"/>
            <rFont val="Calibri"/>
            <family val="2"/>
          </rPr>
          <t>.</t>
        </r>
      </text>
    </comment>
    <comment ref="D12" authorId="1" shapeId="0" xr:uid="{476BBD8E-B92D-43F9-9EC7-CD6DDC5C5143}">
      <text>
        <r>
          <rPr>
            <sz val="11"/>
            <color indexed="81"/>
            <rFont val="Calibri"/>
            <family val="2"/>
          </rPr>
          <t>Achtung: Bitte nur Brennstoffe angeben, die direkt am Standort verbrannt werden (nicht Fernwärme).</t>
        </r>
      </text>
    </comment>
    <comment ref="D16" authorId="1" shapeId="0" xr:uid="{FB91886E-4F75-455A-98C9-40B0646C8305}">
      <text>
        <r>
          <rPr>
            <sz val="11"/>
            <color indexed="81"/>
            <rFont val="Calibri"/>
            <family val="2"/>
          </rPr>
          <t>Achtung: Bitte nur Brennstoffe angeben, die direkt am Standort verbrannt werden (nicht Fernwärme).</t>
        </r>
      </text>
    </comment>
    <comment ref="C21" authorId="1" shapeId="0" xr:uid="{40649ADE-D821-45E4-91AF-CB5B37146B5E}">
      <text>
        <r>
          <rPr>
            <sz val="11"/>
            <color indexed="81"/>
            <rFont val="Calibri"/>
            <family val="2"/>
          </rPr>
          <t>Für die Eingabe der Daten stehen jeweils unterschiedliche Einheiten zur Auswahl (Spalte F). Nutzen Sie jeweils immer nur eine davon - andernfalls würden Emissionen doppelt gezählt werden.</t>
        </r>
      </text>
    </comment>
    <comment ref="C65" authorId="1" shapeId="0" xr:uid="{1C3EF217-AF9B-4E9C-ACDB-355A923FEAFF}">
      <text>
        <r>
          <rPr>
            <sz val="11"/>
            <color indexed="81"/>
            <rFont val="Calibri"/>
            <family val="2"/>
          </rPr>
          <t>Für die Eingabe der Daten stehen jeweils unterschiedliche Einheiten zur Auswahl (Spalte F). Nutzen Sie jeweils immer nur eine davon - andernfalls würden Emissionen doppelt gezählt werden.</t>
        </r>
      </text>
    </comment>
    <comment ref="C69" authorId="1" shapeId="0" xr:uid="{5CD04C4C-D6C4-490A-8491-794CE75678B9}">
      <text>
        <r>
          <rPr>
            <sz val="11"/>
            <color indexed="81"/>
            <rFont val="Calibri"/>
            <family val="2"/>
          </rPr>
          <t>Für die Eingabe der Daten stehen jeweils unterschiedliche Einheiten zur Auswahl (Spalte F). Nutzen Sie jeweils immer nur eine davon - andernfalls würden Emissionen doppelt gezählt werden.</t>
        </r>
      </text>
    </comment>
    <comment ref="C78" authorId="1" shapeId="0" xr:uid="{B3DE1B20-6A7D-4BD3-BD40-887F45AF3D5B}">
      <text>
        <r>
          <rPr>
            <sz val="11"/>
            <color indexed="81"/>
            <rFont val="Calibri"/>
            <family val="2"/>
          </rPr>
          <t>Für die Eingabe der Daten stehen jeweils unterschiedliche Einheiten zur Auswahl (Spalte F). Nutzen Sie jeweils immer nur eine davon - andernfalls würden Emissionen doppelt gezählt werden.</t>
        </r>
      </text>
    </comment>
    <comment ref="D88" authorId="0" shapeId="0" xr:uid="{00000000-0006-0000-0200-000001000000}">
      <text>
        <r>
          <rPr>
            <sz val="11"/>
            <color indexed="81"/>
            <rFont val="Calibri"/>
            <family val="2"/>
          </rPr>
          <t>Tragen Sie Daten nur in den Feldern zur alten Methode ODER jenen zur neuen Methode ein. Andernfalls werden die Emissionen doppelt gezählt. Nach Möglichkeit ist die neue Methode vorzuziehen. Nähere Infos dazu finden sich im Leitfaden zu dieser ClimCalc-Version.</t>
        </r>
      </text>
    </comment>
    <comment ref="D90" authorId="0" shapeId="0" xr:uid="{00000000-0006-0000-0200-000002000000}">
      <text>
        <r>
          <rPr>
            <sz val="11"/>
            <color indexed="81"/>
            <rFont val="Calibri"/>
            <family val="2"/>
          </rPr>
          <t>Tragen Sie Daten nur in den Feldern zur alten Methode ODER jenen zur neuen Methode ein. Andernfalls werden die Emissionen doppelt gezählt. Nach Möglichkeit ist die neue Methode vorzuziehen. Nähere Infos dazu finden sich im Leitfaden zu dieser ClimCalc-Version.</t>
        </r>
      </text>
    </comment>
    <comment ref="D122" authorId="1" shapeId="0" xr:uid="{17397C11-DA3D-4030-BDB2-FF513CABDCCC}">
      <text>
        <r>
          <rPr>
            <sz val="11"/>
            <color indexed="81"/>
            <rFont val="Calibri"/>
            <family val="2"/>
          </rPr>
          <t>Tragen Sie Daten nur in den Feldern zur alten Methode ODER jenen zur neuen Methode ein. Andernfalls werden die Emissionen doppelt gezählt. Nach Möglichkeit ist die neue Methode vorzuziehen. Nähere Infos dazu finden sich im Leitfaden zu dieser ClimCalc-Version.</t>
        </r>
      </text>
    </comment>
    <comment ref="D124" authorId="0" shapeId="0" xr:uid="{00000000-0006-0000-0200-000004000000}">
      <text>
        <r>
          <rPr>
            <sz val="11"/>
            <color indexed="81"/>
            <rFont val="Calibri"/>
            <family val="2"/>
          </rPr>
          <t>Tragen Sie Daten nur in den Feldern zur alten Methode ODER jenen zur neuen Methode ein. Andernfalls werden die Emissionen doppelt gezählt. Nach Möglichkeit ist die neue Methode vorzuziehen. Nähere Infos dazu finden sich im Leitfaden zu dieser ClimCalc-Version.</t>
        </r>
      </text>
    </comment>
    <comment ref="D132" authorId="0" shapeId="0" xr:uid="{00000000-0006-0000-0200-000005000000}">
      <text>
        <r>
          <rPr>
            <sz val="11"/>
            <color indexed="81"/>
            <rFont val="Calibri"/>
            <family val="2"/>
          </rPr>
          <t>Tragen Sie Daten nur in den Feldern zur alten Methode ODER jenen zur neuen Methode ein. Andernfalls werden die Emissionen doppelt gezählt. Nach Möglichkeit ist die neue Methode vorzuziehen. Nähere Infos dazu finden sich im Leitfaden zu dieser ClimCalc-Version.</t>
        </r>
      </text>
    </comment>
    <comment ref="D134" authorId="0" shapeId="0" xr:uid="{00000000-0006-0000-0200-000006000000}">
      <text>
        <r>
          <rPr>
            <sz val="11"/>
            <color indexed="81"/>
            <rFont val="Calibri"/>
            <family val="2"/>
          </rPr>
          <t>Tragen Sie Daten nur in den Feldern zur alten Methode ODER jenen zur neuen Methode ein. Andernfalls werden die Emissionen doppelt gezählt. Nach Möglichkeit ist die neue Methode vorzuziehen. Nähere Infos dazu finden sich im Leitfaden zu dieser ClimCalc-Version.</t>
        </r>
      </text>
    </comment>
    <comment ref="D138" authorId="1" shapeId="0" xr:uid="{1F2C2B51-83B9-4616-B208-F00E927AC84B}">
      <text>
        <r>
          <rPr>
            <sz val="11"/>
            <color indexed="81"/>
            <rFont val="Calibri"/>
            <family val="2"/>
          </rPr>
          <t>Für die Eingabe der Daten stehen jeweils unterschiedliche Einheiten zur Auswahl (Spalte F). Nutzen Sie jeweils immer nur eine davon - andernfalls würden Emissionen doppelt gezählt werden.</t>
        </r>
      </text>
    </comment>
    <comment ref="F138" authorId="1" shapeId="0" xr:uid="{ECFB7551-B752-4B25-B566-1ED151FC343C}">
      <text>
        <r>
          <rPr>
            <sz val="11"/>
            <color indexed="81"/>
            <rFont val="Segoe UI"/>
            <family val="2"/>
          </rPr>
          <t>Achtung: Auch hier - Sie tragen in Spalte G entweder den "Km"-Wert oder den "Liter"-Wert ein. Auch bei den folgenden Kategorien.</t>
        </r>
      </text>
    </comment>
    <comment ref="F139" authorId="1" shapeId="0" xr:uid="{750875DB-F3F5-4D6E-840E-5988ADEBB5DB}">
      <text>
        <r>
          <rPr>
            <sz val="11"/>
            <color indexed="81"/>
            <rFont val="Segoe UI"/>
            <family val="2"/>
          </rPr>
          <t>Achtung: Auch hier - Sie tragen in Spalte G entweder den "Km"-Wert oder den "Liter"-Wert ein. Auch bei den folgenden Kategorien.</t>
        </r>
      </text>
    </comment>
    <comment ref="D147" authorId="1" shapeId="0" xr:uid="{10355746-A69C-4D2A-B424-5AEAF91070D0}">
      <text>
        <r>
          <rPr>
            <sz val="11"/>
            <color indexed="81"/>
            <rFont val="Calibri"/>
            <family val="2"/>
          </rPr>
          <t>Für die Eingabe der Daten stehen jeweils unterschiedliche Einheiten zur Auswahl (Spalte F). Nutzen Sie jeweils immer nur eine davon - andernfalls würden Emissionen doppelt gezählt werden.</t>
        </r>
      </text>
    </comment>
    <comment ref="C188" authorId="1" shapeId="0" xr:uid="{EA8DB340-410D-4BE0-A5CF-1452A8F4A458}">
      <text>
        <r>
          <rPr>
            <sz val="11"/>
            <color indexed="81"/>
            <rFont val="Calibri"/>
            <family val="2"/>
          </rPr>
          <t>Bitte geben Sie nur die im Bilanzjahr angeschafften Geräte an.</t>
        </r>
      </text>
    </comment>
    <comment ref="C217" authorId="1" shapeId="0" xr:uid="{0662B9A1-FDAA-4089-917C-5B8BDCE75487}">
      <text>
        <r>
          <rPr>
            <sz val="11"/>
            <color indexed="81"/>
            <rFont val="Calibri"/>
            <family val="2"/>
          </rPr>
          <t>Für die Eingabe der Daten stehen jeweils unterschiedliche Einheiten zur Auswahl (Spalte F). Nutzen Sie jeweils immer nur eine davon - andernfalls würden Emissionen doppelt gezählt werden.</t>
        </r>
      </text>
    </comment>
    <comment ref="C219" authorId="1" shapeId="0" xr:uid="{F56D873F-6B79-4F29-BDFD-6BE03BB80666}">
      <text>
        <r>
          <rPr>
            <sz val="11"/>
            <color indexed="81"/>
            <rFont val="Calibri"/>
            <family val="2"/>
          </rPr>
          <t>Für die Eingabe der Daten stehen jeweils unterschiedliche Einheiten zur Auswahl (Spalte F). Nutzen Sie jeweils immer nur eine davon - andernfalls würden Emissionen doppelt gezählt werden.</t>
        </r>
      </text>
    </comment>
    <comment ref="D219" authorId="1" shapeId="0" xr:uid="{BCE6169D-382D-4EFF-831E-B4F280A4C396}">
      <text>
        <r>
          <rPr>
            <sz val="11"/>
            <color indexed="81"/>
            <rFont val="Calibri"/>
            <family val="2"/>
          </rPr>
          <t>Achtung: Bitte nur Brennstoffe angeben, die direkt am Standort verbrannt werden (nicht Fernwärme).</t>
        </r>
      </text>
    </comment>
    <comment ref="D222" authorId="1" shapeId="0" xr:uid="{EA503076-BBF3-4681-B10E-815D2D45E005}">
      <text>
        <r>
          <rPr>
            <sz val="11"/>
            <color indexed="81"/>
            <rFont val="Calibri"/>
            <family val="2"/>
          </rPr>
          <t>Achtung: Bitte nur Brennstoffe angeben, die direkt am Standort verbrannt werden (nicht Fernwärme).</t>
        </r>
      </text>
    </comment>
    <comment ref="D226" authorId="1" shapeId="0" xr:uid="{96F8D9AB-8B93-4E24-8167-8FAB7BACFB49}">
      <text>
        <r>
          <rPr>
            <sz val="11"/>
            <color indexed="81"/>
            <rFont val="Calibri"/>
            <family val="2"/>
          </rPr>
          <t>Achtung: Bitte nur Brennstoffe angeben, die direkt am Standort verbrannt werden (nicht Fernwärme).</t>
        </r>
      </text>
    </comment>
    <comment ref="C231" authorId="1" shapeId="0" xr:uid="{F6DB018A-D495-4FF4-903C-A32667EF84B0}">
      <text>
        <r>
          <rPr>
            <sz val="11"/>
            <color indexed="81"/>
            <rFont val="Calibri"/>
            <family val="2"/>
          </rPr>
          <t>Für die Eingabe der Daten stehen jeweils unterschiedliche Einheiten zur Auswahl (Spalte F). Nutzen Sie jeweils immer nur eine davon - andernfalls würden Emissionen doppelt gezählt werden.</t>
        </r>
      </text>
    </comment>
    <comment ref="C275" authorId="1" shapeId="0" xr:uid="{64B1FE6C-90F2-407E-A771-0014E1E3408B}">
      <text>
        <r>
          <rPr>
            <sz val="11"/>
            <color indexed="81"/>
            <rFont val="Calibri"/>
            <family val="2"/>
          </rPr>
          <t>Für die Eingabe der Daten stehen jeweils unterschiedliche Einheiten zur Auswahl (Spalte F). Nutzen Sie jeweils immer nur eine davon - andernfalls würden Emissionen doppelt gezählt werden.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Steinwender</author>
  </authors>
  <commentList>
    <comment ref="C189" authorId="0" shapeId="0" xr:uid="{00000000-0006-0000-0300-000001000000}">
      <text>
        <r>
          <rPr>
            <sz val="10"/>
            <rFont val="Arial"/>
            <family val="2"/>
          </rPr>
          <t>Bitte geben Sie nur die im Bilanzjahr angeschafften Geräte an.</t>
        </r>
      </text>
    </comment>
  </commentList>
</comments>
</file>

<file path=xl/sharedStrings.xml><?xml version="1.0" encoding="utf-8"?>
<sst xmlns="http://schemas.openxmlformats.org/spreadsheetml/2006/main" count="996" uniqueCount="433">
  <si>
    <t>Dateneingabe</t>
  </si>
  <si>
    <t>Erläuterungen zur Dateneingabe</t>
  </si>
  <si>
    <t>Kerndaten</t>
  </si>
  <si>
    <t>Bilanzjahr</t>
  </si>
  <si>
    <t>Name der Universität / Hochschule</t>
  </si>
  <si>
    <t>Adresse</t>
  </si>
  <si>
    <t>Für die Bilanz zuständige Stelle</t>
  </si>
  <si>
    <t>BilanzverantwortlicheR</t>
  </si>
  <si>
    <t>Weitere Kontaktpersonen</t>
  </si>
  <si>
    <t>Kommentare</t>
  </si>
  <si>
    <t>Systemgrenzen</t>
  </si>
  <si>
    <t>← Beschreiben Sie bitte, welcher Teil der Universität / Hochschule bilanziert wird bzw. welcher nicht bilanziert wird.</t>
  </si>
  <si>
    <t>Miteinbezogene Stellen zur Erstellung der Bilanz</t>
  </si>
  <si>
    <t>Mobilitätserhebung</t>
  </si>
  <si>
    <t>← Wann und durch wen wurde die Mobilitätserhebung durchgeführt?</t>
  </si>
  <si>
    <t>Dienstreisenerhebung</t>
  </si>
  <si>
    <t>← Die erhobenen Dienstreisen beziehen sich auf welches Jahr?</t>
  </si>
  <si>
    <t>Dokumentation der Schritte zur Erstellung der Bilanz</t>
  </si>
  <si>
    <t>← Wann wurden welche Erhebungen durchgeführt? Sonstige Anmerkungen?</t>
  </si>
  <si>
    <t>m³</t>
  </si>
  <si>
    <t>kg</t>
  </si>
  <si>
    <t>DATENEINGABE</t>
  </si>
  <si>
    <t>Einheit</t>
  </si>
  <si>
    <t>Datenquelle (Organisationseinheit, Ansprechperson, Rechnung)</t>
  </si>
  <si>
    <t>Weiterverarbeitung
(Kurze Beschreibung)</t>
  </si>
  <si>
    <t>Getätigte Annahmen
(wenn Primärdaten nicht verfügbar)</t>
  </si>
  <si>
    <t>Sonstige Anmerkungen</t>
  </si>
  <si>
    <t>Hauptmodul</t>
  </si>
  <si>
    <t>Fernwärme</t>
  </si>
  <si>
    <t>Fernkälte</t>
  </si>
  <si>
    <t>Dampferzeugung</t>
  </si>
  <si>
    <t>Sonstige Treibstoffeinsätze</t>
  </si>
  <si>
    <t>Pendeln (Studierende)</t>
  </si>
  <si>
    <t>Eigenfuhrpark</t>
  </si>
  <si>
    <t>Papier</t>
  </si>
  <si>
    <r>
      <rPr>
        <b/>
        <sz val="16"/>
        <rFont val="Calibri"/>
        <family val="2"/>
        <charset val="1"/>
      </rPr>
      <t xml:space="preserve">Energie-einsatz 
</t>
    </r>
    <r>
      <rPr>
        <sz val="16"/>
        <rFont val="Calibri"/>
        <family val="2"/>
        <charset val="1"/>
      </rPr>
      <t xml:space="preserve">(nur für Mensa)
</t>
    </r>
  </si>
  <si>
    <t>Material-einsatz 
(nur für Mensa)</t>
  </si>
  <si>
    <t>Gesamt</t>
  </si>
  <si>
    <t>Scope 1</t>
  </si>
  <si>
    <t>Scope 2</t>
  </si>
  <si>
    <t>Scope 3</t>
  </si>
  <si>
    <t>direkte Emissionen</t>
  </si>
  <si>
    <t>vorgelagerte Emissionen</t>
  </si>
  <si>
    <t>Energie-einsatz</t>
  </si>
  <si>
    <t>Strom</t>
  </si>
  <si>
    <t>kWh</t>
  </si>
  <si>
    <t>g/kWh</t>
  </si>
  <si>
    <t>MWh</t>
  </si>
  <si>
    <t>g/MWh</t>
  </si>
  <si>
    <t>Wärme</t>
  </si>
  <si>
    <t>Erdgasverbrauch Wärme</t>
  </si>
  <si>
    <t>kWh (Heizwert)</t>
  </si>
  <si>
    <t>kWh (Brennwert)</t>
  </si>
  <si>
    <t>Nm³</t>
  </si>
  <si>
    <t>g/m³</t>
  </si>
  <si>
    <t>Heizölverbrauch Wärme</t>
  </si>
  <si>
    <t>Heizöl extra leicht (EL)</t>
  </si>
  <si>
    <t>Liter</t>
  </si>
  <si>
    <t>g/l</t>
  </si>
  <si>
    <t>Heizöl leicht</t>
  </si>
  <si>
    <t>Kohleverbrauch Wärme</t>
  </si>
  <si>
    <t>g/kg</t>
  </si>
  <si>
    <t>Biomasse</t>
  </si>
  <si>
    <t>Hackschnitzel</t>
  </si>
  <si>
    <t>fm</t>
  </si>
  <si>
    <t>g/fm</t>
  </si>
  <si>
    <t>Wien Energie Vertrieb GmbH &amp; CO KG</t>
  </si>
  <si>
    <t>Wien</t>
  </si>
  <si>
    <t xml:space="preserve">kWh </t>
  </si>
  <si>
    <t>EVN Energievertrieb GmbH &amp; Co KG</t>
  </si>
  <si>
    <t>Wr. Neustadt</t>
  </si>
  <si>
    <t>Krems</t>
  </si>
  <si>
    <t>Fernwärme St. Pölten GmbH</t>
  </si>
  <si>
    <t>St. Pölten</t>
  </si>
  <si>
    <t>Fernwärme Tulln</t>
  </si>
  <si>
    <t>Tulln</t>
  </si>
  <si>
    <t>Energie Burgenland AG</t>
  </si>
  <si>
    <t>Eisenstadt</t>
  </si>
  <si>
    <t>Linz Strom Vertrieb GmbH &amp; Co KG</t>
  </si>
  <si>
    <t>Linz</t>
  </si>
  <si>
    <t>Wels Strom GmbH</t>
  </si>
  <si>
    <t>Wels</t>
  </si>
  <si>
    <t>Fernwärme Steyr GmbH</t>
  </si>
  <si>
    <t>Steyr</t>
  </si>
  <si>
    <t>Salzburg AG</t>
  </si>
  <si>
    <t>Salzburg</t>
  </si>
  <si>
    <t>Stadtwerke Hall in Tirol</t>
  </si>
  <si>
    <t>Hall/Tirol</t>
  </si>
  <si>
    <t xml:space="preserve">Stadtwerke Kufstein </t>
  </si>
  <si>
    <t>Kufstein</t>
  </si>
  <si>
    <t xml:space="preserve">TIGAS-Erdgas Tirol GmbH </t>
  </si>
  <si>
    <t>Innsbruck</t>
  </si>
  <si>
    <t>Stadtwerke Klagenfurt AG</t>
  </si>
  <si>
    <t>Klagenfurt</t>
  </si>
  <si>
    <t xml:space="preserve">KELAG Kärntner Elektrizitäts-Aktiengesellschaft </t>
  </si>
  <si>
    <t>Spittal/Drau</t>
  </si>
  <si>
    <t>Villach</t>
  </si>
  <si>
    <t>Energie Graz AG</t>
  </si>
  <si>
    <t>Graz</t>
  </si>
  <si>
    <t>Stadtwerke Kapfenberg</t>
  </si>
  <si>
    <t>Kapfenberg</t>
  </si>
  <si>
    <t>Bad Gleichenberg</t>
  </si>
  <si>
    <t>Stadtwerke Leoben</t>
  </si>
  <si>
    <t>Leoben</t>
  </si>
  <si>
    <t>Fernwärme-Mix</t>
  </si>
  <si>
    <t>Lieferant Wien Energie</t>
  </si>
  <si>
    <t>Lieferant Linz AG</t>
  </si>
  <si>
    <t>Erdgasverbrauch Dampf</t>
  </si>
  <si>
    <t>Heizölverbrauch Dampf</t>
  </si>
  <si>
    <t>Kohleverbrauch Dampf</t>
  </si>
  <si>
    <t>Diesel</t>
  </si>
  <si>
    <t>Benzin (inkl. Geräte mit Zweitaktgemisch)</t>
  </si>
  <si>
    <t>Erdgas / CNG (compressed natural gas)</t>
  </si>
  <si>
    <t>Mobilität</t>
  </si>
  <si>
    <t>Dienstreisen</t>
  </si>
  <si>
    <t>Pkw</t>
  </si>
  <si>
    <t>Personenkilometer</t>
  </si>
  <si>
    <t>g/Pkm</t>
  </si>
  <si>
    <t>E-Pkw</t>
  </si>
  <si>
    <t>Bahn</t>
  </si>
  <si>
    <t>Fernbus</t>
  </si>
  <si>
    <t>Flugzeug (alte Methode bis ClimCalc 2021)</t>
  </si>
  <si>
    <t>Kurzstreckenflug ( ≤ 750 km)</t>
  </si>
  <si>
    <t>Langstreckenflug (&gt; 750 km)</t>
  </si>
  <si>
    <t>Inlandsflug</t>
  </si>
  <si>
    <t>Kurz-/Mittelstrecke (bis 1.000 km)</t>
  </si>
  <si>
    <t>Kurze Langstrecke (bis 4.000 km)</t>
  </si>
  <si>
    <t>Langstrecke (&gt; 4.000 km)</t>
  </si>
  <si>
    <t>Pendeln (Bedienstete)</t>
  </si>
  <si>
    <t>Motorisiertes Zweirad</t>
  </si>
  <si>
    <t>Öffentliche Verkehrsmittel</t>
  </si>
  <si>
    <t>ÖV - Bahn</t>
  </si>
  <si>
    <t>ÖV - Linienbus</t>
  </si>
  <si>
    <t>ÖV - U-Bahn</t>
  </si>
  <si>
    <t>ÖV - Straßenbahn</t>
  </si>
  <si>
    <t>ÖV -MIX inkl. U-Bahn</t>
  </si>
  <si>
    <t>ÖV -MIX exkl. U-Bahn</t>
  </si>
  <si>
    <t>Auslandsaufenthalte Bedienstete (Outgoing)</t>
  </si>
  <si>
    <t>Auslandsaufenthalte Studierende (Outgoing)</t>
  </si>
  <si>
    <t>Fahrzeugkilometer</t>
  </si>
  <si>
    <t>g/Fzkm</t>
  </si>
  <si>
    <t>g / l</t>
  </si>
  <si>
    <t>Benzin</t>
  </si>
  <si>
    <t>ohne Kenntnis über Treibstoffart</t>
  </si>
  <si>
    <t>Erdgas (CNG)</t>
  </si>
  <si>
    <t>g / kg</t>
  </si>
  <si>
    <t>Nutzfahrzeuge</t>
  </si>
  <si>
    <t>Leichte Nutzfahrzeuge (&lt;3,5t)-Diesel</t>
  </si>
  <si>
    <t>Traktoren -Diesel</t>
  </si>
  <si>
    <t>Betriebsstunden</t>
  </si>
  <si>
    <t>g/Betriebsstunde</t>
  </si>
  <si>
    <t>Fahrrad</t>
  </si>
  <si>
    <t>E-Fahrrad</t>
  </si>
  <si>
    <t>E-Moped</t>
  </si>
  <si>
    <t>Material-einsatz</t>
  </si>
  <si>
    <t>Kopierpapier</t>
  </si>
  <si>
    <t>Hygienepapier</t>
  </si>
  <si>
    <t>Toilettenpapier</t>
  </si>
  <si>
    <t>Papierhandtücher</t>
  </si>
  <si>
    <t>Druckerzeugnisse</t>
  </si>
  <si>
    <t xml:space="preserve">Kältemittel </t>
  </si>
  <si>
    <t>R22</t>
  </si>
  <si>
    <t>R401a</t>
  </si>
  <si>
    <t>R152a</t>
  </si>
  <si>
    <t>R124</t>
  </si>
  <si>
    <t>DI 36</t>
  </si>
  <si>
    <t>R600</t>
  </si>
  <si>
    <t>R134a</t>
  </si>
  <si>
    <t>R410A</t>
  </si>
  <si>
    <t>R32</t>
  </si>
  <si>
    <t>R125</t>
  </si>
  <si>
    <t>R407c</t>
  </si>
  <si>
    <t>R413A</t>
  </si>
  <si>
    <t>R218</t>
  </si>
  <si>
    <t>R600a</t>
  </si>
  <si>
    <t>R422D</t>
  </si>
  <si>
    <t>DI44</t>
  </si>
  <si>
    <t>R143A</t>
  </si>
  <si>
    <t>R290</t>
  </si>
  <si>
    <t>R402a</t>
  </si>
  <si>
    <t>R402B</t>
  </si>
  <si>
    <t>R401B</t>
  </si>
  <si>
    <t>R507</t>
  </si>
  <si>
    <t>R12</t>
  </si>
  <si>
    <t>R502</t>
  </si>
  <si>
    <t>R744</t>
  </si>
  <si>
    <t>R417A</t>
  </si>
  <si>
    <t>R115</t>
  </si>
  <si>
    <t>R404a</t>
  </si>
  <si>
    <t>R449A</t>
  </si>
  <si>
    <t>R407F</t>
  </si>
  <si>
    <t>R452a</t>
  </si>
  <si>
    <t>Produkthersteller TEGA</t>
  </si>
  <si>
    <t>IT-Geräte</t>
  </si>
  <si>
    <t>Eigene Geräte</t>
  </si>
  <si>
    <t>Multifunktionsgeräte (Netzwerkdrucker pro 10-30 Personen)</t>
  </si>
  <si>
    <t>Stück</t>
  </si>
  <si>
    <t>g/stk</t>
  </si>
  <si>
    <t>Druckerpatrone/Toner Multifunktiongeräte</t>
  </si>
  <si>
    <t>Laserdrucker und Tintenstrahldrucker</t>
  </si>
  <si>
    <t>Druckerpatrone/Toner Laserdrucker und Tintenstrahldrucker</t>
  </si>
  <si>
    <t>Notebooks</t>
  </si>
  <si>
    <t>Desktop-PCs</t>
  </si>
  <si>
    <t>Bildschirme</t>
  </si>
  <si>
    <t>Beamer</t>
  </si>
  <si>
    <t>Interne Server (Anzahl der Einzelcomputer im Serversystem)</t>
  </si>
  <si>
    <t>Mobiltelefone</t>
  </si>
  <si>
    <t>t</t>
  </si>
  <si>
    <t>Umrechnungsfaktor</t>
  </si>
  <si>
    <t>Aluminium (primär)</t>
  </si>
  <si>
    <t>Tonnen</t>
  </si>
  <si>
    <t>g/t</t>
  </si>
  <si>
    <t>Aluminium (sekundär)</t>
  </si>
  <si>
    <t>Asphalt</t>
  </si>
  <si>
    <t>Bitumen</t>
  </si>
  <si>
    <t>Glas</t>
  </si>
  <si>
    <t>Holz</t>
  </si>
  <si>
    <t>Keramik</t>
  </si>
  <si>
    <t>Kunststoffe</t>
  </si>
  <si>
    <t>Kupfer (primär)</t>
  </si>
  <si>
    <t>Kupfer (sekundär)</t>
  </si>
  <si>
    <t>Rigips</t>
  </si>
  <si>
    <t>Stahl - Elektro (sekundär)</t>
  </si>
  <si>
    <t>Stahl - Konverter (primär)</t>
  </si>
  <si>
    <t>Steinwolle</t>
  </si>
  <si>
    <t>Zement</t>
  </si>
  <si>
    <t>Ziegel</t>
  </si>
  <si>
    <r>
      <rPr>
        <b/>
        <sz val="16"/>
        <rFont val="Calibri"/>
        <family val="2"/>
        <charset val="1"/>
      </rPr>
      <t xml:space="preserve">Energie-einsatz 
</t>
    </r>
    <r>
      <rPr>
        <sz val="16"/>
        <rFont val="Calibri"/>
        <family val="2"/>
        <charset val="1"/>
      </rPr>
      <t xml:space="preserve">
(nur für Mensa)</t>
    </r>
  </si>
  <si>
    <r>
      <rPr>
        <b/>
        <sz val="16"/>
        <color rgb="FF000000"/>
        <rFont val="Calibri"/>
        <family val="2"/>
        <charset val="1"/>
      </rPr>
      <t xml:space="preserve">Material-einsatz 
</t>
    </r>
    <r>
      <rPr>
        <sz val="16"/>
        <color rgb="FF000000"/>
        <rFont val="Calibri"/>
        <family val="2"/>
        <charset val="1"/>
      </rPr>
      <t>(nur für Mensa)</t>
    </r>
  </si>
  <si>
    <t>Lebensmittel</t>
  </si>
  <si>
    <t>Rindfleisch</t>
  </si>
  <si>
    <t>Schweinefleisch (ausschließlich Österreich)</t>
  </si>
  <si>
    <t>Schweinefleisch (Österreich und international)</t>
  </si>
  <si>
    <t>Geflügelfleisch (ausschließlich Österreich)</t>
  </si>
  <si>
    <t>Geflügelfleisch (Österreich und international)</t>
  </si>
  <si>
    <t>Fisch</t>
  </si>
  <si>
    <t>Fette &amp; Öle</t>
  </si>
  <si>
    <t>Vorjahr 1</t>
  </si>
  <si>
    <t>Vorjahr 2</t>
  </si>
  <si>
    <t>Vorjahr 3</t>
  </si>
  <si>
    <t>Energieeinsatz</t>
  </si>
  <si>
    <t>TEILSUMME Mobilität</t>
  </si>
  <si>
    <t>Materialeinsatz</t>
  </si>
  <si>
    <t>Mensa</t>
  </si>
  <si>
    <t>Tabelle mit übertragenen Zahlwerten für Diagramm</t>
  </si>
  <si>
    <t>Raw Zahlen</t>
  </si>
  <si>
    <t>Einheit der Eingabe</t>
  </si>
  <si>
    <r>
      <rPr>
        <b/>
        <sz val="16"/>
        <rFont val="Calibri"/>
        <family val="2"/>
        <charset val="1"/>
      </rPr>
      <t xml:space="preserve">Energie-einsatz
</t>
    </r>
    <r>
      <rPr>
        <sz val="16"/>
        <rFont val="Calibri"/>
        <family val="2"/>
        <charset val="1"/>
      </rPr>
      <t>(nur für Mensa)</t>
    </r>
  </si>
  <si>
    <r>
      <rPr>
        <b/>
        <sz val="16"/>
        <color rgb="FF000000"/>
        <rFont val="Calibri"/>
        <family val="2"/>
        <charset val="1"/>
      </rPr>
      <t xml:space="preserve">Material-einsatz
</t>
    </r>
    <r>
      <rPr>
        <sz val="16"/>
        <color rgb="FF000000"/>
        <rFont val="Calibri"/>
        <family val="2"/>
        <charset val="1"/>
      </rPr>
      <t>(nur für Mensa)</t>
    </r>
  </si>
  <si>
    <t>ZWISCHENSUMME (Mensa)</t>
  </si>
  <si>
    <t>SUMME (Gesamt)</t>
  </si>
  <si>
    <t>Baumaterialeinsatz
(Methode 2 - nur wenn Methode 1 nicht möglich)</t>
  </si>
  <si>
    <t>Umweltbundesamt GmbH (Gemis)</t>
  </si>
  <si>
    <t>Umweltbundesamt GmbH (Eigene Modellierung)</t>
  </si>
  <si>
    <t>Umweltbundesamt GmbH, IPCC AR5</t>
  </si>
  <si>
    <t>Umweltbundesamt GmbH (GEMIS)</t>
  </si>
  <si>
    <t>Summe Gesamt</t>
  </si>
  <si>
    <t xml:space="preserve">Scope 2 </t>
  </si>
  <si>
    <t xml:space="preserve">Scope 3 </t>
  </si>
  <si>
    <t>Strombilanzierung nach…</t>
  </si>
  <si>
    <t>Manuelle Eintragung der Werte ausgewählter Vorjahre</t>
  </si>
  <si>
    <t>Umweltbundesamt GmbH (EPD Bundesverband Keramische Fliesen e.V, Institut Bauen und Umwelt e.V. (IBU))</t>
  </si>
  <si>
    <t>Umweltbundesamt GmbH (Eigene Annahme, skaliert mit Laserdrucker)</t>
  </si>
  <si>
    <t>Umweltbundesamt GmbH (Eigene Annahme, wie Notebook)</t>
  </si>
  <si>
    <t>Umweltbundesamt GmbH (Eigene Annahme, wie Desktop PC)</t>
  </si>
  <si>
    <t>⁴FiBL Österreich (2023): CO2-Bilanzen von 500 österreichischen biologischen und konventionellen Lebensmitteln sowie CO2-Emissionsfaktoren von internationalen Lebensmitteln. Forschungsinstitut für biologischen Landbau (FiBL) Wien, unveröffentlicht, FiBL-Datenbank.</t>
  </si>
  <si>
    <t>⁵Zamecnik G., Schweiger S., Himmelfreundpointner E., Schlatzer M., Lindenthal T. (2021): Klimaschutz und Ernährung – Darstellung und Reduktionsmöglichkeiten der Treibhausgasemissionen von verschiedenen Lebensmitteln und Ernährungsstilen. Endbericht. Forschungsinstitut für biologischen Landbau (FiBL) Wien.</t>
  </si>
  <si>
    <t>⁶Leip et al 2010: Evaluation of the livestock sector's contribution to the EU greenhouse gas emissions (GGELS)- Final report - EU Joint Research Centre</t>
  </si>
  <si>
    <t xml:space="preserve"> FiBL Österreich 2023⁴</t>
  </si>
  <si>
    <t>Zamecnik et al. (2021)⁵, FiBL Österreich 2023⁴</t>
  </si>
  <si>
    <t xml:space="preserve"> FiBL Österreich 2023⁴, Leip et al. 2010⁶</t>
  </si>
  <si>
    <t>Zamecnik et al. (2021)⁵, FiBL Österreich 2023⁴, Leip et al. 2010⁶</t>
  </si>
  <si>
    <t>HAUPTMODUL</t>
  </si>
  <si>
    <t>Emissionskategorie</t>
  </si>
  <si>
    <t>Scope</t>
  </si>
  <si>
    <t>Scope 3*</t>
  </si>
  <si>
    <t>Gesamtsumme</t>
  </si>
  <si>
    <t>Summe</t>
  </si>
  <si>
    <t>ZWISCHENSUMME (Hauptmodul)</t>
  </si>
  <si>
    <t>Summe Hauptmodul</t>
  </si>
  <si>
    <t>GEBÄUDENEUBAU UND -SANIERUNG</t>
  </si>
  <si>
    <t>Gebäudeneubau und -sanierung</t>
  </si>
  <si>
    <t>Relative Werte (%):</t>
  </si>
  <si>
    <t>Absolute Werte (t CO₂-eq.):</t>
  </si>
  <si>
    <t>Vollzitate:</t>
  </si>
  <si>
    <t>Hauptmodul (Energieeinsatz, Mobilität, Materialeinsatz)</t>
  </si>
  <si>
    <t>Gebäudeneubau &amp; -sanierung</t>
  </si>
  <si>
    <t>EINGABE STAMMDATEN</t>
  </si>
  <si>
    <t>Dokumentation</t>
  </si>
  <si>
    <t>ERGEBNISSE: THG-EMISSIONEN NACH KATEGORIEN</t>
  </si>
  <si>
    <t>ERGEBNISSE: THG-EMISSIONEN NACH SCOPE-EBENEN</t>
  </si>
  <si>
    <t>Mensa (Strom: standortbasierte B.)*</t>
  </si>
  <si>
    <t>Veränderung des Bilanzergebnisses (%)</t>
  </si>
  <si>
    <r>
      <t>(in kg CO</t>
    </r>
    <r>
      <rPr>
        <vertAlign val="subscript"/>
        <sz val="20"/>
        <color rgb="FFFFFFFF"/>
        <rFont val="Calibri"/>
        <family val="2"/>
      </rPr>
      <t>2</t>
    </r>
    <r>
      <rPr>
        <sz val="20"/>
        <color rgb="FFFFFFFF"/>
        <rFont val="Calibri"/>
        <family val="2"/>
        <charset val="1"/>
      </rPr>
      <t>-Äquivalenten)</t>
    </r>
  </si>
  <si>
    <r>
      <t xml:space="preserve">DETAILERGEBNISSE </t>
    </r>
    <r>
      <rPr>
        <sz val="20"/>
        <color rgb="FFFFFFFF"/>
        <rFont val="Calibri"/>
        <family val="2"/>
      </rPr>
      <t>(in kg CO</t>
    </r>
    <r>
      <rPr>
        <vertAlign val="subscript"/>
        <sz val="20"/>
        <color rgb="FFFFFFFF"/>
        <rFont val="Calibri"/>
        <family val="2"/>
      </rPr>
      <t>2</t>
    </r>
    <r>
      <rPr>
        <sz val="20"/>
        <color rgb="FFFFFFFF"/>
        <rFont val="Calibri"/>
        <family val="2"/>
      </rPr>
      <t>-Äquivalenten)</t>
    </r>
  </si>
  <si>
    <t>MENSA</t>
  </si>
  <si>
    <t>TEILSUMME Energie</t>
  </si>
  <si>
    <t xml:space="preserve">TEILSUMME Mensa  </t>
  </si>
  <si>
    <t>GESAMTSUMME</t>
  </si>
  <si>
    <t>EMISSIONSFAKTOREN (2023)</t>
  </si>
  <si>
    <t>Bilanzierung nach der marktbasierten Methode</t>
  </si>
  <si>
    <t>Bilanzierung nach der standortbasierten Methode</t>
  </si>
  <si>
    <t>Bad Gleichenberger Naturwärme GmbH</t>
  </si>
  <si>
    <t>Flugzeug
(neue Methode seit ClimCalc 2022)</t>
  </si>
  <si>
    <t>Stadtwerke Feldkirch</t>
  </si>
  <si>
    <t>Feldkirch</t>
  </si>
  <si>
    <t>Energieträger</t>
  </si>
  <si>
    <t>Direkte Emissionen</t>
  </si>
  <si>
    <t>Wasserkraft</t>
  </si>
  <si>
    <t>Windkraft</t>
  </si>
  <si>
    <t>Photovoltaik</t>
  </si>
  <si>
    <t>Biogas</t>
  </si>
  <si>
    <t>Sonstige erneuerbare</t>
  </si>
  <si>
    <t>Erdgas</t>
  </si>
  <si>
    <t>Sonstige Energieträger (Abfall)</t>
  </si>
  <si>
    <t>Sonstige fossile</t>
  </si>
  <si>
    <r>
      <t xml:space="preserve">Vorgelagerte Emissionen
</t>
    </r>
    <r>
      <rPr>
        <b/>
        <sz val="8"/>
        <color theme="1"/>
        <rFont val="Calibri"/>
        <family val="2"/>
      </rPr>
      <t>(mit Netzverlust - 6%)</t>
    </r>
  </si>
  <si>
    <t>Aus dem Netz bezogener Strom</t>
  </si>
  <si>
    <t>Stromverbrauch (Netzbezug)</t>
  </si>
  <si>
    <t>Mensa (Strom: marktbasierte B.)*</t>
  </si>
  <si>
    <r>
      <t xml:space="preserve">Variante 1:
Bei Strom Anwendung der
</t>
    </r>
    <r>
      <rPr>
        <b/>
        <sz val="12"/>
        <color rgb="FF0000CC"/>
        <rFont val="Calibri"/>
        <family val="2"/>
      </rPr>
      <t>marktbasierten Berechnungsmethode</t>
    </r>
  </si>
  <si>
    <r>
      <t xml:space="preserve">Variante 2:
Bei Strom Anwendung der 
</t>
    </r>
    <r>
      <rPr>
        <b/>
        <sz val="12"/>
        <color rgb="FF006600"/>
        <rFont val="Calibri"/>
        <family val="2"/>
      </rPr>
      <t>standortbasierten Berechnungsmethode</t>
    </r>
  </si>
  <si>
    <r>
      <t xml:space="preserve">Variante 2:
Bei Strom Anwendung der </t>
    </r>
    <r>
      <rPr>
        <b/>
        <sz val="12"/>
        <color rgb="FF006600"/>
        <rFont val="Calibri"/>
        <family val="2"/>
      </rPr>
      <t>standortbasierten Berechnungsmethode</t>
    </r>
  </si>
  <si>
    <t>… marktbasierter Berechnungsmethode</t>
  </si>
  <si>
    <t>… standortbasierter Berechnungsmethode</t>
  </si>
  <si>
    <t>Direkt vom Bauherrn / Gebäudeeigentümer bekanntgegebene Emissionsmenge 
(Methode 1 - zu bevorzugen)</t>
  </si>
  <si>
    <t>Tonnen CO2-äqu.</t>
  </si>
  <si>
    <t>Umweltbundesamt GmbH (2025): Harmonisierte Emissionsfaktoren¹</t>
  </si>
  <si>
    <t>Umweltbundesamt GmbH (2025): Emissionsfaktoren der Verkehrsträger²</t>
  </si>
  <si>
    <t>Umweltbundesamt GmbH (2021): Ökobilanz Personenkraftwagen</t>
  </si>
  <si>
    <t>Umweltbundesamt GmbH (Ecoinvent, 3.11.2025)</t>
  </si>
  <si>
    <t>Umweltbundesamt GmbH (Bundesamt für Wirtschaft und Ausfuhrkontrolle, Deutschland)</t>
  </si>
  <si>
    <t>Umweltbundesamt GmbH (EPD Produkthersteller Knauff, EPD International AB)</t>
  </si>
  <si>
    <t>Jahresgesamt-verbrauch (kWh)</t>
  </si>
  <si>
    <t>Wasserkraft*</t>
  </si>
  <si>
    <t>²Umweltbundesamt (2025): Emissionsfaktoren der Verkehrsträger. Emissionskennzahlen Datenbasis 2023</t>
  </si>
  <si>
    <t>³Umweltbundesamt (2021): Die Ökobilanz von Personenkraftwagen. Bewertung alternativer Antriebskonzepte hinsichtlich CO2-Reduktionspotential und Energieeinsparung</t>
  </si>
  <si>
    <t>Sonstige fossile*</t>
  </si>
  <si>
    <t>* Basis für den Emissionsfaktor (bestehend aus direkten &amp; vorgelagerten Emissionen): Wasserkraft --&gt; 67% Laufkraftwerke, 33% Speicherkraftwerke; sonstige fossile --&gt; 97% Öl und 3% Kohle</t>
  </si>
  <si>
    <t>Jahresstrommix (%-Anteile)</t>
  </si>
  <si>
    <t>Summe (muss 100% ergeben)</t>
  </si>
  <si>
    <t xml:space="preserve">TEILSUMME Gebäudeneubau und -sanierung       </t>
  </si>
  <si>
    <t>Quelle/Berechnungsgrundlage des Emissionsfaktors</t>
  </si>
  <si>
    <t>Kilometer</t>
  </si>
  <si>
    <t>g/km</t>
  </si>
  <si>
    <t>Direkte Emissionen**</t>
  </si>
  <si>
    <r>
      <t xml:space="preserve">Vorgelagerte Emissionen**
</t>
    </r>
    <r>
      <rPr>
        <b/>
        <sz val="8"/>
        <color theme="1"/>
        <rFont val="Calibri"/>
        <family val="2"/>
      </rPr>
      <t>(mit Netzverlust - 6%)</t>
    </r>
  </si>
  <si>
    <r>
      <t>¹</t>
    </r>
    <r>
      <rPr>
        <sz val="11"/>
        <color theme="1"/>
        <rFont val="Calibri"/>
        <family val="2"/>
        <charset val="1"/>
      </rPr>
      <t>Umweltbundesamt (2025): Harmonisierte österreichische direkte und vorgelagerte THG-Emissionsfaktoren für relevante Energieträger &amp; Technologien</t>
    </r>
  </si>
  <si>
    <t>Vorgelagert</t>
  </si>
  <si>
    <t>Direkt</t>
  </si>
  <si>
    <t>** Einheit: g CO2-eq / kWh. Quelle/Berechnungsgrundlage: Umweltbundesamt (2025): Harmonisierte österreichische direkte und vorgelagerte THG-Emissionsfaktoren für relevante Energieträger &amp; Technologien</t>
  </si>
  <si>
    <t>Jahresstrom-verbrauch (kWh)</t>
  </si>
  <si>
    <t>Anmerkungen / Dokumentation</t>
  </si>
  <si>
    <t xml:space="preserve"> </t>
  </si>
  <si>
    <t>Ihr marktbasierter Strom-Emissionsfaktor</t>
  </si>
  <si>
    <t>Bedienstete</t>
  </si>
  <si>
    <t>Studierende</t>
  </si>
  <si>
    <t>Prüfungsaktive Studien</t>
  </si>
  <si>
    <t>Quelle 1</t>
  </si>
  <si>
    <t>Quelle 2</t>
  </si>
  <si>
    <t>Quelle</t>
  </si>
  <si>
    <t>← Gesamtsumme der Jahresvollzeitäquivalente entsprechend der Kennzahl 1.A.1 „Personal“ aller Verwendungskategorien gemäß Z 3.6 der Anlage 9 UHSBV des Berichtsjahrs der Erstellung der Treibhausgasbilanz (Quellen: siehe Links auf der rechten Seite)</t>
  </si>
  <si>
    <t>← Gesamtanzahl der Studierenden entsprechend der Kennzahl 2.A.5 „Anzahl der Studierenden“ jenes Wintersemesters, das im Berichtsjahr der Erstellung der Treibhausgasbilanz endet (Quelle: siehe Link auf der rechten Seite)</t>
  </si>
  <si>
    <t>← Gesamtanzahl der prüfungsaktiven Studien entsprechend der Kennzahl 2.A.6 „prüfungsaktive Bachelor-, Diplom- und Masterstudien“  jenes Studienjahres, das im Berichtsjahr der Erstellung der Treibhausgasbilanz endet (Quelle: siehe Link auf der rechten Seite)</t>
  </si>
  <si>
    <t>Treibhausgasemissionen (t) je Personal</t>
  </si>
  <si>
    <t>Treibhausgasemissionen (t) je Studierendem bzw. Studierender</t>
  </si>
  <si>
    <t>Treibhausgasemissionen (t) je prüfungsaktivem Studium</t>
  </si>
  <si>
    <r>
      <t>← Nettoraumfläche im Sinne der ÖNORM B1800 zum Stichtag 31.12. des Berichtsjahrs der Erstellung der Treibhausgasbilanz (in m</t>
    </r>
    <r>
      <rPr>
        <i/>
        <vertAlign val="superscript"/>
        <sz val="11"/>
        <color rgb="FF000000"/>
        <rFont val="Calibri"/>
        <family val="2"/>
      </rPr>
      <t>2</t>
    </r>
    <r>
      <rPr>
        <i/>
        <sz val="11"/>
        <color rgb="FF000000"/>
        <rFont val="Calibri"/>
        <family val="2"/>
        <charset val="1"/>
      </rPr>
      <t>)</t>
    </r>
  </si>
  <si>
    <t>Personal (Vollzeitäquivalente)</t>
  </si>
  <si>
    <t>Optional an das BMFWF zu berichtende Kennzahlen</t>
  </si>
  <si>
    <r>
      <t>Treibhausgasemissionen (t) je m</t>
    </r>
    <r>
      <rPr>
        <vertAlign val="superscript"/>
        <sz val="13"/>
        <color rgb="FF000000"/>
        <rFont val="Calibri"/>
        <family val="2"/>
      </rPr>
      <t>2</t>
    </r>
    <r>
      <rPr>
        <sz val="13"/>
        <color rgb="FF000000"/>
        <rFont val="Calibri"/>
        <family val="2"/>
      </rPr>
      <t xml:space="preserve"> Nettoraum-
fläche</t>
    </r>
  </si>
  <si>
    <t>Sonstige Kennzahlen</t>
  </si>
  <si>
    <t>Benötigt für die optional an das BMFWF zu berichtenden Kennzahlen:</t>
  </si>
  <si>
    <t>Benötigt für sonstige Kennzahlen:</t>
  </si>
  <si>
    <r>
      <t>Nettoraumfläche (m</t>
    </r>
    <r>
      <rPr>
        <vertAlign val="superscript"/>
        <sz val="11"/>
        <rFont val="Calibri"/>
        <family val="2"/>
      </rPr>
      <t>2</t>
    </r>
    <r>
      <rPr>
        <sz val="11"/>
        <rFont val="Calibri"/>
        <family val="2"/>
        <charset val="1"/>
      </rPr>
      <t>)</t>
    </r>
  </si>
  <si>
    <t>Hinweis: Die Berechnung der Kennzahlen setzt voraus, dass die entsprechenden Parameter im Reiter "Stammdaten" korrekt angegeben wurden. Ist dies nicht der Fall, erscheint hier eine Fehlermeldung ("!!! Stammdaten prüfen !!!").</t>
  </si>
  <si>
    <t>Anmerkungen</t>
  </si>
  <si>
    <r>
      <t>Wärmebedarf (kWh) je m</t>
    </r>
    <r>
      <rPr>
        <vertAlign val="superscript"/>
        <sz val="13"/>
        <color rgb="FF000000"/>
        <rFont val="Calibri"/>
        <family val="2"/>
      </rPr>
      <t>2</t>
    </r>
    <r>
      <rPr>
        <sz val="13"/>
        <color rgb="FF000000"/>
        <rFont val="Calibri"/>
        <family val="2"/>
      </rPr>
      <t xml:space="preserve"> Nettoraumfläche </t>
    </r>
  </si>
  <si>
    <t>Stromverbrauch (kWh) je Personal</t>
  </si>
  <si>
    <t>- Bezieht sich auf die Vollzeitäquivalente, nicht auf die absolute Anzahl an Bediensteten.
- Entspricht der Kennzahl "Emissionen (t) pro Bedienstetem bzw. Bediensteter (Vollzeitäquivalente)" in früheren ClimCalc-Versionen.</t>
  </si>
  <si>
    <t>- Entspricht der Kennzahl "Emissionen (t) pro Studierendem bzw. Studierender" in früheren ClimCalc-Versionen.</t>
  </si>
  <si>
    <t>- Diese Kennzahlen sind mit der vorliegenden ClimCalc-Version (ClimCalc 2023) erstmals neu dazu gekommen.</t>
  </si>
  <si>
    <t>- "Hochschulangehörige" bezeichnet die Summe der Kopfzahlen der Bediensteten (nicht Vollzeitäquivalente) und der Studierenden.
- Entspricht der Kennzahl "Emissionen (t) pro Uni- bzw. Hochschulangehörigem" in früheren ClimCalc-Versionen.</t>
  </si>
  <si>
    <t>Treibhausgasemissionen (t) je Uni- bzw. Hochschulangehörigem</t>
  </si>
  <si>
    <t>- Bezieht sich auf die Vollzeitäquivalente, nicht auf die absolute Anzahl an Bediensteten.
- Entspricht der Kennzahl "Stromverbrauch (kWh) pro Bedienstetem bzw. Bediensteter (Vollzeitäquivalente)" in früheren ClimCalc-Versionen.</t>
  </si>
  <si>
    <r>
      <t>- Der Wert hier ist nur dann korrekt, wenn der Wärmeverbrauch im Reiter "Akvititätsdaten" ausschließlich in kWh oder MWh angegeben wurde - d.h. wenn keine Angaben in Nm³, Litern, kg oder fm gemacht gemacht wurden.
- Entspricht in etwa der Kennzahl "Wärmebedarf (kWh) pro m</t>
    </r>
    <r>
      <rPr>
        <i/>
        <vertAlign val="superscript"/>
        <sz val="11"/>
        <color rgb="FF000000"/>
        <rFont val="Calibri"/>
        <family val="2"/>
      </rPr>
      <t>2</t>
    </r>
    <r>
      <rPr>
        <i/>
        <sz val="11"/>
        <color rgb="FF000000"/>
        <rFont val="Calibri"/>
        <family val="2"/>
      </rPr>
      <t xml:space="preserve"> Nettogeschoßfläche" in früheren ClimCalc-Versionen. Diese Kennzahl war jedoch missverständlich, weil sie sich auf die Angabe "Netto-Nutzfläche" im Reiter "Eingabe Stammdaten" bezog. Nettogeschoß-, Netto-Nutz- und Nettoraumfläche sind jeweils unterschiedliche Größen!</t>
    </r>
  </si>
  <si>
    <r>
      <t xml:space="preserve">Parameter zur Kennzahlen-Berechnung
</t>
    </r>
    <r>
      <rPr>
        <b/>
        <sz val="11"/>
        <rFont val="Calibri"/>
        <family val="2"/>
      </rPr>
      <t>im Reiter "Ergebnisse - Dashboard"</t>
    </r>
  </si>
  <si>
    <t>← Wählen Sie aus der Liste (Dropdown) jeweils ein Jahr. Die eingegebene Jahreszahl erscheint automatisch in den Diagrammen im Reiter "Ergebnisse - Dashboard".</t>
  </si>
  <si>
    <t>ERGEBNISSE: DASHBOARD</t>
  </si>
  <si>
    <t>BERECHNUNG IHRES MARKTBASIERTEN STROM-EMISSIONSFAKTORS</t>
  </si>
  <si>
    <t>1. Eingabe: Strommix des Stromlieferanten ("Versorgermix")</t>
  </si>
  <si>
    <t>2. Bei Bedarf: Tabelle zur Berechnung von aggregiertem Strommix bei Strombezug von unterschiedlichen Stromlieferanten</t>
  </si>
  <si>
    <t>Versorgermix</t>
  </si>
  <si>
    <t>Lieferant 1</t>
  </si>
  <si>
    <t>Lieferant 2</t>
  </si>
  <si>
    <t>Lieferant 3</t>
  </si>
  <si>
    <t>Lieferant 4</t>
  </si>
  <si>
    <t>Lieferant 5</t>
  </si>
  <si>
    <t>Lieferant 6</t>
  </si>
  <si>
    <t>Lieferant 7</t>
  </si>
  <si>
    <t>Lieferant 8</t>
  </si>
  <si>
    <t>Lieferant 9</t>
  </si>
  <si>
    <t>Lieferant 10</t>
  </si>
  <si>
    <t>Lieferant 11</t>
  </si>
  <si>
    <t>Lieferant 12</t>
  </si>
  <si>
    <t>Lieferant 13</t>
  </si>
  <si>
    <t>Lieferant 14</t>
  </si>
  <si>
    <t>Lieferant 15</t>
  </si>
  <si>
    <t>Lieferant 16</t>
  </si>
  <si>
    <t>Lieferant 17</t>
  </si>
  <si>
    <t>Lieferant 18</t>
  </si>
  <si>
    <t>Lieferant 19</t>
  </si>
  <si>
    <t>Lieferant 20</t>
  </si>
  <si>
    <r>
      <rPr>
        <b/>
        <u/>
        <sz val="11"/>
        <color theme="1"/>
        <rFont val="Calibri"/>
        <family val="2"/>
      </rPr>
      <t>Ergebnis</t>
    </r>
    <r>
      <rPr>
        <b/>
        <sz val="11"/>
        <color theme="1"/>
        <rFont val="Calibri"/>
        <family val="2"/>
      </rPr>
      <t>:
Aggregierter Energieträgermix aller Stromlieferanten</t>
    </r>
  </si>
  <si>
    <t>←In ClimCalc-Versionen für Bilanzjahre vor 2023 erfolgte noch keine Berechnung der Stromemissionen nach der marktbasierten Methode. Die Stromemissionen können daher nicht direkt aus den jeweiligen ClimCalc-Bilanzen übernommen werden. Stattdessen sind die für die Vorjahre einzutragenden Werte manuell zu berechnen. Gehen Sie dabei wie folgt vor:
1. Erstellen Sie für jedes Vorjahr eine Kopie der ClimCalc-Version für das Bilanzjahr 2023.
2. Tragen Sie in der jeweiligen Kopie im Reiter „Stammdaten“ das entsprechende Vorjahr als Bilanzjahr und den jeweiligen Stromverbrauch - Netzbezug ein (Achtung - ohne Mensa!).
3. Geben Sie im Reiter „Strom marktbasiert“ die Energieträgerverteilung des Versorgermixes ihres Stromlieferanten aus dem jeweiligen Jahr an. 
4. Übernehmen Sie die auf dieser Basis berechneten marktbasieren Stromemissionen aus den Ergebnisreitern der Jahresbilanzen (z.B. „Ergebnisse – Kategorien“).</t>
  </si>
  <si>
    <t>← In ClimCalc-Versionen für Jahre vor 2022 entsprachen die berechneten Stromemissionen nur dann den Emissionen nach der standortbasierten Methode, wenn kein UZ-46-Strom bezogen wurde. In diesem Fall können die Ergebnisse hier einfach übernommen werden. Wenn jedoch in einem Jahr UZ-46-Strom bezogen wurde, ist der hier einzutragende Wert manuell zu berechnen. Gehen Sie dabei wie folgt vor:
1. Addieren Sie die Stromverbräuche des jeweiligen Bilanzjahrs für Strom mit UZ-46-Zertifizierung und für Strom ohne eine solche Zertifizierung (Achtung: ohne Mensa!).
2. Multiplizieren Sie das Ergebnis mit dem Gesamtemissionsfaktor für Strom ohne UZ-46-Zertifizierung im jeweiligen Bilanzjahr und tragen Sie den Wert hier ein.</t>
  </si>
  <si>
    <t>← Gehen Sie hier analog zur Anleitung wie  in Zeile 5 beschrieben vor für die Stromverbräuche in der Mensa.</t>
  </si>
  <si>
    <t>← Gehen Sie hier analog zur Anleitung wie in Zeile 6 vor beschrieben vor für die Stromverbräuche in der Mensa.</t>
  </si>
  <si>
    <t>ZWISCHENSUMME (Gebäudeneubau und -sanierung)</t>
  </si>
  <si>
    <r>
      <t>Marktbasierte Emissionen
(kg CO</t>
    </r>
    <r>
      <rPr>
        <b/>
        <vertAlign val="subscript"/>
        <sz val="11"/>
        <color rgb="FF000000"/>
        <rFont val="Calibri"/>
        <family val="2"/>
      </rPr>
      <t>2</t>
    </r>
    <r>
      <rPr>
        <b/>
        <sz val="11"/>
        <color rgb="FF000000"/>
        <rFont val="Calibri"/>
        <family val="2"/>
      </rPr>
      <t>-eq / kWh)</t>
    </r>
  </si>
  <si>
    <r>
      <t>g CO</t>
    </r>
    <r>
      <rPr>
        <vertAlign val="subscript"/>
        <sz val="11"/>
        <color rgb="FF000000"/>
        <rFont val="Calibri"/>
        <family val="2"/>
      </rPr>
      <t>2</t>
    </r>
    <r>
      <rPr>
        <sz val="11"/>
        <color rgb="FF000000"/>
        <rFont val="Calibri"/>
        <family val="2"/>
      </rPr>
      <t>-eq / kWh</t>
    </r>
  </si>
  <si>
    <t xml:space="preserve">PV-Strom Eigenverbrauch </t>
  </si>
  <si>
    <t>Strom - Netzbezug (marktbasierte B.)*</t>
  </si>
  <si>
    <t>Strom - Netzbezug (standortbasierte B.)*</t>
  </si>
  <si>
    <t>MIT FREUNDLICHER UNTERSTÜTZUNG VON</t>
  </si>
  <si>
    <t>PROJEKTTEAM</t>
  </si>
  <si>
    <t>FINANZIERUNG</t>
  </si>
  <si>
    <t>← Kopfzahl der Bediensteten (in Abgrenzung zur Anzahl der Vollzeitäquivalente, die vier Zeilen weiter oben zu erfassen ist)</t>
  </si>
  <si>
    <t>← Bitte benennen Sie das Jahr (Format: YYYY), für das die Bilanz erstellt werden soll. Sie haben mit diesem Tool die Möglichkeit, das Jahr 2023 final zu bilanzieren, sowie Folgejahre vorläufig – bis die finalen Tools erscheinen. Für Bilanzjahre vor 2023 sollten Sie nicht diese, sondern die zum jeweiligen Jahr passende ClimCalc-Version  verwenden (siehe Projektwebsite).</t>
  </si>
  <si>
    <r>
      <rPr>
        <i/>
        <vertAlign val="superscript"/>
        <sz val="9"/>
        <color rgb="FF333333"/>
        <rFont val="Calibri"/>
        <family val="2"/>
      </rPr>
      <t>1</t>
    </r>
    <r>
      <rPr>
        <i/>
        <sz val="9"/>
        <color rgb="FF333333"/>
        <rFont val="Calibri"/>
        <family val="2"/>
      </rPr>
      <t xml:space="preserve"> https://nachhaltigeuniversitaeten.at/arbeitsgruppen/co2-neutrale-universitaeten/</t>
    </r>
  </si>
  <si>
    <r>
      <rPr>
        <i/>
        <vertAlign val="superscript"/>
        <sz val="9"/>
        <color rgb="FF333333"/>
        <rFont val="Calibri"/>
        <family val="2"/>
      </rPr>
      <t>2</t>
    </r>
    <r>
      <rPr>
        <i/>
        <sz val="9"/>
        <color rgb="FF333333"/>
        <rFont val="Calibri"/>
        <family val="2"/>
      </rPr>
      <t xml:space="preserve"> https://docs.google.com/spreadsheets/d/1GgH1hkM5c_uiQ_Ja2MKWnEhU9x06H3Yj4aZtrx9Gua4/edit?pli=1&amp;gid=0#gid=0</t>
    </r>
  </si>
  <si>
    <r>
      <t>*Trotz größtmöglicher Sorgfalt ist nicht zu 100% auszuschließen, dass sich im vorliegenden Dokument Fehler eingeschlichen haben. Sollten Sie einen solchen entdecken, informieren Sie bitte das ClimCalc-Projektteam. Wir veröffentlichen dann eine aktualisierte Version von ClimCalc 2023 auf der ClimCalc-Projektwebsite</t>
    </r>
    <r>
      <rPr>
        <i/>
        <vertAlign val="superscript"/>
        <sz val="11"/>
        <color rgb="FF333333"/>
        <rFont val="Calibri"/>
        <family val="2"/>
      </rPr>
      <t>1</t>
    </r>
    <r>
      <rPr>
        <i/>
        <sz val="11"/>
        <color rgb="FF333333"/>
        <rFont val="Calibri"/>
        <family val="2"/>
      </rPr>
      <t>. Eine Übersicht zu allen Versionen von ClimCalc 2023 finden Sie in unserem „Versionslogbuch“</t>
    </r>
    <r>
      <rPr>
        <i/>
        <vertAlign val="superscript"/>
        <sz val="11"/>
        <color rgb="FF333333"/>
        <rFont val="Calibri"/>
        <family val="2"/>
      </rPr>
      <t>2</t>
    </r>
    <r>
      <rPr>
        <i/>
        <sz val="11"/>
        <color rgb="FF333333"/>
        <rFont val="Calibri"/>
        <family val="2"/>
      </rPr>
      <t>. Dort können Sie überprüfen, ob es sich beim vorliegenden Dokument um die aktuellste Version von ClimCalc 2023 handelt.</t>
    </r>
  </si>
  <si>
    <t xml:space="preserve">TEILSUMME Materialeinsatz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</si>
</sst>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quot;n/a&quot;"/>
    <numFmt numFmtId="165" formatCode="&quot;&quot;"/>
    <numFmt numFmtId="166" formatCode="* #,##0.00&quot;    &quot;;\-* #,##0.00&quot;    &quot;;* \-#&quot;    &quot;;@\ "/>
    <numFmt numFmtId="167" formatCode="* #,##0.00\ ;\-* #,##0.00\ ;* \-#\ ;@\ "/>
    <numFmt numFmtId="168" formatCode="&quot; € &quot;* #,##0.00\ ;&quot;-€ &quot;* #,##0.00\ ;&quot; € &quot;* \-#\ ;@\ "/>
    <numFmt numFmtId="169" formatCode="0\ %"/>
    <numFmt numFmtId="170" formatCode="* #,##0&quot;    &quot;;\-* #,##0&quot;    &quot;;* \-#&quot;    &quot;;@\ "/>
    <numFmt numFmtId="171" formatCode="0.00\ %"/>
    <numFmt numFmtId="172" formatCode="_-* #,##0.00\ _€_-;\-* #,##0.00\ _€_-;_-* \-??\ _€_-;_-@_-"/>
    <numFmt numFmtId="173" formatCode="_-* #,##0.00_-;\-* #,##0.00_-;_-* \-??_-;_-@_-"/>
    <numFmt numFmtId="174" formatCode="_-&quot;€ &quot;* #,##0.00_-;&quot;-€ &quot;* #,##0.00_-;_-&quot;€ &quot;* \-??_-;_-@_-"/>
    <numFmt numFmtId="175" formatCode="#,##0.00_ ;\-#,##0.00\ "/>
    <numFmt numFmtId="176" formatCode="#,##0_ ;\-#,##0\ "/>
  </numFmts>
  <fonts count="95" x14ac:knownFonts="1">
    <font>
      <sz val="11"/>
      <color rgb="FF333333"/>
      <name val="Calibri"/>
      <family val="2"/>
      <charset val="1"/>
    </font>
    <font>
      <sz val="11"/>
      <color rgb="FF000000"/>
      <name val="Calibri"/>
      <family val="2"/>
      <charset val="1"/>
    </font>
    <font>
      <u/>
      <sz val="10"/>
      <color rgb="FF0000FF"/>
      <name val="Arial"/>
      <family val="2"/>
      <charset val="1"/>
    </font>
    <font>
      <u/>
      <sz val="11"/>
      <color rgb="FF0000FF"/>
      <name val="Calibri"/>
      <family val="2"/>
      <charset val="1"/>
    </font>
    <font>
      <sz val="10"/>
      <name val="Arial"/>
      <family val="2"/>
      <charset val="1"/>
    </font>
    <font>
      <sz val="10"/>
      <name val="MS Sans Serif"/>
      <family val="2"/>
      <charset val="1"/>
    </font>
    <font>
      <sz val="11"/>
      <color rgb="FF000000"/>
      <name val="Arial"/>
      <family val="2"/>
      <charset val="1"/>
    </font>
    <font>
      <sz val="11"/>
      <name val="Arial"/>
      <family val="2"/>
      <charset val="1"/>
    </font>
    <font>
      <sz val="20"/>
      <color rgb="FFFFFFFF"/>
      <name val="Calibri"/>
      <family val="2"/>
      <charset val="1"/>
    </font>
    <font>
      <sz val="11"/>
      <color rgb="FFFFFFFF"/>
      <name val="Calibri"/>
      <family val="2"/>
      <charset val="1"/>
    </font>
    <font>
      <b/>
      <sz val="16"/>
      <name val="Calibri"/>
      <family val="2"/>
      <charset val="1"/>
    </font>
    <font>
      <sz val="11"/>
      <name val="Calibri"/>
      <family val="2"/>
      <charset val="1"/>
    </font>
    <font>
      <i/>
      <sz val="11"/>
      <color rgb="FF000000"/>
      <name val="Calibri"/>
      <family val="2"/>
      <charset val="1"/>
    </font>
    <font>
      <b/>
      <sz val="11"/>
      <color rgb="FF000000"/>
      <name val="Calibri"/>
      <family val="2"/>
      <charset val="1"/>
    </font>
    <font>
      <sz val="26"/>
      <color rgb="FFFFFFFF"/>
      <name val="Calibri"/>
      <family val="2"/>
      <charset val="1"/>
    </font>
    <font>
      <b/>
      <sz val="16"/>
      <color rgb="FF000000"/>
      <name val="Calibri"/>
      <family val="2"/>
      <charset val="1"/>
    </font>
    <font>
      <sz val="16"/>
      <name val="Calibri"/>
      <family val="2"/>
      <charset val="1"/>
    </font>
    <font>
      <sz val="10"/>
      <name val="Arial"/>
      <family val="2"/>
    </font>
    <font>
      <b/>
      <sz val="11"/>
      <name val="Calibri"/>
      <family val="2"/>
      <charset val="1"/>
    </font>
    <font>
      <i/>
      <sz val="11"/>
      <name val="Calibri"/>
      <family val="2"/>
      <charset val="1"/>
    </font>
    <font>
      <sz val="16"/>
      <color rgb="FF000000"/>
      <name val="Calibri"/>
      <family val="2"/>
      <charset val="1"/>
    </font>
    <font>
      <b/>
      <sz val="14"/>
      <color rgb="FF000000"/>
      <name val="Calibri"/>
      <family val="2"/>
      <charset val="1"/>
    </font>
    <font>
      <sz val="26"/>
      <color rgb="FF000000"/>
      <name val="Calibri"/>
      <family val="2"/>
      <charset val="1"/>
    </font>
    <font>
      <sz val="13"/>
      <color rgb="FF000000"/>
      <name val="Calibri"/>
      <family val="2"/>
      <charset val="1"/>
    </font>
    <font>
      <sz val="9"/>
      <color rgb="FF000000"/>
      <name val="Calibri"/>
      <family val="2"/>
      <charset val="1"/>
    </font>
    <font>
      <i/>
      <sz val="11"/>
      <color rgb="FF333333"/>
      <name val="Calibri"/>
      <family val="2"/>
      <charset val="1"/>
    </font>
    <font>
      <sz val="11"/>
      <color rgb="FF333333"/>
      <name val="Calibri"/>
      <family val="2"/>
      <charset val="1"/>
    </font>
    <font>
      <sz val="11"/>
      <color indexed="81"/>
      <name val="Segoe UI"/>
      <family val="2"/>
    </font>
    <font>
      <sz val="11"/>
      <color indexed="81"/>
      <name val="Calibri"/>
      <family val="2"/>
    </font>
    <font>
      <sz val="11"/>
      <color rgb="FFFFFFFF"/>
      <name val="Calibri"/>
      <family val="2"/>
    </font>
    <font>
      <sz val="11"/>
      <name val="Calibri"/>
      <family val="2"/>
    </font>
    <font>
      <sz val="11"/>
      <color rgb="FF333333"/>
      <name val="Calibri"/>
      <family val="2"/>
    </font>
    <font>
      <sz val="11"/>
      <color theme="0"/>
      <name val="Calibri"/>
      <family val="2"/>
      <charset val="1"/>
    </font>
    <font>
      <b/>
      <sz val="14"/>
      <name val="Calibri"/>
      <family val="2"/>
      <charset val="1"/>
    </font>
    <font>
      <sz val="11"/>
      <color rgb="FF000000"/>
      <name val="Calibri"/>
      <family val="2"/>
    </font>
    <font>
      <b/>
      <sz val="11"/>
      <color rgb="FF000000"/>
      <name val="Calibri"/>
      <family val="2"/>
    </font>
    <font>
      <b/>
      <sz val="11"/>
      <color indexed="81"/>
      <name val="Calibri"/>
      <family val="2"/>
    </font>
    <font>
      <sz val="13"/>
      <color rgb="FF000000"/>
      <name val="Calibri"/>
      <family val="2"/>
    </font>
    <font>
      <vertAlign val="superscript"/>
      <sz val="13"/>
      <color rgb="FF000000"/>
      <name val="Calibri"/>
      <family val="2"/>
    </font>
    <font>
      <b/>
      <sz val="11"/>
      <name val="Calibri"/>
      <family val="2"/>
    </font>
    <font>
      <sz val="11"/>
      <color rgb="FFF2F2F2"/>
      <name val="Calibri"/>
      <family val="2"/>
    </font>
    <font>
      <sz val="11"/>
      <color theme="1"/>
      <name val="Calibri"/>
      <family val="2"/>
      <charset val="1"/>
    </font>
    <font>
      <sz val="11"/>
      <color theme="1"/>
      <name val="Calibri"/>
      <family val="2"/>
    </font>
    <font>
      <b/>
      <sz val="11"/>
      <color theme="1"/>
      <name val="Calibri"/>
      <family val="2"/>
    </font>
    <font>
      <b/>
      <sz val="12"/>
      <color theme="1"/>
      <name val="Calibri"/>
      <family val="2"/>
    </font>
    <font>
      <i/>
      <sz val="11"/>
      <color theme="1"/>
      <name val="Calibri"/>
      <family val="2"/>
    </font>
    <font>
      <sz val="12"/>
      <color theme="1"/>
      <name val="Source Sans Pro"/>
      <family val="2"/>
    </font>
    <font>
      <i/>
      <sz val="9"/>
      <color rgb="FF333333"/>
      <name val="Calibri"/>
      <family val="2"/>
    </font>
    <font>
      <sz val="12"/>
      <color rgb="FF000000"/>
      <name val="Calibri"/>
      <family val="2"/>
    </font>
    <font>
      <b/>
      <sz val="11"/>
      <color theme="1"/>
      <name val="Calibri"/>
      <family val="2"/>
      <charset val="1"/>
    </font>
    <font>
      <b/>
      <sz val="20"/>
      <color rgb="FF000000"/>
      <name val="Calibri"/>
      <family val="2"/>
    </font>
    <font>
      <b/>
      <sz val="16"/>
      <color rgb="FF000000"/>
      <name val="Calibri"/>
      <family val="2"/>
    </font>
    <font>
      <i/>
      <sz val="9"/>
      <color rgb="FF000000"/>
      <name val="Calibri"/>
      <family val="2"/>
    </font>
    <font>
      <b/>
      <sz val="12"/>
      <name val="Calibri"/>
      <family val="2"/>
    </font>
    <font>
      <sz val="12"/>
      <name val="Calibri"/>
      <family val="2"/>
    </font>
    <font>
      <b/>
      <sz val="20"/>
      <name val="Calibri"/>
      <family val="2"/>
    </font>
    <font>
      <b/>
      <sz val="13"/>
      <color rgb="FF000000"/>
      <name val="Calibri"/>
      <family val="2"/>
    </font>
    <font>
      <sz val="20"/>
      <color rgb="FFFFFFFF"/>
      <name val="Calibri"/>
      <family val="2"/>
    </font>
    <font>
      <vertAlign val="subscript"/>
      <sz val="20"/>
      <color rgb="FFFFFFFF"/>
      <name val="Calibri"/>
      <family val="2"/>
    </font>
    <font>
      <b/>
      <sz val="12"/>
      <color rgb="FF0000CC"/>
      <name val="Calibri"/>
      <family val="2"/>
    </font>
    <font>
      <sz val="11"/>
      <color rgb="FF0000CC"/>
      <name val="Calibri"/>
      <family val="2"/>
      <charset val="1"/>
    </font>
    <font>
      <b/>
      <sz val="11"/>
      <color rgb="FF0000CC"/>
      <name val="Calibri"/>
      <family val="2"/>
      <charset val="1"/>
    </font>
    <font>
      <b/>
      <sz val="14"/>
      <color rgb="FF0000CC"/>
      <name val="Calibri"/>
      <family val="2"/>
    </font>
    <font>
      <sz val="11"/>
      <color rgb="FF0000CC"/>
      <name val="Calibri"/>
      <family val="2"/>
    </font>
    <font>
      <sz val="14"/>
      <color rgb="FF0000CC"/>
      <name val="Calibri"/>
      <family val="2"/>
    </font>
    <font>
      <sz val="11"/>
      <color rgb="FF006600"/>
      <name val="Calibri"/>
      <family val="2"/>
      <charset val="1"/>
    </font>
    <font>
      <b/>
      <sz val="11"/>
      <color rgb="FF006600"/>
      <name val="Calibri"/>
      <family val="2"/>
      <charset val="1"/>
    </font>
    <font>
      <b/>
      <sz val="14"/>
      <color rgb="FF006600"/>
      <name val="Calibri"/>
      <family val="2"/>
    </font>
    <font>
      <sz val="11"/>
      <color rgb="FF006600"/>
      <name val="Calibri"/>
      <family val="2"/>
    </font>
    <font>
      <sz val="14"/>
      <color rgb="FF006600"/>
      <name val="Calibri"/>
      <family val="2"/>
    </font>
    <font>
      <b/>
      <sz val="12"/>
      <color rgb="FF006600"/>
      <name val="Calibri"/>
      <family val="2"/>
    </font>
    <font>
      <b/>
      <sz val="13"/>
      <color rgb="FF006600"/>
      <name val="Calibri"/>
      <family val="2"/>
    </font>
    <font>
      <b/>
      <sz val="13"/>
      <color rgb="FF0000CC"/>
      <name val="Calibri"/>
      <family val="2"/>
    </font>
    <font>
      <b/>
      <sz val="11"/>
      <color rgb="FF0000CC"/>
      <name val="Calibri"/>
      <family val="2"/>
    </font>
    <font>
      <b/>
      <sz val="11"/>
      <color rgb="FF006600"/>
      <name val="Calibri"/>
      <family val="2"/>
    </font>
    <font>
      <b/>
      <sz val="14"/>
      <color theme="1"/>
      <name val="Calibri"/>
      <family val="2"/>
    </font>
    <font>
      <sz val="11"/>
      <color rgb="FFFF0000"/>
      <name val="Calibri"/>
      <family val="2"/>
    </font>
    <font>
      <b/>
      <sz val="8"/>
      <color theme="1"/>
      <name val="Calibri"/>
      <family val="2"/>
    </font>
    <font>
      <sz val="8"/>
      <name val="Calibri"/>
      <family val="2"/>
      <charset val="1"/>
    </font>
    <font>
      <b/>
      <sz val="11"/>
      <color rgb="FF333333"/>
      <name val="Calibri"/>
      <family val="2"/>
    </font>
    <font>
      <b/>
      <u/>
      <sz val="11"/>
      <color theme="1"/>
      <name val="Calibri"/>
      <family val="2"/>
    </font>
    <font>
      <i/>
      <sz val="10"/>
      <color theme="1"/>
      <name val="Calibri"/>
      <family val="2"/>
    </font>
    <font>
      <u/>
      <sz val="11"/>
      <color theme="10"/>
      <name val="Calibri"/>
      <family val="2"/>
      <charset val="1"/>
    </font>
    <font>
      <i/>
      <vertAlign val="superscript"/>
      <sz val="11"/>
      <color rgb="FF000000"/>
      <name val="Calibri"/>
      <family val="2"/>
    </font>
    <font>
      <b/>
      <sz val="13"/>
      <color rgb="FF333333"/>
      <name val="Calibri"/>
      <family val="2"/>
    </font>
    <font>
      <vertAlign val="superscript"/>
      <sz val="11"/>
      <name val="Calibri"/>
      <family val="2"/>
    </font>
    <font>
      <b/>
      <sz val="13"/>
      <color rgb="FF000000"/>
      <name val="Calibri"/>
      <family val="2"/>
      <charset val="1"/>
    </font>
    <font>
      <i/>
      <sz val="11"/>
      <color rgb="FF000000"/>
      <name val="Calibri"/>
      <family val="2"/>
    </font>
    <font>
      <b/>
      <vertAlign val="subscript"/>
      <sz val="11"/>
      <color rgb="FF000000"/>
      <name val="Calibri"/>
      <family val="2"/>
    </font>
    <font>
      <sz val="11"/>
      <color theme="2"/>
      <name val="Calibri"/>
      <family val="2"/>
    </font>
    <font>
      <vertAlign val="subscript"/>
      <sz val="11"/>
      <color rgb="FF000000"/>
      <name val="Calibri"/>
      <family val="2"/>
    </font>
    <font>
      <b/>
      <sz val="12"/>
      <color rgb="FF333333"/>
      <name val="Calibri"/>
      <family val="2"/>
    </font>
    <font>
      <i/>
      <sz val="11"/>
      <color rgb="FF333333"/>
      <name val="Calibri"/>
      <family val="2"/>
    </font>
    <font>
      <i/>
      <vertAlign val="superscript"/>
      <sz val="9"/>
      <color rgb="FF333333"/>
      <name val="Calibri"/>
      <family val="2"/>
    </font>
    <font>
      <i/>
      <vertAlign val="superscript"/>
      <sz val="11"/>
      <color rgb="FF333333"/>
      <name val="Calibri"/>
      <family val="2"/>
    </font>
  </fonts>
  <fills count="31">
    <fill>
      <patternFill patternType="none"/>
    </fill>
    <fill>
      <patternFill patternType="gray125"/>
    </fill>
    <fill>
      <patternFill patternType="solid">
        <fgColor rgb="FFD7E4BD"/>
        <bgColor rgb="FFC3D69B"/>
      </patternFill>
    </fill>
    <fill>
      <patternFill patternType="solid">
        <fgColor rgb="FF808080"/>
        <bgColor rgb="FF4F81BD"/>
      </patternFill>
    </fill>
    <fill>
      <patternFill patternType="solid">
        <fgColor rgb="FFF2F2F2"/>
        <bgColor rgb="FFFFFFFF"/>
      </patternFill>
    </fill>
    <fill>
      <patternFill patternType="solid">
        <fgColor rgb="FFFFFFFF"/>
        <bgColor rgb="FFF2F2F2"/>
      </patternFill>
    </fill>
    <fill>
      <patternFill patternType="solid">
        <fgColor rgb="FFBFBFBF"/>
        <bgColor rgb="FFB3B3B3"/>
      </patternFill>
    </fill>
    <fill>
      <patternFill patternType="solid">
        <fgColor rgb="FFCCCCCC"/>
        <bgColor rgb="FFBFBFBF"/>
      </patternFill>
    </fill>
    <fill>
      <patternFill patternType="solid">
        <fgColor rgb="FFFCD5B5"/>
        <bgColor rgb="FFD7E4BD"/>
      </patternFill>
    </fill>
    <fill>
      <patternFill patternType="solid">
        <fgColor rgb="FFC3D69B"/>
        <bgColor rgb="FFCCCCCC"/>
      </patternFill>
    </fill>
    <fill>
      <patternFill patternType="solid">
        <fgColor rgb="FFB9CDE5"/>
        <bgColor rgb="FFCCCCCC"/>
      </patternFill>
    </fill>
    <fill>
      <patternFill patternType="solid">
        <fgColor theme="0"/>
        <bgColor indexed="64"/>
      </patternFill>
    </fill>
    <fill>
      <patternFill patternType="solid">
        <fgColor theme="0"/>
        <bgColor rgb="FFF2F2F2"/>
      </patternFill>
    </fill>
    <fill>
      <patternFill patternType="solid">
        <fgColor rgb="FFD7E4BD"/>
        <bgColor rgb="FFCCCCCC"/>
      </patternFill>
    </fill>
    <fill>
      <patternFill patternType="solid">
        <fgColor rgb="FFD7E4BD"/>
        <bgColor indexed="64"/>
      </patternFill>
    </fill>
    <fill>
      <patternFill patternType="solid">
        <fgColor theme="0" tint="-0.249977111117893"/>
        <bgColor indexed="64"/>
      </patternFill>
    </fill>
    <fill>
      <patternFill patternType="solid">
        <fgColor theme="0" tint="-0.249977111117893"/>
        <bgColor rgb="FFB3B3B3"/>
      </patternFill>
    </fill>
    <fill>
      <patternFill patternType="solid">
        <fgColor theme="0" tint="-4.9989318521683403E-2"/>
        <bgColor indexed="64"/>
      </patternFill>
    </fill>
    <fill>
      <patternFill patternType="solid">
        <fgColor rgb="FF808080"/>
        <bgColor indexed="64"/>
      </patternFill>
    </fill>
    <fill>
      <patternFill patternType="solid">
        <fgColor rgb="FFFFFFCC"/>
        <bgColor indexed="64"/>
      </patternFill>
    </fill>
    <fill>
      <patternFill patternType="solid">
        <fgColor rgb="FFC2D69A"/>
        <bgColor rgb="FFCCCCCC"/>
      </patternFill>
    </fill>
    <fill>
      <patternFill patternType="solid">
        <fgColor theme="0"/>
        <bgColor rgb="FF4F81BD"/>
      </patternFill>
    </fill>
    <fill>
      <patternFill patternType="solid">
        <fgColor rgb="FFD7E4BD"/>
        <bgColor rgb="FFF2F2F2"/>
      </patternFill>
    </fill>
    <fill>
      <patternFill patternType="solid">
        <fgColor rgb="FFF2F2F2"/>
        <bgColor indexed="64"/>
      </patternFill>
    </fill>
    <fill>
      <patternFill patternType="solid">
        <fgColor rgb="FFBFBFBF"/>
        <bgColor indexed="64"/>
      </patternFill>
    </fill>
    <fill>
      <patternFill patternType="solid">
        <fgColor rgb="FFFCD5B5"/>
        <bgColor indexed="64"/>
      </patternFill>
    </fill>
    <fill>
      <patternFill patternType="solid">
        <fgColor theme="8" tint="0.59999389629810485"/>
        <bgColor rgb="FFC3D69B"/>
      </patternFill>
    </fill>
    <fill>
      <patternFill patternType="solid">
        <fgColor rgb="FFFFE384"/>
        <bgColor rgb="FFC3D69B"/>
      </patternFill>
    </fill>
    <fill>
      <patternFill patternType="solid">
        <fgColor rgb="FFFFE384"/>
        <bgColor indexed="64"/>
      </patternFill>
    </fill>
    <fill>
      <patternFill patternType="solid">
        <fgColor theme="8" tint="0.79998168889431442"/>
        <bgColor indexed="64"/>
      </patternFill>
    </fill>
    <fill>
      <patternFill patternType="solid">
        <fgColor rgb="FFA6A6A6"/>
        <bgColor indexed="64"/>
      </patternFill>
    </fill>
  </fills>
  <borders count="66">
    <border>
      <left/>
      <right/>
      <top/>
      <bottom/>
      <diagonal/>
    </border>
    <border>
      <left style="thin">
        <color rgb="FFFFFFFF"/>
      </left>
      <right style="thin">
        <color rgb="FFFFFFFF"/>
      </right>
      <top style="thin">
        <color rgb="FFFFFFFF"/>
      </top>
      <bottom style="thin">
        <color rgb="FFFFFFFF"/>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right style="thin">
        <color rgb="FFFFFFFF"/>
      </right>
      <top/>
      <bottom/>
      <diagonal/>
    </border>
    <border>
      <left/>
      <right/>
      <top style="thin">
        <color auto="1"/>
      </top>
      <bottom style="medium">
        <color auto="1"/>
      </bottom>
      <diagonal/>
    </border>
    <border>
      <left style="thin">
        <color rgb="FFFFFFFF"/>
      </left>
      <right style="thin">
        <color rgb="FFFFFFFF"/>
      </right>
      <top/>
      <bottom style="thin">
        <color rgb="FFFFFFFF"/>
      </bottom>
      <diagonal/>
    </border>
    <border>
      <left style="thin">
        <color rgb="FFFFFFFF"/>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auto="1"/>
      </top>
      <bottom style="medium">
        <color indexed="64"/>
      </bottom>
      <diagonal/>
    </border>
    <border>
      <left style="thin">
        <color indexed="64"/>
      </left>
      <right/>
      <top/>
      <bottom style="medium">
        <color indexed="64"/>
      </bottom>
      <diagonal/>
    </border>
    <border>
      <left style="thin">
        <color rgb="FFFFFFFF"/>
      </left>
      <right/>
      <top/>
      <bottom style="thin">
        <color rgb="FFFFFFFF"/>
      </bottom>
      <diagonal/>
    </border>
    <border>
      <left/>
      <right/>
      <top/>
      <bottom style="thin">
        <color rgb="FFFFFFFF"/>
      </bottom>
      <diagonal/>
    </border>
    <border>
      <left/>
      <right style="thin">
        <color rgb="FFFFFFFF"/>
      </right>
      <top/>
      <bottom style="thin">
        <color rgb="FFFFFFFF"/>
      </bottom>
      <diagonal/>
    </border>
    <border>
      <left style="thin">
        <color rgb="FFFFFFFF"/>
      </left>
      <right/>
      <top/>
      <bottom/>
      <diagonal/>
    </border>
    <border>
      <left style="thin">
        <color indexed="64"/>
      </left>
      <right/>
      <top style="medium">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FFFFFF"/>
      </left>
      <right/>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indexed="64"/>
      </top>
      <bottom/>
      <diagonal/>
    </border>
    <border>
      <left/>
      <right/>
      <top style="thin">
        <color rgb="FFFFFFFF"/>
      </top>
      <bottom style="thin">
        <color rgb="FFFFFFFF"/>
      </bottom>
      <diagonal/>
    </border>
    <border>
      <left style="thin">
        <color rgb="FFFFFFFF"/>
      </left>
      <right style="thin">
        <color rgb="FFFFFFFF"/>
      </right>
      <top/>
      <bottom/>
      <diagonal/>
    </border>
    <border>
      <left/>
      <right/>
      <top style="medium">
        <color rgb="FF000000"/>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right/>
      <top style="medium">
        <color auto="1"/>
      </top>
      <bottom/>
      <diagonal/>
    </border>
    <border>
      <left/>
      <right style="medium">
        <color auto="1"/>
      </right>
      <top style="medium">
        <color auto="1"/>
      </top>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medium">
        <color auto="1"/>
      </right>
      <top style="thin">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medium">
        <color auto="1"/>
      </right>
      <top style="medium">
        <color auto="1"/>
      </top>
      <bottom style="thin">
        <color auto="1"/>
      </bottom>
      <diagonal/>
    </border>
    <border>
      <left/>
      <right style="medium">
        <color auto="1"/>
      </right>
      <top style="thin">
        <color auto="1"/>
      </top>
      <bottom/>
      <diagonal/>
    </border>
    <border>
      <left/>
      <right style="medium">
        <color auto="1"/>
      </right>
      <top/>
      <bottom/>
      <diagonal/>
    </border>
    <border>
      <left style="medium">
        <color auto="1"/>
      </left>
      <right style="thin">
        <color auto="1"/>
      </right>
      <top style="medium">
        <color auto="1"/>
      </top>
      <bottom style="thin">
        <color auto="1"/>
      </bottom>
      <diagonal/>
    </border>
    <border>
      <left style="thin">
        <color indexed="64"/>
      </left>
      <right/>
      <top/>
      <bottom style="thin">
        <color rgb="FFFFFFFF"/>
      </bottom>
      <diagonal/>
    </border>
    <border>
      <left/>
      <right style="thin">
        <color indexed="64"/>
      </right>
      <top/>
      <bottom style="thin">
        <color rgb="FFFFFFFF"/>
      </bottom>
      <diagonal/>
    </border>
    <border>
      <left style="thin">
        <color indexed="64"/>
      </left>
      <right style="thin">
        <color rgb="FFFFFFFF"/>
      </right>
      <top style="thin">
        <color rgb="FFFFFFFF"/>
      </top>
      <bottom style="thin">
        <color rgb="FFFFFFFF"/>
      </bottom>
      <diagonal/>
    </border>
    <border>
      <left style="thin">
        <color rgb="FFFFFFFF"/>
      </left>
      <right style="thin">
        <color indexed="64"/>
      </right>
      <top style="thin">
        <color rgb="FFFFFFFF"/>
      </top>
      <bottom style="thin">
        <color rgb="FFFFFFFF"/>
      </bottom>
      <diagonal/>
    </border>
    <border>
      <left style="thin">
        <color indexed="64"/>
      </left>
      <right style="thin">
        <color rgb="FFFFFFFF"/>
      </right>
      <top style="thin">
        <color rgb="FFFFFFFF"/>
      </top>
      <bottom style="thin">
        <color indexed="64"/>
      </bottom>
      <diagonal/>
    </border>
    <border>
      <left style="thin">
        <color rgb="FFFFFFFF"/>
      </left>
      <right style="thin">
        <color indexed="64"/>
      </right>
      <top style="thin">
        <color rgb="FFFFFFFF"/>
      </top>
      <bottom style="thin">
        <color indexed="64"/>
      </bottom>
      <diagonal/>
    </border>
    <border>
      <left style="thin">
        <color rgb="FFFFFFFF"/>
      </left>
      <right style="thin">
        <color rgb="FFFFFFFF"/>
      </right>
      <top style="thin">
        <color rgb="FFFFFFFF"/>
      </top>
      <bottom style="thin">
        <color indexed="64"/>
      </bottom>
      <diagonal/>
    </border>
  </borders>
  <cellStyleXfs count="940">
    <xf numFmtId="0" fontId="0" fillId="0" borderId="0"/>
    <xf numFmtId="166" fontId="26" fillId="0" borderId="0" applyBorder="0" applyProtection="0"/>
    <xf numFmtId="164" fontId="1" fillId="0" borderId="0" applyBorder="0" applyProtection="0"/>
    <xf numFmtId="164" fontId="1" fillId="2" borderId="0" applyBorder="0" applyProtection="0"/>
    <xf numFmtId="165" fontId="1" fillId="0" borderId="0" applyBorder="0" applyProtection="0"/>
    <xf numFmtId="166" fontId="1" fillId="0" borderId="0" applyBorder="0" applyProtection="0"/>
    <xf numFmtId="166" fontId="1" fillId="0" borderId="0" applyBorder="0" applyProtection="0"/>
    <xf numFmtId="167" fontId="1" fillId="0" borderId="0" applyBorder="0" applyProtection="0"/>
    <xf numFmtId="167" fontId="1" fillId="0" borderId="0" applyBorder="0" applyProtection="0"/>
    <xf numFmtId="168" fontId="1" fillId="0" borderId="0" applyBorder="0" applyProtection="0"/>
    <xf numFmtId="0" fontId="2" fillId="0" borderId="0" applyBorder="0" applyProtection="0"/>
    <xf numFmtId="0" fontId="3"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7"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7"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166" fontId="1" fillId="0" borderId="0" applyBorder="0" applyProtection="0"/>
    <xf numFmtId="0" fontId="4" fillId="0" borderId="0"/>
    <xf numFmtId="0" fontId="1" fillId="0" borderId="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169" fontId="1" fillId="0" borderId="0" applyBorder="0" applyProtection="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6" fillId="0" borderId="0"/>
    <xf numFmtId="0" fontId="1" fillId="0" borderId="0"/>
    <xf numFmtId="0" fontId="1" fillId="0" borderId="0"/>
    <xf numFmtId="0" fontId="5" fillId="0" borderId="0"/>
    <xf numFmtId="0" fontId="5" fillId="0" borderId="0"/>
    <xf numFmtId="0" fontId="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164" fontId="1" fillId="0" borderId="0" applyBorder="0" applyProtection="0"/>
    <xf numFmtId="164" fontId="1" fillId="0" borderId="0" applyBorder="0" applyProtection="0"/>
    <xf numFmtId="0" fontId="1" fillId="0" borderId="0"/>
    <xf numFmtId="172" fontId="1" fillId="0" borderId="0" applyBorder="0" applyProtection="0"/>
    <xf numFmtId="172" fontId="1" fillId="0" borderId="0" applyBorder="0" applyProtection="0"/>
    <xf numFmtId="172" fontId="1" fillId="0" borderId="0" applyBorder="0" applyProtection="0"/>
    <xf numFmtId="173" fontId="1" fillId="0" borderId="0" applyBorder="0" applyProtection="0"/>
    <xf numFmtId="173" fontId="1" fillId="0" borderId="0" applyBorder="0" applyProtection="0"/>
    <xf numFmtId="174"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3"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3"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172" fontId="1" fillId="0" borderId="0" applyBorder="0" applyProtection="0"/>
    <xf numFmtId="0" fontId="46" fillId="0" borderId="0" applyFill="0" applyBorder="0" applyAlignment="0"/>
    <xf numFmtId="0" fontId="82" fillId="0" borderId="0" applyNumberFormat="0" applyFill="0" applyBorder="0" applyAlignment="0" applyProtection="0"/>
  </cellStyleXfs>
  <cellXfs count="738">
    <xf numFmtId="0" fontId="0" fillId="0" borderId="0" xfId="0"/>
    <xf numFmtId="0" fontId="0" fillId="0" borderId="1" xfId="0" applyBorder="1"/>
    <xf numFmtId="3" fontId="9" fillId="3" borderId="4" xfId="0" applyNumberFormat="1" applyFont="1" applyFill="1" applyBorder="1" applyAlignment="1">
      <alignment horizontal="center" vertical="center"/>
    </xf>
    <xf numFmtId="3" fontId="11" fillId="4" borderId="4" xfId="0" applyNumberFormat="1" applyFont="1" applyFill="1" applyBorder="1" applyAlignment="1">
      <alignment horizontal="left" wrapText="1"/>
    </xf>
    <xf numFmtId="0" fontId="0" fillId="5" borderId="0" xfId="0" applyFill="1"/>
    <xf numFmtId="0" fontId="0" fillId="0" borderId="0" xfId="0" applyAlignment="1">
      <alignment horizontal="left"/>
    </xf>
    <xf numFmtId="0" fontId="0" fillId="0" borderId="0" xfId="0" applyAlignment="1">
      <alignment horizontal="left" vertical="center"/>
    </xf>
    <xf numFmtId="0" fontId="0" fillId="0" borderId="0" xfId="0" applyAlignment="1">
      <alignment horizontal="right"/>
    </xf>
    <xf numFmtId="0" fontId="13" fillId="5" borderId="0" xfId="0" applyFont="1" applyFill="1"/>
    <xf numFmtId="0" fontId="8" fillId="3" borderId="3" xfId="0" applyFont="1" applyFill="1" applyBorder="1" applyAlignment="1">
      <alignment horizontal="left" vertical="center"/>
    </xf>
    <xf numFmtId="0" fontId="9" fillId="3" borderId="4" xfId="0" applyFont="1" applyFill="1" applyBorder="1" applyAlignment="1">
      <alignment horizontal="left" vertical="center"/>
    </xf>
    <xf numFmtId="0" fontId="9" fillId="3" borderId="4" xfId="0" applyFont="1" applyFill="1" applyBorder="1" applyAlignment="1">
      <alignment vertical="center"/>
    </xf>
    <xf numFmtId="3" fontId="9" fillId="3" borderId="4" xfId="0" applyNumberFormat="1" applyFont="1" applyFill="1" applyBorder="1" applyAlignment="1">
      <alignment horizontal="left" vertical="center" wrapText="1"/>
    </xf>
    <xf numFmtId="0" fontId="9" fillId="3" borderId="4" xfId="0" applyFont="1" applyFill="1" applyBorder="1" applyAlignment="1">
      <alignment horizontal="center" vertical="center" wrapText="1"/>
    </xf>
    <xf numFmtId="0" fontId="9" fillId="3" borderId="4" xfId="0" applyFont="1" applyFill="1" applyBorder="1" applyAlignment="1">
      <alignment horizontal="center" vertical="center"/>
    </xf>
    <xf numFmtId="3" fontId="1" fillId="6" borderId="4" xfId="0" applyNumberFormat="1" applyFont="1" applyFill="1" applyBorder="1" applyAlignment="1">
      <alignment horizontal="left"/>
    </xf>
    <xf numFmtId="0" fontId="1" fillId="6" borderId="4" xfId="0" applyFont="1" applyFill="1" applyBorder="1" applyAlignment="1">
      <alignment horizontal="left" vertical="center" wrapText="1"/>
    </xf>
    <xf numFmtId="0" fontId="1" fillId="4" borderId="4" xfId="0" applyFont="1" applyFill="1" applyBorder="1" applyAlignment="1">
      <alignment horizontal="left" vertical="center" wrapText="1"/>
    </xf>
    <xf numFmtId="3" fontId="1" fillId="4" borderId="4" xfId="0" applyNumberFormat="1" applyFont="1" applyFill="1" applyBorder="1" applyAlignment="1">
      <alignment horizontal="left"/>
    </xf>
    <xf numFmtId="3" fontId="0" fillId="0" borderId="0" xfId="0" applyNumberFormat="1" applyAlignment="1">
      <alignment horizontal="center"/>
    </xf>
    <xf numFmtId="0" fontId="0" fillId="5" borderId="0" xfId="0" applyFill="1" applyAlignment="1">
      <alignment horizontal="left"/>
    </xf>
    <xf numFmtId="3" fontId="0" fillId="5" borderId="0" xfId="0" applyNumberFormat="1" applyFill="1" applyAlignment="1">
      <alignment horizontal="center"/>
    </xf>
    <xf numFmtId="0" fontId="0" fillId="5" borderId="0" xfId="0" applyFill="1" applyAlignment="1">
      <alignment horizontal="right"/>
    </xf>
    <xf numFmtId="1" fontId="9" fillId="3" borderId="4" xfId="0" applyNumberFormat="1" applyFont="1" applyFill="1" applyBorder="1" applyAlignment="1">
      <alignment horizontal="left" vertical="center"/>
    </xf>
    <xf numFmtId="3" fontId="9" fillId="3" borderId="4" xfId="0" applyNumberFormat="1" applyFont="1" applyFill="1" applyBorder="1" applyAlignment="1">
      <alignment vertical="center"/>
    </xf>
    <xf numFmtId="3" fontId="9" fillId="3" borderId="4" xfId="0" applyNumberFormat="1" applyFont="1" applyFill="1" applyBorder="1" applyAlignment="1">
      <alignment horizontal="left" vertical="center"/>
    </xf>
    <xf numFmtId="3" fontId="9" fillId="3" borderId="6" xfId="0" applyNumberFormat="1" applyFont="1" applyFill="1" applyBorder="1" applyAlignment="1">
      <alignment horizontal="center" vertical="center"/>
    </xf>
    <xf numFmtId="3" fontId="9" fillId="3" borderId="3" xfId="0" applyNumberFormat="1" applyFont="1" applyFill="1" applyBorder="1" applyAlignment="1">
      <alignment horizontal="center" vertical="center"/>
    </xf>
    <xf numFmtId="3" fontId="9" fillId="3" borderId="5" xfId="0" applyNumberFormat="1" applyFont="1" applyFill="1" applyBorder="1" applyAlignment="1">
      <alignment horizontal="center" vertical="center"/>
    </xf>
    <xf numFmtId="3" fontId="9" fillId="3" borderId="3" xfId="0" applyNumberFormat="1" applyFont="1" applyFill="1" applyBorder="1" applyAlignment="1">
      <alignment horizontal="center" vertical="center" wrapText="1"/>
    </xf>
    <xf numFmtId="3" fontId="9" fillId="3" borderId="5" xfId="0" applyNumberFormat="1" applyFont="1" applyFill="1" applyBorder="1" applyAlignment="1">
      <alignment horizontal="center" vertical="center" wrapText="1"/>
    </xf>
    <xf numFmtId="3" fontId="11" fillId="4" borderId="4" xfId="0" applyNumberFormat="1" applyFont="1" applyFill="1" applyBorder="1" applyAlignment="1">
      <alignment horizontal="left"/>
    </xf>
    <xf numFmtId="3" fontId="11" fillId="2" borderId="3" xfId="0" applyNumberFormat="1" applyFont="1" applyFill="1" applyBorder="1" applyAlignment="1">
      <alignment horizontal="right"/>
    </xf>
    <xf numFmtId="3" fontId="11" fillId="2" borderId="5" xfId="0" applyNumberFormat="1" applyFont="1" applyFill="1" applyBorder="1" applyAlignment="1">
      <alignment horizontal="right"/>
    </xf>
    <xf numFmtId="3" fontId="11" fillId="4" borderId="4" xfId="669" applyNumberFormat="1" applyFont="1" applyFill="1" applyBorder="1" applyAlignment="1">
      <alignment horizontal="left"/>
    </xf>
    <xf numFmtId="0" fontId="12" fillId="4" borderId="0" xfId="0" applyFont="1" applyFill="1" applyAlignment="1">
      <alignment horizontal="left" indent="15"/>
    </xf>
    <xf numFmtId="3" fontId="1" fillId="6" borderId="4" xfId="669" applyNumberFormat="1" applyFill="1" applyBorder="1" applyAlignment="1">
      <alignment horizontal="left" vertical="center" wrapText="1"/>
    </xf>
    <xf numFmtId="3" fontId="1" fillId="6" borderId="2" xfId="0" applyNumberFormat="1" applyFont="1" applyFill="1" applyBorder="1" applyAlignment="1">
      <alignment horizontal="left" vertical="center" wrapText="1"/>
    </xf>
    <xf numFmtId="3" fontId="1" fillId="6" borderId="4" xfId="0" applyNumberFormat="1" applyFont="1" applyFill="1" applyBorder="1" applyAlignment="1">
      <alignment horizontal="left" vertical="center" wrapText="1"/>
    </xf>
    <xf numFmtId="3" fontId="0" fillId="6" borderId="4" xfId="0" applyNumberFormat="1" applyFill="1" applyBorder="1"/>
    <xf numFmtId="3" fontId="1" fillId="6" borderId="4" xfId="0" applyNumberFormat="1" applyFont="1" applyFill="1" applyBorder="1" applyAlignment="1">
      <alignment vertical="center" wrapText="1"/>
    </xf>
    <xf numFmtId="3" fontId="0" fillId="6" borderId="4" xfId="0" applyNumberFormat="1" applyFill="1" applyBorder="1" applyAlignment="1">
      <alignment wrapText="1"/>
    </xf>
    <xf numFmtId="3" fontId="1" fillId="6" borderId="2" xfId="669" applyNumberFormat="1" applyFill="1" applyBorder="1" applyAlignment="1">
      <alignment vertical="center" wrapText="1"/>
    </xf>
    <xf numFmtId="3" fontId="1" fillId="6" borderId="4" xfId="669" applyNumberFormat="1" applyFill="1" applyBorder="1" applyAlignment="1">
      <alignment horizontal="left" vertical="center"/>
    </xf>
    <xf numFmtId="3" fontId="1" fillId="6" borderId="4" xfId="669" applyNumberFormat="1" applyFill="1" applyBorder="1" applyAlignment="1">
      <alignment horizontal="left"/>
    </xf>
    <xf numFmtId="3" fontId="1" fillId="4" borderId="4" xfId="0" applyNumberFormat="1" applyFont="1" applyFill="1" applyBorder="1" applyAlignment="1">
      <alignment horizontal="left" vertical="center" wrapText="1"/>
    </xf>
    <xf numFmtId="3" fontId="0" fillId="4" borderId="4" xfId="0" applyNumberFormat="1" applyFill="1" applyBorder="1" applyAlignment="1">
      <alignment horizontal="left"/>
    </xf>
    <xf numFmtId="3" fontId="1" fillId="4" borderId="4" xfId="0" applyNumberFormat="1" applyFont="1" applyFill="1" applyBorder="1" applyAlignment="1">
      <alignment horizontal="left" vertical="center"/>
    </xf>
    <xf numFmtId="3" fontId="1" fillId="6" borderId="4" xfId="669" applyNumberFormat="1" applyFill="1" applyBorder="1" applyAlignment="1">
      <alignment vertical="center" wrapText="1"/>
    </xf>
    <xf numFmtId="0" fontId="13" fillId="0" borderId="0" xfId="0" applyFont="1" applyAlignment="1">
      <alignment wrapText="1"/>
    </xf>
    <xf numFmtId="3" fontId="0" fillId="0" borderId="0" xfId="0" applyNumberFormat="1"/>
    <xf numFmtId="0" fontId="0" fillId="0" borderId="0" xfId="0" applyAlignment="1">
      <alignment vertical="center"/>
    </xf>
    <xf numFmtId="0" fontId="0" fillId="5" borderId="0" xfId="0" applyFill="1" applyAlignment="1">
      <alignment vertical="center"/>
    </xf>
    <xf numFmtId="0" fontId="0" fillId="5" borderId="9" xfId="0" applyFill="1" applyBorder="1"/>
    <xf numFmtId="3" fontId="10" fillId="5" borderId="0" xfId="0" applyNumberFormat="1" applyFont="1" applyFill="1" applyAlignment="1">
      <alignment vertical="center"/>
    </xf>
    <xf numFmtId="0" fontId="9" fillId="3" borderId="0" xfId="0" applyFont="1" applyFill="1" applyAlignment="1">
      <alignment horizontal="center" vertical="center"/>
    </xf>
    <xf numFmtId="3" fontId="10" fillId="5" borderId="0" xfId="0" applyNumberFormat="1" applyFont="1" applyFill="1" applyAlignment="1">
      <alignment vertical="top"/>
    </xf>
    <xf numFmtId="0" fontId="13" fillId="0" borderId="0" xfId="0" applyFont="1" applyAlignment="1">
      <alignment vertical="top"/>
    </xf>
    <xf numFmtId="3" fontId="0" fillId="5" borderId="0" xfId="0" applyNumberFormat="1" applyFill="1" applyAlignment="1">
      <alignment vertical="center"/>
    </xf>
    <xf numFmtId="3" fontId="0" fillId="0" borderId="0" xfId="0" applyNumberFormat="1" applyAlignment="1">
      <alignment vertical="center"/>
    </xf>
    <xf numFmtId="3" fontId="15" fillId="0" borderId="0" xfId="0" applyNumberFormat="1" applyFont="1" applyAlignment="1">
      <alignment vertical="center"/>
    </xf>
    <xf numFmtId="3" fontId="11" fillId="0" borderId="0" xfId="0" applyNumberFormat="1" applyFont="1" applyAlignment="1">
      <alignment vertical="center"/>
    </xf>
    <xf numFmtId="0" fontId="9" fillId="0" borderId="0" xfId="0" applyFont="1" applyAlignment="1">
      <alignment vertical="center"/>
    </xf>
    <xf numFmtId="3" fontId="8" fillId="3" borderId="0" xfId="0" applyNumberFormat="1" applyFont="1" applyFill="1" applyAlignment="1">
      <alignment vertical="center"/>
    </xf>
    <xf numFmtId="3" fontId="15" fillId="3" borderId="0" xfId="0" applyNumberFormat="1" applyFont="1" applyFill="1" applyAlignment="1">
      <alignment horizontal="left" vertical="center"/>
    </xf>
    <xf numFmtId="0" fontId="1" fillId="0" borderId="1" xfId="393" applyBorder="1"/>
    <xf numFmtId="0" fontId="1" fillId="0" borderId="14" xfId="393" applyBorder="1"/>
    <xf numFmtId="0" fontId="1" fillId="0" borderId="11" xfId="393" applyBorder="1"/>
    <xf numFmtId="0" fontId="1" fillId="0" borderId="16" xfId="393" applyBorder="1"/>
    <xf numFmtId="0" fontId="9" fillId="3" borderId="2" xfId="0" applyFont="1" applyFill="1" applyBorder="1" applyAlignment="1">
      <alignment horizontal="right"/>
    </xf>
    <xf numFmtId="0" fontId="11" fillId="5" borderId="0" xfId="0" applyFont="1" applyFill="1" applyAlignment="1">
      <alignment horizontal="left"/>
    </xf>
    <xf numFmtId="0" fontId="11" fillId="5" borderId="0" xfId="393" applyFont="1" applyFill="1" applyAlignment="1">
      <alignment horizontal="left"/>
    </xf>
    <xf numFmtId="0" fontId="11" fillId="5" borderId="2" xfId="0" applyFont="1" applyFill="1" applyBorder="1" applyAlignment="1">
      <alignment horizontal="left"/>
    </xf>
    <xf numFmtId="0" fontId="11" fillId="5" borderId="2" xfId="393" applyFont="1" applyFill="1" applyBorder="1" applyAlignment="1">
      <alignment horizontal="left"/>
    </xf>
    <xf numFmtId="0" fontId="18" fillId="5" borderId="4" xfId="0" applyFont="1" applyFill="1" applyBorder="1" applyAlignment="1">
      <alignment horizontal="left"/>
    </xf>
    <xf numFmtId="3" fontId="13" fillId="5" borderId="4" xfId="0" applyNumberFormat="1" applyFont="1" applyFill="1" applyBorder="1"/>
    <xf numFmtId="0" fontId="18" fillId="10" borderId="7" xfId="393" applyFont="1" applyFill="1" applyBorder="1" applyAlignment="1">
      <alignment horizontal="left"/>
    </xf>
    <xf numFmtId="3" fontId="13" fillId="10" borderId="7" xfId="393" applyNumberFormat="1" applyFont="1" applyFill="1" applyBorder="1"/>
    <xf numFmtId="0" fontId="24" fillId="0" borderId="1" xfId="393" applyFont="1" applyBorder="1"/>
    <xf numFmtId="0" fontId="18" fillId="10" borderId="7" xfId="0" applyFont="1" applyFill="1" applyBorder="1" applyAlignment="1">
      <alignment horizontal="left"/>
    </xf>
    <xf numFmtId="3" fontId="13" fillId="10" borderId="7" xfId="0" applyNumberFormat="1" applyFont="1" applyFill="1" applyBorder="1"/>
    <xf numFmtId="0" fontId="1" fillId="0" borderId="13" xfId="393" applyBorder="1"/>
    <xf numFmtId="0" fontId="1" fillId="0" borderId="1" xfId="393" applyBorder="1" applyAlignment="1">
      <alignment horizontal="center"/>
    </xf>
    <xf numFmtId="0" fontId="1" fillId="0" borderId="1" xfId="393" applyBorder="1" applyAlignment="1">
      <alignment horizontal="left"/>
    </xf>
    <xf numFmtId="0" fontId="13" fillId="0" borderId="11" xfId="393" applyFont="1" applyBorder="1" applyAlignment="1">
      <alignment horizontal="left"/>
    </xf>
    <xf numFmtId="0" fontId="12" fillId="0" borderId="1" xfId="393" applyFont="1" applyBorder="1"/>
    <xf numFmtId="0" fontId="13" fillId="0" borderId="1" xfId="0" applyFont="1" applyBorder="1"/>
    <xf numFmtId="0" fontId="13" fillId="0" borderId="1" xfId="393" applyFont="1" applyBorder="1"/>
    <xf numFmtId="0" fontId="13" fillId="0" borderId="1" xfId="393" applyFont="1" applyBorder="1" applyAlignment="1">
      <alignment horizontal="right" vertical="top"/>
    </xf>
    <xf numFmtId="0" fontId="13" fillId="0" borderId="1" xfId="0" applyFont="1" applyBorder="1" applyAlignment="1">
      <alignment horizontal="left" vertical="center"/>
    </xf>
    <xf numFmtId="0" fontId="0" fillId="5" borderId="0" xfId="0" applyFill="1" applyAlignment="1">
      <alignment horizontal="center"/>
    </xf>
    <xf numFmtId="0" fontId="0" fillId="5" borderId="0" xfId="0" applyFill="1" applyAlignment="1">
      <alignment horizontal="center" vertical="center"/>
    </xf>
    <xf numFmtId="3" fontId="9" fillId="3" borderId="4" xfId="0" applyNumberFormat="1" applyFont="1" applyFill="1" applyBorder="1" applyAlignment="1">
      <alignment horizontal="center" vertical="center" wrapText="1"/>
    </xf>
    <xf numFmtId="0" fontId="9" fillId="3" borderId="0" xfId="0" applyFont="1" applyFill="1" applyAlignment="1">
      <alignment horizontal="center" vertical="center" wrapText="1"/>
    </xf>
    <xf numFmtId="0" fontId="0" fillId="0" borderId="0" xfId="0" applyAlignment="1">
      <alignment horizontal="center"/>
    </xf>
    <xf numFmtId="170" fontId="1" fillId="0" borderId="19" xfId="1" applyNumberFormat="1" applyFont="1" applyBorder="1" applyAlignment="1" applyProtection="1">
      <alignment horizontal="right"/>
    </xf>
    <xf numFmtId="170" fontId="1" fillId="0" borderId="7" xfId="1" applyNumberFormat="1" applyFont="1" applyBorder="1" applyAlignment="1" applyProtection="1">
      <alignment horizontal="right"/>
    </xf>
    <xf numFmtId="170" fontId="1" fillId="0" borderId="20" xfId="1" applyNumberFormat="1" applyFont="1" applyBorder="1" applyAlignment="1" applyProtection="1">
      <alignment horizontal="right"/>
    </xf>
    <xf numFmtId="3" fontId="1" fillId="6" borderId="4" xfId="0" applyNumberFormat="1" applyFont="1" applyFill="1" applyBorder="1" applyAlignment="1">
      <alignment horizontal="left" wrapText="1"/>
    </xf>
    <xf numFmtId="0" fontId="11" fillId="0" borderId="0" xfId="0" applyFont="1"/>
    <xf numFmtId="0" fontId="11" fillId="5" borderId="0" xfId="0" applyFont="1" applyFill="1" applyAlignment="1">
      <alignment vertical="center"/>
    </xf>
    <xf numFmtId="0" fontId="18" fillId="5" borderId="0" xfId="0" applyFont="1" applyFill="1" applyAlignment="1">
      <alignment vertical="center"/>
    </xf>
    <xf numFmtId="0" fontId="9" fillId="5" borderId="0" xfId="0" applyFont="1" applyFill="1" applyAlignment="1">
      <alignment vertical="center"/>
    </xf>
    <xf numFmtId="3" fontId="1" fillId="4" borderId="4" xfId="0" applyNumberFormat="1" applyFont="1" applyFill="1" applyBorder="1" applyAlignment="1">
      <alignment vertical="center" wrapText="1"/>
    </xf>
    <xf numFmtId="0" fontId="12" fillId="4" borderId="0" xfId="0" applyFont="1" applyFill="1" applyAlignment="1">
      <alignment horizontal="left" wrapText="1"/>
    </xf>
    <xf numFmtId="3" fontId="0" fillId="6" borderId="4" xfId="0" applyNumberFormat="1" applyFill="1" applyBorder="1" applyAlignment="1">
      <alignment vertical="center" wrapText="1"/>
    </xf>
    <xf numFmtId="3" fontId="0" fillId="4" borderId="4" xfId="0" applyNumberFormat="1" applyFill="1" applyBorder="1" applyAlignment="1">
      <alignment wrapText="1"/>
    </xf>
    <xf numFmtId="3" fontId="1" fillId="4" borderId="4" xfId="0" applyNumberFormat="1" applyFont="1" applyFill="1" applyBorder="1" applyAlignment="1">
      <alignment horizontal="left" wrapText="1"/>
    </xf>
    <xf numFmtId="0" fontId="1" fillId="6" borderId="2" xfId="0" applyFont="1" applyFill="1" applyBorder="1" applyAlignment="1">
      <alignment horizontal="left" vertical="center" wrapText="1"/>
    </xf>
    <xf numFmtId="0" fontId="0" fillId="6" borderId="4" xfId="0" applyFill="1" applyBorder="1" applyAlignment="1">
      <alignment horizontal="left" vertical="center" wrapText="1"/>
    </xf>
    <xf numFmtId="0" fontId="0" fillId="6" borderId="4" xfId="0" applyFill="1" applyBorder="1" applyAlignment="1">
      <alignment horizontal="left" wrapText="1"/>
    </xf>
    <xf numFmtId="0" fontId="1" fillId="6" borderId="2" xfId="669" applyFill="1" applyBorder="1" applyAlignment="1">
      <alignment horizontal="left" vertical="center" wrapText="1"/>
    </xf>
    <xf numFmtId="0" fontId="1" fillId="6" borderId="4" xfId="669" applyFill="1" applyBorder="1" applyAlignment="1">
      <alignment horizontal="left" vertical="center" wrapText="1"/>
    </xf>
    <xf numFmtId="0" fontId="0" fillId="4" borderId="4" xfId="0" applyFill="1" applyBorder="1" applyAlignment="1">
      <alignment horizontal="left" wrapText="1"/>
    </xf>
    <xf numFmtId="0" fontId="1" fillId="6" borderId="4" xfId="0" applyFont="1" applyFill="1" applyBorder="1" applyAlignment="1">
      <alignment horizontal="left" wrapText="1"/>
    </xf>
    <xf numFmtId="3" fontId="29" fillId="3" borderId="3" xfId="0" applyNumberFormat="1" applyFont="1" applyFill="1" applyBorder="1" applyAlignment="1">
      <alignment horizontal="center" vertical="center"/>
    </xf>
    <xf numFmtId="3" fontId="29" fillId="3" borderId="4" xfId="0" applyNumberFormat="1" applyFont="1" applyFill="1" applyBorder="1" applyAlignment="1">
      <alignment horizontal="center" vertical="center"/>
    </xf>
    <xf numFmtId="3" fontId="29" fillId="3" borderId="5" xfId="0" applyNumberFormat="1" applyFont="1" applyFill="1" applyBorder="1" applyAlignment="1">
      <alignment horizontal="center" vertical="center"/>
    </xf>
    <xf numFmtId="3" fontId="29" fillId="3" borderId="3" xfId="0" applyNumberFormat="1" applyFont="1" applyFill="1" applyBorder="1" applyAlignment="1">
      <alignment horizontal="center" vertical="center" wrapText="1"/>
    </xf>
    <xf numFmtId="3" fontId="29" fillId="3" borderId="5" xfId="0" applyNumberFormat="1" applyFont="1" applyFill="1" applyBorder="1" applyAlignment="1">
      <alignment horizontal="center" vertical="center" wrapText="1"/>
    </xf>
    <xf numFmtId="3" fontId="30" fillId="2" borderId="3" xfId="0" applyNumberFormat="1" applyFont="1" applyFill="1" applyBorder="1" applyAlignment="1">
      <alignment horizontal="right"/>
    </xf>
    <xf numFmtId="3" fontId="30" fillId="2" borderId="5" xfId="0" applyNumberFormat="1" applyFont="1" applyFill="1" applyBorder="1" applyAlignment="1">
      <alignment horizontal="right"/>
    </xf>
    <xf numFmtId="0" fontId="32" fillId="5" borderId="0" xfId="0" applyFont="1" applyFill="1"/>
    <xf numFmtId="0" fontId="0" fillId="11" borderId="0" xfId="0" applyFill="1"/>
    <xf numFmtId="0" fontId="0" fillId="12" borderId="0" xfId="0" applyFill="1"/>
    <xf numFmtId="0" fontId="0" fillId="11" borderId="0" xfId="0" applyFill="1" applyAlignment="1">
      <alignment horizontal="left"/>
    </xf>
    <xf numFmtId="0" fontId="0" fillId="11" borderId="0" xfId="0" applyFill="1" applyAlignment="1">
      <alignment horizontal="left" vertical="center"/>
    </xf>
    <xf numFmtId="0" fontId="0" fillId="11" borderId="0" xfId="0" applyFill="1" applyAlignment="1">
      <alignment horizontal="right"/>
    </xf>
    <xf numFmtId="3" fontId="11" fillId="0" borderId="0" xfId="0" applyNumberFormat="1" applyFont="1" applyAlignment="1">
      <alignment horizontal="right"/>
    </xf>
    <xf numFmtId="3" fontId="9" fillId="0" borderId="0" xfId="0" applyNumberFormat="1" applyFont="1" applyAlignment="1">
      <alignment horizontal="center" vertical="center"/>
    </xf>
    <xf numFmtId="3" fontId="19" fillId="0" borderId="0" xfId="0" applyNumberFormat="1" applyFont="1" applyAlignment="1">
      <alignment horizontal="right"/>
    </xf>
    <xf numFmtId="3" fontId="9" fillId="0" borderId="0" xfId="0" applyNumberFormat="1" applyFont="1" applyAlignment="1">
      <alignment vertical="center"/>
    </xf>
    <xf numFmtId="3" fontId="11" fillId="0" borderId="0" xfId="669" applyNumberFormat="1" applyFont="1" applyAlignment="1">
      <alignment horizontal="right"/>
    </xf>
    <xf numFmtId="3" fontId="1" fillId="0" borderId="0" xfId="669" applyNumberFormat="1" applyAlignment="1">
      <alignment horizontal="right"/>
    </xf>
    <xf numFmtId="0" fontId="9" fillId="3" borderId="5" xfId="0" applyFont="1" applyFill="1" applyBorder="1" applyAlignment="1">
      <alignment horizontal="center" vertical="center" wrapText="1"/>
    </xf>
    <xf numFmtId="3" fontId="9" fillId="3" borderId="5" xfId="0" applyNumberFormat="1" applyFont="1" applyFill="1" applyBorder="1" applyAlignment="1">
      <alignment vertical="center"/>
    </xf>
    <xf numFmtId="0" fontId="13" fillId="0" borderId="1" xfId="393" applyFont="1" applyBorder="1" applyAlignment="1">
      <alignment wrapText="1"/>
    </xf>
    <xf numFmtId="170" fontId="0" fillId="0" borderId="0" xfId="0" applyNumberFormat="1"/>
    <xf numFmtId="0" fontId="1" fillId="11" borderId="1" xfId="393" applyFill="1" applyBorder="1"/>
    <xf numFmtId="0" fontId="13" fillId="11" borderId="0" xfId="393" applyFont="1" applyFill="1" applyAlignment="1">
      <alignment vertical="top" wrapText="1"/>
    </xf>
    <xf numFmtId="0" fontId="0" fillId="11" borderId="1" xfId="0" applyFill="1" applyBorder="1"/>
    <xf numFmtId="0" fontId="22" fillId="5" borderId="11" xfId="393" applyFont="1" applyFill="1" applyBorder="1"/>
    <xf numFmtId="0" fontId="13" fillId="11" borderId="16" xfId="393" applyFont="1" applyFill="1" applyBorder="1" applyAlignment="1">
      <alignment vertical="top" wrapText="1"/>
    </xf>
    <xf numFmtId="0" fontId="13" fillId="11" borderId="26" xfId="393" applyFont="1" applyFill="1" applyBorder="1" applyAlignment="1">
      <alignment vertical="top" wrapText="1"/>
    </xf>
    <xf numFmtId="0" fontId="13" fillId="11" borderId="27" xfId="393" applyFont="1" applyFill="1" applyBorder="1" applyAlignment="1">
      <alignment vertical="top" wrapText="1"/>
    </xf>
    <xf numFmtId="0" fontId="13" fillId="11" borderId="17" xfId="393" applyFont="1" applyFill="1" applyBorder="1" applyAlignment="1">
      <alignment vertical="top" wrapText="1"/>
    </xf>
    <xf numFmtId="0" fontId="13" fillId="11" borderId="28" xfId="393" applyFont="1" applyFill="1" applyBorder="1" applyAlignment="1">
      <alignment vertical="top" wrapText="1"/>
    </xf>
    <xf numFmtId="0" fontId="1" fillId="0" borderId="12" xfId="393" applyBorder="1"/>
    <xf numFmtId="3" fontId="21" fillId="0" borderId="0" xfId="0" applyNumberFormat="1" applyFont="1" applyAlignment="1">
      <alignment vertical="top"/>
    </xf>
    <xf numFmtId="170" fontId="0" fillId="0" borderId="0" xfId="0" applyNumberFormat="1" applyAlignment="1">
      <alignment horizontal="right"/>
    </xf>
    <xf numFmtId="3" fontId="11" fillId="15" borderId="4" xfId="0" applyNumberFormat="1" applyFont="1" applyFill="1" applyBorder="1" applyAlignment="1">
      <alignment horizontal="left" vertical="center" wrapText="1"/>
    </xf>
    <xf numFmtId="0" fontId="1" fillId="15" borderId="4" xfId="0" applyFont="1" applyFill="1" applyBorder="1" applyAlignment="1">
      <alignment horizontal="left" vertical="center" wrapText="1"/>
    </xf>
    <xf numFmtId="3" fontId="1" fillId="15" borderId="4" xfId="0" applyNumberFormat="1" applyFont="1" applyFill="1" applyBorder="1" applyAlignment="1">
      <alignment horizontal="left" wrapText="1"/>
    </xf>
    <xf numFmtId="0" fontId="1" fillId="0" borderId="15" xfId="393" applyBorder="1"/>
    <xf numFmtId="0" fontId="1" fillId="0" borderId="26" xfId="393" applyBorder="1"/>
    <xf numFmtId="0" fontId="32" fillId="5" borderId="0" xfId="0" applyFont="1" applyFill="1" applyAlignment="1">
      <alignment horizontal="center"/>
    </xf>
    <xf numFmtId="0" fontId="18" fillId="5" borderId="0" xfId="0" applyFont="1" applyFill="1" applyAlignment="1">
      <alignment horizontal="left" vertical="center" wrapText="1"/>
    </xf>
    <xf numFmtId="0" fontId="0" fillId="0" borderId="7" xfId="0" applyBorder="1"/>
    <xf numFmtId="0" fontId="0" fillId="0" borderId="7" xfId="0" applyBorder="1" applyAlignment="1">
      <alignment vertical="center"/>
    </xf>
    <xf numFmtId="0" fontId="0" fillId="0" borderId="7" xfId="0" applyBorder="1" applyAlignment="1">
      <alignment horizontal="left"/>
    </xf>
    <xf numFmtId="0" fontId="32" fillId="7" borderId="0" xfId="0" applyFont="1" applyFill="1" applyAlignment="1" applyProtection="1">
      <alignment horizontal="center" vertical="center"/>
      <protection locked="0"/>
    </xf>
    <xf numFmtId="3" fontId="0" fillId="11" borderId="0" xfId="0" applyNumberFormat="1" applyFill="1" applyAlignment="1">
      <alignment vertical="center"/>
    </xf>
    <xf numFmtId="0" fontId="47" fillId="0" borderId="0" xfId="0" applyFont="1" applyAlignment="1">
      <alignment vertical="top" wrapText="1"/>
    </xf>
    <xf numFmtId="0" fontId="18" fillId="0" borderId="0" xfId="0" applyFont="1" applyAlignment="1">
      <alignment vertical="center"/>
    </xf>
    <xf numFmtId="0" fontId="48" fillId="0" borderId="0" xfId="0" applyFont="1" applyAlignment="1">
      <alignment vertical="top" wrapText="1"/>
    </xf>
    <xf numFmtId="0" fontId="9" fillId="3" borderId="33" xfId="0" applyFont="1" applyFill="1" applyBorder="1" applyAlignment="1">
      <alignment horizontal="left"/>
    </xf>
    <xf numFmtId="0" fontId="9" fillId="3" borderId="2" xfId="0" applyFont="1" applyFill="1" applyBorder="1" applyAlignment="1">
      <alignment horizontal="left"/>
    </xf>
    <xf numFmtId="0" fontId="50" fillId="5" borderId="0" xfId="393" applyFont="1" applyFill="1" applyAlignment="1">
      <alignment vertical="center"/>
    </xf>
    <xf numFmtId="0" fontId="50" fillId="5" borderId="9" xfId="393" applyFont="1" applyFill="1" applyBorder="1" applyAlignment="1">
      <alignment vertical="center"/>
    </xf>
    <xf numFmtId="0" fontId="30" fillId="0" borderId="1" xfId="393" applyFont="1" applyBorder="1"/>
    <xf numFmtId="0" fontId="47" fillId="11" borderId="26" xfId="0" applyFont="1" applyFill="1" applyBorder="1" applyAlignment="1">
      <alignment vertical="top" wrapText="1"/>
    </xf>
    <xf numFmtId="0" fontId="47" fillId="11" borderId="27" xfId="0" applyFont="1" applyFill="1" applyBorder="1" applyAlignment="1">
      <alignment vertical="top" wrapText="1"/>
    </xf>
    <xf numFmtId="0" fontId="47" fillId="11" borderId="28" xfId="0" applyFont="1" applyFill="1" applyBorder="1" applyAlignment="1">
      <alignment vertical="top" wrapText="1"/>
    </xf>
    <xf numFmtId="3" fontId="51" fillId="3" borderId="0" xfId="0" applyNumberFormat="1" applyFont="1" applyFill="1" applyAlignment="1">
      <alignment horizontal="left" vertical="center"/>
    </xf>
    <xf numFmtId="3" fontId="15" fillId="21" borderId="0" xfId="0" applyNumberFormat="1" applyFont="1" applyFill="1" applyAlignment="1">
      <alignment horizontal="left" vertical="center"/>
    </xf>
    <xf numFmtId="0" fontId="9" fillId="21" borderId="0" xfId="0" applyFont="1" applyFill="1" applyAlignment="1">
      <alignment horizontal="center" vertical="center"/>
    </xf>
    <xf numFmtId="0" fontId="12" fillId="11" borderId="15" xfId="393" applyFont="1" applyFill="1" applyBorder="1" applyAlignment="1">
      <alignment vertical="center" wrapText="1"/>
    </xf>
    <xf numFmtId="0" fontId="12" fillId="11" borderId="16" xfId="393" applyFont="1" applyFill="1" applyBorder="1" applyAlignment="1">
      <alignment vertical="center" wrapText="1"/>
    </xf>
    <xf numFmtId="0" fontId="22" fillId="5" borderId="26" xfId="393" applyFont="1" applyFill="1" applyBorder="1"/>
    <xf numFmtId="0" fontId="22" fillId="5" borderId="27" xfId="393" applyFont="1" applyFill="1" applyBorder="1"/>
    <xf numFmtId="0" fontId="13" fillId="0" borderId="1" xfId="0" applyFont="1" applyBorder="1" applyAlignment="1">
      <alignment vertical="center" wrapText="1"/>
    </xf>
    <xf numFmtId="0" fontId="35" fillId="0" borderId="12" xfId="393" applyFont="1" applyBorder="1" applyAlignment="1">
      <alignment horizontal="left" vertical="top" wrapText="1"/>
    </xf>
    <xf numFmtId="0" fontId="35" fillId="0" borderId="13" xfId="393" applyFont="1" applyBorder="1" applyAlignment="1">
      <alignment horizontal="left" vertical="top" wrapText="1"/>
    </xf>
    <xf numFmtId="0" fontId="39" fillId="11" borderId="29" xfId="393" applyFont="1" applyFill="1" applyBorder="1" applyAlignment="1">
      <alignment vertical="top" wrapText="1"/>
    </xf>
    <xf numFmtId="0" fontId="39" fillId="11" borderId="0" xfId="393" applyFont="1" applyFill="1" applyAlignment="1">
      <alignment vertical="top" wrapText="1"/>
    </xf>
    <xf numFmtId="0" fontId="39" fillId="11" borderId="9" xfId="393" applyFont="1" applyFill="1" applyBorder="1" applyAlignment="1">
      <alignment vertical="top" wrapText="1"/>
    </xf>
    <xf numFmtId="0" fontId="54" fillId="0" borderId="16" xfId="393" applyFont="1" applyBorder="1"/>
    <xf numFmtId="0" fontId="54" fillId="0" borderId="1" xfId="393" applyFont="1" applyBorder="1"/>
    <xf numFmtId="0" fontId="54" fillId="0" borderId="1" xfId="0" applyFont="1" applyBorder="1"/>
    <xf numFmtId="3" fontId="8" fillId="3" borderId="4" xfId="0" applyNumberFormat="1" applyFont="1" applyFill="1" applyBorder="1" applyAlignment="1">
      <alignment horizontal="left" vertical="center"/>
    </xf>
    <xf numFmtId="0" fontId="1" fillId="11" borderId="0" xfId="393" applyFill="1"/>
    <xf numFmtId="0" fontId="1" fillId="11" borderId="9" xfId="393" applyFill="1" applyBorder="1"/>
    <xf numFmtId="0" fontId="1" fillId="11" borderId="15" xfId="393" applyFill="1" applyBorder="1"/>
    <xf numFmtId="0" fontId="1" fillId="11" borderId="16" xfId="393" applyFill="1" applyBorder="1"/>
    <xf numFmtId="0" fontId="50" fillId="12" borderId="0" xfId="393" applyFont="1" applyFill="1" applyAlignment="1">
      <alignment vertical="center"/>
    </xf>
    <xf numFmtId="0" fontId="50" fillId="12" borderId="9" xfId="393" applyFont="1" applyFill="1" applyBorder="1" applyAlignment="1">
      <alignment vertical="center"/>
    </xf>
    <xf numFmtId="0" fontId="22" fillId="12" borderId="15" xfId="393" applyFont="1" applyFill="1" applyBorder="1"/>
    <xf numFmtId="0" fontId="22" fillId="12" borderId="16" xfId="393" applyFont="1" applyFill="1" applyBorder="1"/>
    <xf numFmtId="0" fontId="55" fillId="11" borderId="0" xfId="393" applyFont="1" applyFill="1" applyAlignment="1">
      <alignment vertical="center"/>
    </xf>
    <xf numFmtId="3" fontId="14" fillId="3" borderId="0" xfId="0" applyNumberFormat="1" applyFont="1" applyFill="1" applyAlignment="1">
      <alignment vertical="center" wrapText="1"/>
    </xf>
    <xf numFmtId="3" fontId="14" fillId="3" borderId="2" xfId="0" applyNumberFormat="1" applyFont="1" applyFill="1" applyBorder="1" applyAlignment="1">
      <alignment vertical="top" wrapText="1"/>
    </xf>
    <xf numFmtId="0" fontId="32" fillId="12" borderId="0" xfId="0" applyFont="1" applyFill="1" applyAlignment="1">
      <alignment horizontal="left"/>
    </xf>
    <xf numFmtId="0" fontId="32" fillId="12" borderId="0" xfId="0" applyFont="1" applyFill="1" applyAlignment="1">
      <alignment vertical="center"/>
    </xf>
    <xf numFmtId="0" fontId="32" fillId="11" borderId="0" xfId="0" applyFont="1" applyFill="1" applyAlignment="1">
      <alignment horizontal="right"/>
    </xf>
    <xf numFmtId="0" fontId="32" fillId="11" borderId="0" xfId="0" applyFont="1" applyFill="1"/>
    <xf numFmtId="0" fontId="13" fillId="11" borderId="1" xfId="0" applyFont="1" applyFill="1" applyBorder="1" applyAlignment="1">
      <alignment vertical="center" wrapText="1"/>
    </xf>
    <xf numFmtId="0" fontId="13" fillId="11" borderId="14" xfId="0" applyFont="1" applyFill="1" applyBorder="1" applyAlignment="1">
      <alignment vertical="center" wrapText="1"/>
    </xf>
    <xf numFmtId="0" fontId="1" fillId="11" borderId="11" xfId="393" applyFill="1" applyBorder="1"/>
    <xf numFmtId="0" fontId="1" fillId="11" borderId="38" xfId="393" applyFill="1" applyBorder="1"/>
    <xf numFmtId="0" fontId="1" fillId="0" borderId="28" xfId="393" applyBorder="1"/>
    <xf numFmtId="0" fontId="0" fillId="11" borderId="11" xfId="0" applyFill="1" applyBorder="1"/>
    <xf numFmtId="0" fontId="0" fillId="11" borderId="26" xfId="0" applyFill="1" applyBorder="1"/>
    <xf numFmtId="0" fontId="0" fillId="11" borderId="27" xfId="0" applyFill="1" applyBorder="1"/>
    <xf numFmtId="0" fontId="0" fillId="11" borderId="28" xfId="0" applyFill="1" applyBorder="1"/>
    <xf numFmtId="0" fontId="1" fillId="11" borderId="29" xfId="393" applyFill="1" applyBorder="1"/>
    <xf numFmtId="0" fontId="37" fillId="11" borderId="0" xfId="393" applyFont="1" applyFill="1" applyAlignment="1">
      <alignment horizontal="left" vertical="center" wrapText="1"/>
    </xf>
    <xf numFmtId="166" fontId="34" fillId="11" borderId="0" xfId="12" applyFont="1" applyFill="1" applyBorder="1" applyAlignment="1" applyProtection="1">
      <alignment horizontal="center" vertical="center" wrapText="1"/>
    </xf>
    <xf numFmtId="0" fontId="13" fillId="11" borderId="13" xfId="0" applyFont="1" applyFill="1" applyBorder="1" applyAlignment="1">
      <alignment vertical="center" wrapText="1"/>
    </xf>
    <xf numFmtId="0" fontId="1" fillId="11" borderId="12" xfId="393" applyFill="1" applyBorder="1"/>
    <xf numFmtId="0" fontId="1" fillId="0" borderId="1" xfId="0" applyFont="1" applyBorder="1" applyAlignment="1">
      <alignment vertical="top"/>
    </xf>
    <xf numFmtId="0" fontId="1" fillId="11" borderId="13" xfId="393" applyFill="1" applyBorder="1"/>
    <xf numFmtId="0" fontId="0" fillId="11" borderId="14" xfId="0" applyFill="1" applyBorder="1"/>
    <xf numFmtId="0" fontId="1" fillId="11" borderId="14" xfId="393" applyFill="1" applyBorder="1"/>
    <xf numFmtId="0" fontId="1" fillId="0" borderId="0" xfId="393"/>
    <xf numFmtId="3" fontId="1" fillId="0" borderId="0" xfId="393" applyNumberFormat="1"/>
    <xf numFmtId="0" fontId="1" fillId="0" borderId="0" xfId="0" applyFont="1"/>
    <xf numFmtId="0" fontId="0" fillId="11" borderId="9" xfId="0" applyFill="1" applyBorder="1"/>
    <xf numFmtId="3" fontId="63" fillId="16" borderId="4" xfId="0" applyNumberFormat="1" applyFont="1" applyFill="1" applyBorder="1" applyAlignment="1">
      <alignment horizontal="left" vertical="center"/>
    </xf>
    <xf numFmtId="3" fontId="64" fillId="20" borderId="2" xfId="0" applyNumberFormat="1" applyFont="1" applyFill="1" applyBorder="1" applyAlignment="1">
      <alignment horizontal="left" vertical="center"/>
    </xf>
    <xf numFmtId="170" fontId="62" fillId="9" borderId="2" xfId="1" applyNumberFormat="1" applyFont="1" applyFill="1" applyBorder="1" applyAlignment="1" applyProtection="1">
      <alignment horizontal="center" vertical="top"/>
    </xf>
    <xf numFmtId="3" fontId="68" fillId="16" borderId="7" xfId="0" applyNumberFormat="1" applyFont="1" applyFill="1" applyBorder="1" applyAlignment="1">
      <alignment horizontal="left" vertical="center"/>
    </xf>
    <xf numFmtId="0" fontId="13" fillId="11" borderId="28" xfId="0" applyFont="1" applyFill="1" applyBorder="1" applyAlignment="1">
      <alignment vertical="center" wrapText="1"/>
    </xf>
    <xf numFmtId="0" fontId="13" fillId="11" borderId="11" xfId="0" applyFont="1" applyFill="1" applyBorder="1" applyAlignment="1">
      <alignment vertical="center" wrapText="1"/>
    </xf>
    <xf numFmtId="0" fontId="13" fillId="11" borderId="0" xfId="0" applyFont="1" applyFill="1" applyAlignment="1">
      <alignment vertical="center" wrapText="1"/>
    </xf>
    <xf numFmtId="0" fontId="51" fillId="11" borderId="0" xfId="0" applyFont="1" applyFill="1" applyAlignment="1">
      <alignment vertical="top"/>
    </xf>
    <xf numFmtId="0" fontId="51" fillId="11" borderId="9" xfId="0" applyFont="1" applyFill="1" applyBorder="1" applyAlignment="1">
      <alignment vertical="top"/>
    </xf>
    <xf numFmtId="0" fontId="51" fillId="11" borderId="37" xfId="0" applyFont="1" applyFill="1" applyBorder="1" applyAlignment="1">
      <alignment vertical="top"/>
    </xf>
    <xf numFmtId="0" fontId="51" fillId="11" borderId="13" xfId="0" applyFont="1" applyFill="1" applyBorder="1" applyAlignment="1">
      <alignment vertical="top"/>
    </xf>
    <xf numFmtId="3" fontId="11" fillId="5" borderId="0" xfId="0" applyNumberFormat="1" applyFont="1" applyFill="1" applyAlignment="1">
      <alignment horizontal="left"/>
    </xf>
    <xf numFmtId="3" fontId="11" fillId="5" borderId="2" xfId="0" applyNumberFormat="1" applyFont="1" applyFill="1" applyBorder="1" applyAlignment="1">
      <alignment horizontal="left"/>
    </xf>
    <xf numFmtId="3" fontId="60" fillId="17" borderId="4" xfId="0" applyNumberFormat="1" applyFont="1" applyFill="1" applyBorder="1" applyAlignment="1">
      <alignment horizontal="left" wrapText="1"/>
    </xf>
    <xf numFmtId="3" fontId="65" fillId="17" borderId="4" xfId="0" applyNumberFormat="1" applyFont="1" applyFill="1" applyBorder="1" applyAlignment="1">
      <alignment horizontal="left" wrapText="1"/>
    </xf>
    <xf numFmtId="3" fontId="18" fillId="8" borderId="10" xfId="0" applyNumberFormat="1" applyFont="1" applyFill="1" applyBorder="1"/>
    <xf numFmtId="3" fontId="33" fillId="0" borderId="0" xfId="0" applyNumberFormat="1" applyFont="1" applyAlignment="1">
      <alignment horizontal="center" wrapText="1"/>
    </xf>
    <xf numFmtId="3" fontId="69" fillId="0" borderId="0" xfId="0" applyNumberFormat="1" applyFont="1"/>
    <xf numFmtId="170" fontId="67" fillId="0" borderId="0" xfId="1" applyNumberFormat="1" applyFont="1" applyBorder="1" applyAlignment="1" applyProtection="1">
      <alignment horizontal="right"/>
    </xf>
    <xf numFmtId="170" fontId="67" fillId="0" borderId="0" xfId="1" applyNumberFormat="1" applyFont="1" applyBorder="1" applyProtection="1"/>
    <xf numFmtId="0" fontId="12" fillId="0" borderId="0" xfId="0" applyFont="1" applyAlignment="1">
      <alignment horizontal="center"/>
    </xf>
    <xf numFmtId="3" fontId="11" fillId="2" borderId="4" xfId="0" applyNumberFormat="1" applyFont="1" applyFill="1" applyBorder="1" applyAlignment="1">
      <alignment horizontal="right"/>
    </xf>
    <xf numFmtId="3" fontId="11" fillId="22" borderId="4" xfId="0" applyNumberFormat="1" applyFont="1" applyFill="1" applyBorder="1" applyAlignment="1">
      <alignment horizontal="right"/>
    </xf>
    <xf numFmtId="3" fontId="11" fillId="2" borderId="4" xfId="669" applyNumberFormat="1" applyFont="1" applyFill="1" applyBorder="1" applyAlignment="1">
      <alignment horizontal="right"/>
    </xf>
    <xf numFmtId="3" fontId="1" fillId="2" borderId="4" xfId="669" applyNumberFormat="1" applyFill="1" applyBorder="1" applyAlignment="1">
      <alignment horizontal="right"/>
    </xf>
    <xf numFmtId="0" fontId="34" fillId="11" borderId="0" xfId="562" applyFont="1" applyFill="1" applyAlignment="1">
      <alignment wrapText="1"/>
    </xf>
    <xf numFmtId="0" fontId="34" fillId="0" borderId="0" xfId="562" applyFont="1" applyAlignment="1">
      <alignment wrapText="1"/>
    </xf>
    <xf numFmtId="0" fontId="43" fillId="11" borderId="0" xfId="562" applyFont="1" applyFill="1" applyAlignment="1">
      <alignment wrapText="1"/>
    </xf>
    <xf numFmtId="0" fontId="76" fillId="11" borderId="0" xfId="562" applyFont="1" applyFill="1" applyAlignment="1">
      <alignment wrapText="1"/>
    </xf>
    <xf numFmtId="0" fontId="34" fillId="0" borderId="39" xfId="562" applyFont="1" applyBorder="1" applyAlignment="1">
      <alignment wrapText="1"/>
    </xf>
    <xf numFmtId="3" fontId="30" fillId="2" borderId="4" xfId="0" applyNumberFormat="1" applyFont="1" applyFill="1" applyBorder="1" applyAlignment="1">
      <alignment horizontal="right"/>
    </xf>
    <xf numFmtId="3" fontId="11" fillId="4" borderId="4" xfId="0" applyNumberFormat="1" applyFont="1" applyFill="1" applyBorder="1" applyAlignment="1">
      <alignment horizontal="left" vertical="center"/>
    </xf>
    <xf numFmtId="3" fontId="11" fillId="17" borderId="4" xfId="0" applyNumberFormat="1" applyFont="1" applyFill="1" applyBorder="1" applyAlignment="1">
      <alignment horizontal="left" wrapText="1"/>
    </xf>
    <xf numFmtId="170" fontId="60" fillId="0" borderId="19" xfId="1" applyNumberFormat="1" applyFont="1" applyBorder="1" applyAlignment="1" applyProtection="1">
      <alignment horizontal="right"/>
    </xf>
    <xf numFmtId="170" fontId="60" fillId="0" borderId="7" xfId="1" applyNumberFormat="1" applyFont="1" applyBorder="1" applyAlignment="1" applyProtection="1">
      <alignment horizontal="right"/>
    </xf>
    <xf numFmtId="170" fontId="60" fillId="0" borderId="20" xfId="1" applyNumberFormat="1" applyFont="1" applyBorder="1" applyAlignment="1" applyProtection="1">
      <alignment horizontal="right"/>
    </xf>
    <xf numFmtId="170" fontId="1" fillId="0" borderId="5" xfId="1" applyNumberFormat="1" applyFont="1" applyBorder="1" applyAlignment="1" applyProtection="1">
      <alignment horizontal="right"/>
    </xf>
    <xf numFmtId="170" fontId="39" fillId="0" borderId="19" xfId="1" applyNumberFormat="1" applyFont="1" applyBorder="1" applyAlignment="1" applyProtection="1">
      <alignment horizontal="right" vertical="center"/>
    </xf>
    <xf numFmtId="170" fontId="39" fillId="0" borderId="7" xfId="1" applyNumberFormat="1" applyFont="1" applyBorder="1" applyAlignment="1" applyProtection="1">
      <alignment horizontal="right" vertical="center"/>
    </xf>
    <xf numFmtId="170" fontId="39" fillId="0" borderId="20" xfId="1" applyNumberFormat="1" applyFont="1" applyBorder="1" applyAlignment="1" applyProtection="1">
      <alignment horizontal="right" vertical="center"/>
    </xf>
    <xf numFmtId="170" fontId="73" fillId="0" borderId="3" xfId="1" applyNumberFormat="1" applyFont="1" applyBorder="1" applyAlignment="1" applyProtection="1">
      <alignment horizontal="right" vertical="center"/>
    </xf>
    <xf numFmtId="170" fontId="73" fillId="0" borderId="4" xfId="1" applyNumberFormat="1" applyFont="1" applyBorder="1" applyAlignment="1" applyProtection="1">
      <alignment horizontal="right" vertical="center"/>
    </xf>
    <xf numFmtId="170" fontId="73" fillId="0" borderId="5" xfId="1" applyNumberFormat="1" applyFont="1" applyBorder="1" applyAlignment="1" applyProtection="1">
      <alignment horizontal="right" vertical="center"/>
    </xf>
    <xf numFmtId="170" fontId="74" fillId="0" borderId="3" xfId="1" applyNumberFormat="1" applyFont="1" applyBorder="1" applyAlignment="1" applyProtection="1">
      <alignment horizontal="right" vertical="center"/>
    </xf>
    <xf numFmtId="170" fontId="74" fillId="0" borderId="4" xfId="1" applyNumberFormat="1" applyFont="1" applyBorder="1" applyAlignment="1" applyProtection="1">
      <alignment horizontal="right" vertical="center"/>
    </xf>
    <xf numFmtId="170" fontId="74" fillId="0" borderId="5" xfId="1" applyNumberFormat="1" applyFont="1" applyBorder="1" applyAlignment="1" applyProtection="1">
      <alignment horizontal="right" vertical="center"/>
    </xf>
    <xf numFmtId="170" fontId="73" fillId="0" borderId="19" xfId="0" applyNumberFormat="1" applyFont="1" applyBorder="1"/>
    <xf numFmtId="170" fontId="73" fillId="0" borderId="7" xfId="0" applyNumberFormat="1" applyFont="1" applyBorder="1"/>
    <xf numFmtId="170" fontId="73" fillId="0" borderId="20" xfId="0" applyNumberFormat="1" applyFont="1" applyBorder="1"/>
    <xf numFmtId="170" fontId="65" fillId="0" borderId="19" xfId="1" applyNumberFormat="1" applyFont="1" applyBorder="1" applyAlignment="1" applyProtection="1">
      <alignment horizontal="right"/>
    </xf>
    <xf numFmtId="170" fontId="65" fillId="0" borderId="7" xfId="1" applyNumberFormat="1" applyFont="1" applyBorder="1" applyAlignment="1" applyProtection="1">
      <alignment horizontal="right"/>
    </xf>
    <xf numFmtId="170" fontId="65" fillId="0" borderId="20" xfId="1" applyNumberFormat="1" applyFont="1" applyBorder="1" applyAlignment="1" applyProtection="1">
      <alignment horizontal="right"/>
    </xf>
    <xf numFmtId="3" fontId="13" fillId="0" borderId="4" xfId="0" applyNumberFormat="1" applyFont="1" applyBorder="1"/>
    <xf numFmtId="3" fontId="0" fillId="0" borderId="2" xfId="0" applyNumberFormat="1" applyBorder="1"/>
    <xf numFmtId="3" fontId="0" fillId="0" borderId="11" xfId="0" applyNumberFormat="1" applyBorder="1"/>
    <xf numFmtId="0" fontId="45" fillId="0" borderId="6" xfId="0" applyFont="1" applyBorder="1" applyAlignment="1">
      <alignment vertical="center" wrapText="1"/>
    </xf>
    <xf numFmtId="3" fontId="63" fillId="16" borderId="2" xfId="0" applyNumberFormat="1" applyFont="1" applyFill="1" applyBorder="1" applyAlignment="1">
      <alignment horizontal="left" vertical="center"/>
    </xf>
    <xf numFmtId="3" fontId="69" fillId="20" borderId="4" xfId="0" applyNumberFormat="1" applyFont="1" applyFill="1" applyBorder="1" applyAlignment="1">
      <alignment horizontal="left" vertical="center"/>
    </xf>
    <xf numFmtId="170" fontId="67" fillId="9" borderId="4" xfId="1" applyNumberFormat="1" applyFont="1" applyFill="1" applyBorder="1" applyAlignment="1" applyProtection="1">
      <alignment horizontal="center" vertical="top"/>
    </xf>
    <xf numFmtId="3" fontId="10" fillId="6" borderId="2" xfId="0" applyNumberFormat="1" applyFont="1" applyFill="1" applyBorder="1" applyAlignment="1">
      <alignment horizontal="left" vertical="center"/>
    </xf>
    <xf numFmtId="3" fontId="68" fillId="16" borderId="4" xfId="0" applyNumberFormat="1" applyFont="1" applyFill="1" applyBorder="1" applyAlignment="1">
      <alignment horizontal="left" vertical="center"/>
    </xf>
    <xf numFmtId="170" fontId="1" fillId="0" borderId="2" xfId="1" applyNumberFormat="1" applyFont="1" applyBorder="1" applyAlignment="1" applyProtection="1">
      <alignment horizontal="center"/>
    </xf>
    <xf numFmtId="170" fontId="63" fillId="0" borderId="4" xfId="1" applyNumberFormat="1" applyFont="1" applyBorder="1" applyAlignment="1" applyProtection="1">
      <alignment horizontal="center"/>
    </xf>
    <xf numFmtId="170" fontId="68" fillId="0" borderId="4" xfId="1" applyNumberFormat="1" applyFont="1" applyBorder="1" applyAlignment="1" applyProtection="1">
      <alignment horizontal="center"/>
    </xf>
    <xf numFmtId="170" fontId="63" fillId="0" borderId="2" xfId="1" applyNumberFormat="1" applyFont="1" applyBorder="1" applyAlignment="1" applyProtection="1">
      <alignment horizontal="center"/>
    </xf>
    <xf numFmtId="170" fontId="68" fillId="0" borderId="0" xfId="1" applyNumberFormat="1" applyFont="1" applyBorder="1" applyAlignment="1" applyProtection="1">
      <alignment horizontal="center"/>
    </xf>
    <xf numFmtId="170" fontId="68" fillId="0" borderId="2" xfId="1" applyNumberFormat="1" applyFont="1" applyBorder="1" applyAlignment="1" applyProtection="1">
      <alignment horizontal="center"/>
    </xf>
    <xf numFmtId="0" fontId="9" fillId="3" borderId="7" xfId="0" applyFont="1" applyFill="1" applyBorder="1" applyAlignment="1">
      <alignment horizontal="center" vertical="center"/>
    </xf>
    <xf numFmtId="0" fontId="9" fillId="3" borderId="7" xfId="0" applyFont="1" applyFill="1" applyBorder="1" applyAlignment="1">
      <alignment horizontal="center" vertical="center" wrapText="1"/>
    </xf>
    <xf numFmtId="20" fontId="0" fillId="0" borderId="0" xfId="0" applyNumberFormat="1"/>
    <xf numFmtId="20" fontId="11" fillId="0" borderId="0" xfId="0" applyNumberFormat="1" applyFont="1" applyAlignment="1">
      <alignment horizontal="right"/>
    </xf>
    <xf numFmtId="3" fontId="11" fillId="0" borderId="5" xfId="0" applyNumberFormat="1" applyFont="1" applyBorder="1" applyAlignment="1">
      <alignment horizontal="left" vertical="top" wrapText="1"/>
    </xf>
    <xf numFmtId="3" fontId="11" fillId="0" borderId="5" xfId="0" applyNumberFormat="1" applyFont="1" applyBorder="1" applyAlignment="1">
      <alignment horizontal="left" vertical="top"/>
    </xf>
    <xf numFmtId="3" fontId="11" fillId="0" borderId="5" xfId="0" applyNumberFormat="1" applyFont="1" applyBorder="1" applyAlignment="1">
      <alignment horizontal="left" wrapText="1"/>
    </xf>
    <xf numFmtId="0" fontId="41" fillId="0" borderId="0" xfId="0" applyFont="1"/>
    <xf numFmtId="3" fontId="11" fillId="22" borderId="4" xfId="0" applyNumberFormat="1" applyFont="1" applyFill="1" applyBorder="1" applyAlignment="1">
      <alignment horizontal="left" indent="1"/>
    </xf>
    <xf numFmtId="3" fontId="11" fillId="14" borderId="4" xfId="0" applyNumberFormat="1" applyFont="1" applyFill="1" applyBorder="1" applyAlignment="1">
      <alignment horizontal="left" indent="1"/>
    </xf>
    <xf numFmtId="3" fontId="11" fillId="2" borderId="4" xfId="0" applyNumberFormat="1" applyFont="1" applyFill="1" applyBorder="1" applyAlignment="1">
      <alignment horizontal="left" indent="1"/>
    </xf>
    <xf numFmtId="3" fontId="11" fillId="0" borderId="5" xfId="0" applyNumberFormat="1" applyFont="1" applyBorder="1" applyAlignment="1">
      <alignment horizontal="left"/>
    </xf>
    <xf numFmtId="0" fontId="11" fillId="0" borderId="5" xfId="0" applyFont="1" applyBorder="1" applyAlignment="1">
      <alignment horizontal="left" vertical="top"/>
    </xf>
    <xf numFmtId="0" fontId="11" fillId="0" borderId="5" xfId="0" applyFont="1" applyBorder="1" applyAlignment="1">
      <alignment horizontal="left" vertical="top" wrapText="1"/>
    </xf>
    <xf numFmtId="0" fontId="31" fillId="0" borderId="0" xfId="0" applyFont="1" applyAlignment="1">
      <alignment wrapText="1"/>
    </xf>
    <xf numFmtId="10" fontId="31" fillId="15" borderId="6" xfId="0" applyNumberFormat="1" applyFont="1" applyFill="1" applyBorder="1" applyAlignment="1">
      <alignment horizontal="center" wrapText="1"/>
    </xf>
    <xf numFmtId="10" fontId="31" fillId="14" borderId="6" xfId="0" applyNumberFormat="1" applyFont="1" applyFill="1" applyBorder="1" applyAlignment="1">
      <alignment horizontal="center" wrapText="1"/>
    </xf>
    <xf numFmtId="3" fontId="11" fillId="22" borderId="3" xfId="0" applyNumberFormat="1" applyFont="1" applyFill="1" applyBorder="1" applyAlignment="1">
      <alignment horizontal="left" indent="1"/>
    </xf>
    <xf numFmtId="3" fontId="30" fillId="0" borderId="5" xfId="0" applyNumberFormat="1" applyFont="1" applyBorder="1" applyAlignment="1">
      <alignment horizontal="left"/>
    </xf>
    <xf numFmtId="0" fontId="1" fillId="22" borderId="21" xfId="0" applyFont="1" applyFill="1" applyBorder="1" applyAlignment="1">
      <alignment horizontal="left" indent="1"/>
    </xf>
    <xf numFmtId="3" fontId="0" fillId="0" borderId="0" xfId="0" applyNumberFormat="1" applyAlignment="1">
      <alignment horizontal="right"/>
    </xf>
    <xf numFmtId="170" fontId="1" fillId="0" borderId="5" xfId="1" applyNumberFormat="1" applyFont="1" applyBorder="1" applyAlignment="1" applyProtection="1">
      <alignment horizontal="center"/>
    </xf>
    <xf numFmtId="170" fontId="61" fillId="8" borderId="4" xfId="1" applyNumberFormat="1" applyFont="1" applyFill="1" applyBorder="1" applyAlignment="1" applyProtection="1">
      <alignment horizontal="center"/>
    </xf>
    <xf numFmtId="170" fontId="66" fillId="8" borderId="10" xfId="1" applyNumberFormat="1" applyFont="1" applyFill="1" applyBorder="1" applyAlignment="1" applyProtection="1">
      <alignment horizontal="center"/>
    </xf>
    <xf numFmtId="170" fontId="1" fillId="0" borderId="4" xfId="1" applyNumberFormat="1" applyFont="1" applyBorder="1" applyAlignment="1" applyProtection="1">
      <alignment horizontal="center"/>
    </xf>
    <xf numFmtId="170" fontId="13" fillId="8" borderId="10" xfId="1" applyNumberFormat="1" applyFont="1" applyFill="1" applyBorder="1" applyAlignment="1" applyProtection="1">
      <alignment horizontal="center"/>
    </xf>
    <xf numFmtId="170" fontId="61" fillId="8" borderId="7" xfId="1" applyNumberFormat="1" applyFont="1" applyFill="1" applyBorder="1" applyAlignment="1" applyProtection="1">
      <alignment horizontal="center"/>
    </xf>
    <xf numFmtId="170" fontId="62" fillId="13" borderId="34" xfId="1" applyNumberFormat="1" applyFont="1" applyFill="1" applyBorder="1" applyAlignment="1" applyProtection="1">
      <alignment horizontal="center"/>
    </xf>
    <xf numFmtId="170" fontId="67" fillId="13" borderId="10" xfId="1" applyNumberFormat="1" applyFont="1" applyFill="1" applyBorder="1" applyAlignment="1" applyProtection="1">
      <alignment horizontal="center"/>
    </xf>
    <xf numFmtId="0" fontId="43" fillId="23" borderId="6" xfId="562" applyFont="1" applyFill="1" applyBorder="1" applyAlignment="1">
      <alignment wrapText="1"/>
    </xf>
    <xf numFmtId="0" fontId="43" fillId="23" borderId="6" xfId="562" applyFont="1" applyFill="1" applyBorder="1" applyAlignment="1">
      <alignment horizontal="left" wrapText="1"/>
    </xf>
    <xf numFmtId="0" fontId="43" fillId="23" borderId="6" xfId="0" applyFont="1" applyFill="1" applyBorder="1" applyAlignment="1">
      <alignment horizontal="left" vertical="center" wrapText="1"/>
    </xf>
    <xf numFmtId="0" fontId="43" fillId="24" borderId="6" xfId="0" applyFont="1" applyFill="1" applyBorder="1" applyAlignment="1">
      <alignment wrapText="1"/>
    </xf>
    <xf numFmtId="10" fontId="43" fillId="0" borderId="6" xfId="562" applyNumberFormat="1" applyFont="1" applyBorder="1" applyAlignment="1">
      <alignment horizontal="center" wrapText="1"/>
    </xf>
    <xf numFmtId="3" fontId="0" fillId="26" borderId="6" xfId="0" applyNumberFormat="1" applyFill="1" applyBorder="1" applyAlignment="1" applyProtection="1">
      <alignment horizontal="right"/>
      <protection locked="0"/>
    </xf>
    <xf numFmtId="1" fontId="34" fillId="14" borderId="6" xfId="562" applyNumberFormat="1" applyFont="1" applyFill="1" applyBorder="1" applyAlignment="1">
      <alignment horizontal="center" wrapText="1"/>
    </xf>
    <xf numFmtId="3" fontId="0" fillId="27" borderId="6" xfId="0" applyNumberFormat="1" applyFill="1" applyBorder="1" applyAlignment="1" applyProtection="1">
      <alignment horizontal="right"/>
      <protection locked="0"/>
    </xf>
    <xf numFmtId="10" fontId="34" fillId="28" borderId="6" xfId="562" applyNumberFormat="1" applyFont="1" applyFill="1" applyBorder="1" applyAlignment="1" applyProtection="1">
      <alignment horizontal="center" wrapText="1"/>
      <protection locked="0"/>
    </xf>
    <xf numFmtId="10" fontId="79" fillId="14" borderId="6" xfId="0" applyNumberFormat="1" applyFont="1" applyFill="1" applyBorder="1" applyAlignment="1">
      <alignment horizontal="center" wrapText="1"/>
    </xf>
    <xf numFmtId="10" fontId="31" fillId="0" borderId="6" xfId="0" applyNumberFormat="1" applyFont="1" applyBorder="1" applyAlignment="1">
      <alignment horizontal="center" wrapText="1"/>
    </xf>
    <xf numFmtId="3" fontId="31" fillId="25" borderId="6" xfId="0" applyNumberFormat="1" applyFont="1" applyFill="1" applyBorder="1" applyAlignment="1">
      <alignment horizontal="center" wrapText="1"/>
    </xf>
    <xf numFmtId="0" fontId="34" fillId="11" borderId="0" xfId="562" applyFont="1" applyFill="1" applyAlignment="1">
      <alignment horizontal="left" wrapText="1"/>
    </xf>
    <xf numFmtId="0" fontId="43" fillId="11" borderId="18" xfId="0" applyFont="1" applyFill="1" applyBorder="1" applyAlignment="1">
      <alignment wrapText="1"/>
    </xf>
    <xf numFmtId="0" fontId="43" fillId="11" borderId="23" xfId="0" applyFont="1" applyFill="1" applyBorder="1" applyAlignment="1">
      <alignment wrapText="1"/>
    </xf>
    <xf numFmtId="0" fontId="44" fillId="11" borderId="0" xfId="562" applyFont="1" applyFill="1" applyAlignment="1">
      <alignment horizontal="center" wrapText="1"/>
    </xf>
    <xf numFmtId="1" fontId="34" fillId="11" borderId="0" xfId="562" applyNumberFormat="1" applyFont="1" applyFill="1" applyAlignment="1">
      <alignment horizontal="center" wrapText="1"/>
    </xf>
    <xf numFmtId="3" fontId="60" fillId="0" borderId="34" xfId="0" applyNumberFormat="1" applyFont="1" applyBorder="1" applyAlignment="1">
      <alignment horizontal="left" vertical="center" wrapText="1"/>
    </xf>
    <xf numFmtId="170" fontId="0" fillId="0" borderId="5" xfId="1" applyNumberFormat="1" applyFont="1" applyBorder="1" applyAlignment="1" applyProtection="1">
      <alignment horizontal="center"/>
    </xf>
    <xf numFmtId="3" fontId="65" fillId="0" borderId="4" xfId="0" applyNumberFormat="1" applyFont="1" applyBorder="1" applyAlignment="1">
      <alignment horizontal="left" vertical="center" wrapText="1"/>
    </xf>
    <xf numFmtId="170" fontId="0" fillId="0" borderId="23" xfId="1" applyNumberFormat="1" applyFont="1" applyBorder="1" applyAlignment="1" applyProtection="1">
      <alignment horizontal="center"/>
    </xf>
    <xf numFmtId="0" fontId="1" fillId="0" borderId="0" xfId="393" applyAlignment="1">
      <alignment horizontal="right"/>
    </xf>
    <xf numFmtId="0" fontId="0" fillId="0" borderId="0" xfId="0" applyAlignment="1">
      <alignment horizontal="right" wrapText="1"/>
    </xf>
    <xf numFmtId="0" fontId="25" fillId="0" borderId="0" xfId="0" applyFont="1" applyAlignment="1">
      <alignment horizontal="right"/>
    </xf>
    <xf numFmtId="171" fontId="1" fillId="0" borderId="0" xfId="393" applyNumberFormat="1"/>
    <xf numFmtId="0" fontId="43" fillId="23" borderId="6" xfId="562" applyFont="1" applyFill="1" applyBorder="1" applyAlignment="1">
      <alignment horizontal="center" wrapText="1"/>
    </xf>
    <xf numFmtId="0" fontId="45" fillId="0" borderId="0" xfId="562" applyFont="1" applyAlignment="1">
      <alignment horizontal="left" wrapText="1"/>
    </xf>
    <xf numFmtId="3" fontId="34" fillId="0" borderId="6" xfId="562" applyNumberFormat="1" applyFont="1" applyBorder="1" applyAlignment="1">
      <alignment horizontal="center" wrapText="1"/>
    </xf>
    <xf numFmtId="3" fontId="35" fillId="0" borderId="6" xfId="562" applyNumberFormat="1" applyFont="1" applyBorder="1" applyAlignment="1">
      <alignment horizontal="center" wrapText="1"/>
    </xf>
    <xf numFmtId="3" fontId="11" fillId="0" borderId="6" xfId="0" applyNumberFormat="1" applyFont="1" applyBorder="1" applyAlignment="1">
      <alignment horizontal="left" wrapText="1"/>
    </xf>
    <xf numFmtId="3" fontId="14" fillId="3" borderId="40" xfId="0" applyNumberFormat="1" applyFont="1" applyFill="1" applyBorder="1" applyAlignment="1">
      <alignment vertical="center"/>
    </xf>
    <xf numFmtId="3" fontId="8" fillId="3" borderId="41" xfId="0" applyNumberFormat="1" applyFont="1" applyFill="1" applyBorder="1" applyAlignment="1">
      <alignment vertical="center"/>
    </xf>
    <xf numFmtId="3" fontId="9" fillId="3" borderId="42" xfId="0" applyNumberFormat="1" applyFont="1" applyFill="1" applyBorder="1" applyAlignment="1">
      <alignment horizontal="center" vertical="center"/>
    </xf>
    <xf numFmtId="0" fontId="82" fillId="0" borderId="46" xfId="939" applyFill="1" applyBorder="1" applyAlignment="1">
      <alignment horizontal="center" vertical="center"/>
    </xf>
    <xf numFmtId="0" fontId="12" fillId="0" borderId="42" xfId="0" applyFont="1" applyBorder="1" applyAlignment="1">
      <alignment horizontal="left" wrapText="1"/>
    </xf>
    <xf numFmtId="0" fontId="82" fillId="0" borderId="42" xfId="939" applyFill="1" applyBorder="1" applyAlignment="1">
      <alignment horizontal="center" vertical="center"/>
    </xf>
    <xf numFmtId="0" fontId="82" fillId="0" borderId="55" xfId="939" applyFill="1" applyBorder="1" applyAlignment="1">
      <alignment horizontal="center" vertical="center"/>
    </xf>
    <xf numFmtId="3" fontId="11" fillId="0" borderId="42" xfId="0" applyNumberFormat="1" applyFont="1" applyBorder="1" applyAlignment="1">
      <alignment horizontal="left" wrapText="1"/>
    </xf>
    <xf numFmtId="3" fontId="11" fillId="0" borderId="50" xfId="0" applyNumberFormat="1" applyFont="1" applyBorder="1" applyAlignment="1">
      <alignment horizontal="left" wrapText="1"/>
    </xf>
    <xf numFmtId="0" fontId="0" fillId="0" borderId="50" xfId="0" applyBorder="1" applyAlignment="1">
      <alignment wrapText="1"/>
    </xf>
    <xf numFmtId="0" fontId="1" fillId="0" borderId="17" xfId="393" applyBorder="1"/>
    <xf numFmtId="170" fontId="60" fillId="27" borderId="6" xfId="0" applyNumberFormat="1" applyFont="1" applyFill="1" applyBorder="1" applyAlignment="1" applyProtection="1">
      <alignment horizontal="center"/>
      <protection locked="0"/>
    </xf>
    <xf numFmtId="170" fontId="65" fillId="27" borderId="6" xfId="0" applyNumberFormat="1" applyFont="1" applyFill="1" applyBorder="1" applyAlignment="1" applyProtection="1">
      <alignment horizontal="center"/>
      <protection locked="0"/>
    </xf>
    <xf numFmtId="170" fontId="0" fillId="27" borderId="6" xfId="0" applyNumberFormat="1" applyFill="1" applyBorder="1" applyAlignment="1" applyProtection="1">
      <alignment horizontal="center"/>
      <protection locked="0"/>
    </xf>
    <xf numFmtId="170" fontId="0" fillId="27" borderId="3" xfId="0" applyNumberFormat="1" applyFill="1" applyBorder="1" applyAlignment="1" applyProtection="1">
      <alignment horizontal="center"/>
      <protection locked="0"/>
    </xf>
    <xf numFmtId="0" fontId="45" fillId="0" borderId="6" xfId="0" applyFont="1" applyBorder="1" applyAlignment="1">
      <alignment wrapText="1"/>
    </xf>
    <xf numFmtId="0" fontId="35" fillId="23" borderId="6" xfId="562" applyFont="1" applyFill="1" applyBorder="1" applyAlignment="1">
      <alignment horizontal="center" wrapText="1"/>
    </xf>
    <xf numFmtId="0" fontId="89" fillId="11" borderId="0" xfId="562" applyFont="1" applyFill="1" applyAlignment="1">
      <alignment wrapText="1"/>
    </xf>
    <xf numFmtId="3" fontId="89" fillId="11" borderId="0" xfId="562" applyNumberFormat="1" applyFont="1" applyFill="1" applyAlignment="1">
      <alignment wrapText="1"/>
    </xf>
    <xf numFmtId="0" fontId="43" fillId="24" borderId="6" xfId="562" applyFont="1" applyFill="1" applyBorder="1" applyAlignment="1">
      <alignment horizontal="center" wrapText="1"/>
    </xf>
    <xf numFmtId="3" fontId="18" fillId="8" borderId="10" xfId="0" applyNumberFormat="1" applyFont="1" applyFill="1" applyBorder="1" applyAlignment="1">
      <alignment horizontal="center"/>
    </xf>
    <xf numFmtId="3" fontId="34" fillId="14" borderId="6" xfId="562" applyNumberFormat="1" applyFont="1" applyFill="1" applyBorder="1" applyAlignment="1">
      <alignment horizontal="center" wrapText="1"/>
    </xf>
    <xf numFmtId="0" fontId="45" fillId="0" borderId="8" xfId="0" applyFont="1" applyBorder="1" applyAlignment="1">
      <alignment wrapText="1"/>
    </xf>
    <xf numFmtId="3" fontId="11" fillId="11" borderId="43" xfId="0" applyNumberFormat="1" applyFont="1" applyFill="1" applyBorder="1" applyAlignment="1">
      <alignment horizontal="left" vertical="center" wrapText="1"/>
    </xf>
    <xf numFmtId="3" fontId="11" fillId="11" borderId="2" xfId="0" applyNumberFormat="1" applyFont="1" applyFill="1" applyBorder="1" applyAlignment="1">
      <alignment horizontal="left" vertical="center" wrapText="1"/>
    </xf>
    <xf numFmtId="3" fontId="65" fillId="0" borderId="4" xfId="0" applyNumberFormat="1" applyFont="1" applyBorder="1" applyAlignment="1">
      <alignment horizontal="left" wrapText="1"/>
    </xf>
    <xf numFmtId="3" fontId="60" fillId="0" borderId="4" xfId="0" applyNumberFormat="1" applyFont="1" applyBorder="1" applyAlignment="1">
      <alignment horizontal="left" wrapText="1"/>
    </xf>
    <xf numFmtId="170" fontId="60" fillId="0" borderId="5" xfId="1" applyNumberFormat="1" applyFont="1" applyBorder="1" applyAlignment="1" applyProtection="1">
      <alignment horizontal="center"/>
    </xf>
    <xf numFmtId="170" fontId="65" fillId="0" borderId="5" xfId="1" applyNumberFormat="1" applyFont="1" applyBorder="1" applyAlignment="1" applyProtection="1">
      <alignment horizontal="center"/>
    </xf>
    <xf numFmtId="170" fontId="11" fillId="0" borderId="5" xfId="1" applyNumberFormat="1" applyFont="1" applyBorder="1" applyAlignment="1" applyProtection="1">
      <alignment horizontal="center"/>
    </xf>
    <xf numFmtId="170" fontId="11" fillId="27" borderId="6" xfId="0" applyNumberFormat="1" applyFont="1" applyFill="1" applyBorder="1" applyAlignment="1" applyProtection="1">
      <alignment horizontal="center"/>
      <protection locked="0"/>
    </xf>
    <xf numFmtId="0" fontId="0" fillId="0" borderId="13" xfId="0" applyBorder="1"/>
    <xf numFmtId="0" fontId="0" fillId="0" borderId="11" xfId="0" applyBorder="1"/>
    <xf numFmtId="0" fontId="0" fillId="0" borderId="37" xfId="0" applyBorder="1"/>
    <xf numFmtId="0" fontId="0" fillId="11" borderId="21" xfId="0" applyFill="1" applyBorder="1"/>
    <xf numFmtId="0" fontId="0" fillId="11" borderId="18" xfId="0" applyFill="1" applyBorder="1"/>
    <xf numFmtId="0" fontId="0" fillId="11" borderId="22" xfId="0" applyFill="1" applyBorder="1"/>
    <xf numFmtId="0" fontId="0" fillId="11" borderId="2" xfId="0" applyFill="1" applyBorder="1"/>
    <xf numFmtId="0" fontId="0" fillId="11" borderId="23" xfId="0" applyFill="1" applyBorder="1"/>
    <xf numFmtId="0" fontId="0" fillId="0" borderId="61" xfId="0" applyBorder="1"/>
    <xf numFmtId="0" fontId="0" fillId="0" borderId="62" xfId="0" applyBorder="1"/>
    <xf numFmtId="0" fontId="0" fillId="0" borderId="63" xfId="0" applyBorder="1"/>
    <xf numFmtId="0" fontId="0" fillId="0" borderId="64" xfId="0" applyBorder="1"/>
    <xf numFmtId="0" fontId="0" fillId="0" borderId="65" xfId="0" applyBorder="1"/>
    <xf numFmtId="3" fontId="18" fillId="8" borderId="24" xfId="0" applyNumberFormat="1" applyFont="1" applyFill="1" applyBorder="1" applyAlignment="1">
      <alignment horizontal="left"/>
    </xf>
    <xf numFmtId="1" fontId="0" fillId="28" borderId="3" xfId="0" applyNumberFormat="1" applyFill="1" applyBorder="1" applyAlignment="1" applyProtection="1">
      <alignment horizontal="center" wrapText="1"/>
      <protection locked="0"/>
    </xf>
    <xf numFmtId="3" fontId="0" fillId="28" borderId="35" xfId="0" applyNumberFormat="1" applyFill="1" applyBorder="1" applyAlignment="1" applyProtection="1">
      <alignment horizontal="center" wrapText="1"/>
      <protection locked="0"/>
    </xf>
    <xf numFmtId="3" fontId="0" fillId="28" borderId="3" xfId="0" applyNumberFormat="1" applyFill="1" applyBorder="1" applyAlignment="1" applyProtection="1">
      <alignment horizontal="center" wrapText="1"/>
      <protection locked="0"/>
    </xf>
    <xf numFmtId="3" fontId="0" fillId="28" borderId="19" xfId="0" applyNumberFormat="1" applyFill="1" applyBorder="1" applyAlignment="1" applyProtection="1">
      <alignment horizontal="center" wrapText="1"/>
      <protection locked="0"/>
    </xf>
    <xf numFmtId="3" fontId="0" fillId="28" borderId="50" xfId="0" applyNumberFormat="1" applyFill="1" applyBorder="1" applyAlignment="1" applyProtection="1">
      <alignment horizontal="center" wrapText="1"/>
      <protection locked="0"/>
    </xf>
    <xf numFmtId="3" fontId="0" fillId="28" borderId="22" xfId="0" applyNumberFormat="1" applyFill="1" applyBorder="1" applyAlignment="1" applyProtection="1">
      <alignment horizontal="left" wrapText="1"/>
      <protection locked="0"/>
    </xf>
    <xf numFmtId="3" fontId="0" fillId="28" borderId="3" xfId="0" applyNumberFormat="1" applyFill="1" applyBorder="1" applyAlignment="1" applyProtection="1">
      <alignment horizontal="left" wrapText="1"/>
      <protection locked="0"/>
    </xf>
    <xf numFmtId="3" fontId="0" fillId="28" borderId="24" xfId="0" applyNumberFormat="1" applyFill="1" applyBorder="1" applyAlignment="1" applyProtection="1">
      <alignment horizontal="left" wrapText="1"/>
      <protection locked="0"/>
    </xf>
    <xf numFmtId="3" fontId="0" fillId="28" borderId="19" xfId="0" applyNumberFormat="1" applyFill="1" applyBorder="1" applyAlignment="1" applyProtection="1">
      <alignment horizontal="left" wrapText="1"/>
      <protection locked="0"/>
    </xf>
    <xf numFmtId="10" fontId="31" fillId="28" borderId="6" xfId="0" applyNumberFormat="1" applyFont="1" applyFill="1" applyBorder="1" applyAlignment="1" applyProtection="1">
      <alignment horizontal="center" wrapText="1"/>
      <protection locked="0"/>
    </xf>
    <xf numFmtId="4" fontId="31" fillId="28" borderId="6" xfId="0" applyNumberFormat="1" applyFont="1" applyFill="1" applyBorder="1" applyAlignment="1" applyProtection="1">
      <alignment horizontal="center" wrapText="1"/>
      <protection locked="0"/>
    </xf>
    <xf numFmtId="3" fontId="0" fillId="28" borderId="6" xfId="0" applyNumberFormat="1" applyFill="1" applyBorder="1" applyAlignment="1" applyProtection="1">
      <alignment horizontal="left" vertical="top" wrapText="1"/>
      <protection locked="0"/>
    </xf>
    <xf numFmtId="3" fontId="0" fillId="28" borderId="6" xfId="0" applyNumberFormat="1" applyFill="1" applyBorder="1" applyAlignment="1" applyProtection="1">
      <alignment vertical="top" wrapText="1"/>
      <protection locked="0"/>
    </xf>
    <xf numFmtId="3" fontId="0" fillId="28" borderId="8" xfId="0" applyNumberFormat="1" applyFill="1" applyBorder="1" applyAlignment="1" applyProtection="1">
      <alignment horizontal="left" vertical="top" wrapText="1"/>
      <protection locked="0"/>
    </xf>
    <xf numFmtId="0" fontId="34" fillId="28" borderId="6" xfId="562" applyFont="1" applyFill="1" applyBorder="1" applyAlignment="1" applyProtection="1">
      <alignment horizontal="left" wrapText="1"/>
      <protection locked="0"/>
    </xf>
    <xf numFmtId="3" fontId="39" fillId="2" borderId="6" xfId="0" applyNumberFormat="1" applyFont="1" applyFill="1" applyBorder="1" applyAlignment="1">
      <alignment horizontal="right"/>
    </xf>
    <xf numFmtId="3" fontId="11" fillId="4" borderId="7" xfId="0" applyNumberFormat="1" applyFont="1" applyFill="1" applyBorder="1" applyAlignment="1">
      <alignment horizontal="left" vertical="center" wrapText="1"/>
    </xf>
    <xf numFmtId="3" fontId="11" fillId="4" borderId="4" xfId="0" applyNumberFormat="1" applyFont="1" applyFill="1" applyBorder="1" applyAlignment="1">
      <alignment horizontal="left" vertical="center" wrapText="1"/>
    </xf>
    <xf numFmtId="3" fontId="1" fillId="4" borderId="7" xfId="0" applyNumberFormat="1" applyFont="1" applyFill="1" applyBorder="1" applyAlignment="1">
      <alignment horizontal="left" vertical="center" wrapText="1"/>
    </xf>
    <xf numFmtId="3" fontId="11" fillId="4" borderId="4" xfId="669" applyNumberFormat="1" applyFont="1" applyFill="1" applyBorder="1" applyAlignment="1">
      <alignment horizontal="left" vertical="center" wrapText="1"/>
    </xf>
    <xf numFmtId="1" fontId="34" fillId="11" borderId="0" xfId="562" applyNumberFormat="1" applyFont="1" applyFill="1" applyAlignment="1">
      <alignment wrapText="1"/>
    </xf>
    <xf numFmtId="0" fontId="47" fillId="0" borderId="12" xfId="0" applyFont="1" applyBorder="1" applyAlignment="1">
      <alignment horizontal="left"/>
    </xf>
    <xf numFmtId="0" fontId="47" fillId="0" borderId="37" xfId="0" applyFont="1" applyBorder="1" applyAlignment="1">
      <alignment horizontal="left"/>
    </xf>
    <xf numFmtId="0" fontId="47" fillId="0" borderId="13" xfId="0" applyFont="1" applyBorder="1" applyAlignment="1">
      <alignment horizontal="left"/>
    </xf>
    <xf numFmtId="0" fontId="91" fillId="30" borderId="19" xfId="0" applyFont="1" applyFill="1" applyBorder="1" applyAlignment="1">
      <alignment horizontal="center" wrapText="1"/>
    </xf>
    <xf numFmtId="0" fontId="91" fillId="30" borderId="20" xfId="0" applyFont="1" applyFill="1" applyBorder="1" applyAlignment="1">
      <alignment horizontal="center" wrapText="1"/>
    </xf>
    <xf numFmtId="0" fontId="91" fillId="30" borderId="59" xfId="0" applyFont="1" applyFill="1" applyBorder="1" applyAlignment="1">
      <alignment horizontal="center" wrapText="1"/>
    </xf>
    <xf numFmtId="0" fontId="91" fillId="30" borderId="60" xfId="0" applyFont="1" applyFill="1" applyBorder="1" applyAlignment="1">
      <alignment horizontal="center" wrapText="1"/>
    </xf>
    <xf numFmtId="0" fontId="91" fillId="30" borderId="19" xfId="0" applyFont="1" applyFill="1" applyBorder="1" applyAlignment="1">
      <alignment horizontal="center"/>
    </xf>
    <xf numFmtId="0" fontId="91" fillId="30" borderId="7" xfId="0" applyFont="1" applyFill="1" applyBorder="1" applyAlignment="1">
      <alignment horizontal="center"/>
    </xf>
    <xf numFmtId="0" fontId="91" fillId="30" borderId="20" xfId="0" applyFont="1" applyFill="1" applyBorder="1" applyAlignment="1">
      <alignment horizontal="center"/>
    </xf>
    <xf numFmtId="0" fontId="91" fillId="30" borderId="21" xfId="0" applyFont="1" applyFill="1" applyBorder="1" applyAlignment="1">
      <alignment horizontal="center"/>
    </xf>
    <xf numFmtId="0" fontId="91" fillId="30" borderId="0" xfId="0" applyFont="1" applyFill="1" applyAlignment="1">
      <alignment horizontal="center"/>
    </xf>
    <xf numFmtId="0" fontId="91" fillId="30" borderId="18" xfId="0" applyFont="1" applyFill="1" applyBorder="1" applyAlignment="1">
      <alignment horizontal="center"/>
    </xf>
    <xf numFmtId="0" fontId="91" fillId="30" borderId="59" xfId="0" applyFont="1" applyFill="1" applyBorder="1" applyAlignment="1">
      <alignment horizontal="center"/>
    </xf>
    <xf numFmtId="0" fontId="91" fillId="30" borderId="27" xfId="0" applyFont="1" applyFill="1" applyBorder="1" applyAlignment="1">
      <alignment horizontal="center"/>
    </xf>
    <xf numFmtId="0" fontId="91" fillId="30" borderId="60" xfId="0" applyFont="1" applyFill="1" applyBorder="1" applyAlignment="1">
      <alignment horizontal="center"/>
    </xf>
    <xf numFmtId="0" fontId="92" fillId="0" borderId="12" xfId="0" applyFont="1" applyBorder="1" applyAlignment="1">
      <alignment horizontal="left" wrapText="1"/>
    </xf>
    <xf numFmtId="0" fontId="92" fillId="0" borderId="37" xfId="0" applyFont="1" applyBorder="1" applyAlignment="1">
      <alignment horizontal="left"/>
    </xf>
    <xf numFmtId="0" fontId="92" fillId="0" borderId="13" xfId="0" applyFont="1" applyBorder="1" applyAlignment="1">
      <alignment horizontal="left"/>
    </xf>
    <xf numFmtId="0" fontId="47" fillId="0" borderId="12" xfId="0" applyFont="1" applyBorder="1" applyAlignment="1">
      <alignment horizontal="left" wrapText="1"/>
    </xf>
    <xf numFmtId="3" fontId="11" fillId="4" borderId="50" xfId="0" applyNumberFormat="1" applyFont="1" applyFill="1" applyBorder="1" applyAlignment="1">
      <alignment horizontal="left" wrapText="1"/>
    </xf>
    <xf numFmtId="0" fontId="0" fillId="0" borderId="42" xfId="0" applyBorder="1" applyAlignment="1">
      <alignment horizontal="left" vertical="center" wrapText="1"/>
    </xf>
    <xf numFmtId="0" fontId="0" fillId="0" borderId="6" xfId="0" applyBorder="1" applyAlignment="1">
      <alignment horizontal="left" vertical="center" wrapText="1"/>
    </xf>
    <xf numFmtId="3" fontId="11" fillId="4" borderId="31" xfId="0" applyNumberFormat="1" applyFont="1" applyFill="1" applyBorder="1" applyAlignment="1">
      <alignment horizontal="left" wrapText="1"/>
    </xf>
    <xf numFmtId="3" fontId="11" fillId="4" borderId="6" xfId="0" applyNumberFormat="1" applyFont="1" applyFill="1" applyBorder="1" applyAlignment="1">
      <alignment horizontal="left" wrapText="1"/>
    </xf>
    <xf numFmtId="0" fontId="12" fillId="4" borderId="19" xfId="0" applyFont="1" applyFill="1" applyBorder="1" applyAlignment="1">
      <alignment horizontal="center" wrapText="1"/>
    </xf>
    <xf numFmtId="0" fontId="12" fillId="4" borderId="7" xfId="0" applyFont="1" applyFill="1" applyBorder="1" applyAlignment="1">
      <alignment horizontal="center" wrapText="1"/>
    </xf>
    <xf numFmtId="0" fontId="12" fillId="4" borderId="56" xfId="0" applyFont="1" applyFill="1" applyBorder="1" applyAlignment="1">
      <alignment horizontal="center" wrapText="1"/>
    </xf>
    <xf numFmtId="0" fontId="12" fillId="4" borderId="21" xfId="0" applyFont="1" applyFill="1" applyBorder="1" applyAlignment="1">
      <alignment horizontal="center" wrapText="1"/>
    </xf>
    <xf numFmtId="0" fontId="12" fillId="4" borderId="0" xfId="0" applyFont="1" applyFill="1" applyAlignment="1">
      <alignment horizontal="center" wrapText="1"/>
    </xf>
    <xf numFmtId="0" fontId="12" fillId="4" borderId="57" xfId="0" applyFont="1" applyFill="1" applyBorder="1" applyAlignment="1">
      <alignment horizontal="center" wrapText="1"/>
    </xf>
    <xf numFmtId="3" fontId="11" fillId="4" borderId="8" xfId="0" applyNumberFormat="1" applyFont="1" applyFill="1" applyBorder="1" applyAlignment="1">
      <alignment horizontal="left" wrapText="1"/>
    </xf>
    <xf numFmtId="0" fontId="0" fillId="11" borderId="0" xfId="0" applyFill="1" applyAlignment="1">
      <alignment horizontal="center"/>
    </xf>
    <xf numFmtId="3" fontId="10" fillId="4" borderId="53" xfId="0" applyNumberFormat="1" applyFont="1" applyFill="1" applyBorder="1" applyAlignment="1">
      <alignment horizontal="center" vertical="center" wrapText="1"/>
    </xf>
    <xf numFmtId="3" fontId="10" fillId="4" borderId="48" xfId="0" applyNumberFormat="1" applyFont="1" applyFill="1" applyBorder="1" applyAlignment="1">
      <alignment horizontal="center" vertical="center" wrapText="1"/>
    </xf>
    <xf numFmtId="3" fontId="10" fillId="4" borderId="49" xfId="0" applyNumberFormat="1" applyFont="1" applyFill="1" applyBorder="1" applyAlignment="1">
      <alignment horizontal="center" vertical="center" wrapText="1"/>
    </xf>
    <xf numFmtId="3" fontId="10" fillId="4" borderId="45" xfId="0" applyNumberFormat="1" applyFont="1" applyFill="1" applyBorder="1" applyAlignment="1">
      <alignment horizontal="center" vertical="center" wrapText="1"/>
    </xf>
    <xf numFmtId="3" fontId="10" fillId="4" borderId="47" xfId="0" applyNumberFormat="1" applyFont="1" applyFill="1" applyBorder="1" applyAlignment="1">
      <alignment horizontal="center" vertical="center" wrapText="1"/>
    </xf>
    <xf numFmtId="3" fontId="10" fillId="0" borderId="58" xfId="0" applyNumberFormat="1" applyFont="1" applyBorder="1" applyAlignment="1">
      <alignment horizontal="center" vertical="center" wrapText="1"/>
    </xf>
    <xf numFmtId="3" fontId="10" fillId="0" borderId="48" xfId="0" applyNumberFormat="1" applyFont="1" applyBorder="1" applyAlignment="1">
      <alignment horizontal="center" vertical="center" wrapText="1"/>
    </xf>
    <xf numFmtId="3" fontId="10" fillId="0" borderId="49" xfId="0" applyNumberFormat="1" applyFont="1" applyBorder="1" applyAlignment="1">
      <alignment horizontal="center" vertical="center" wrapText="1"/>
    </xf>
    <xf numFmtId="0" fontId="9" fillId="3" borderId="30" xfId="0" applyFont="1" applyFill="1" applyBorder="1" applyAlignment="1">
      <alignment horizontal="center" vertical="center"/>
    </xf>
    <xf numFmtId="0" fontId="9" fillId="3" borderId="43" xfId="0" applyFont="1" applyFill="1" applyBorder="1" applyAlignment="1">
      <alignment horizontal="center" vertical="center"/>
    </xf>
    <xf numFmtId="0" fontId="9" fillId="3" borderId="44" xfId="0" applyFont="1" applyFill="1" applyBorder="1" applyAlignment="1">
      <alignment horizontal="center" vertical="center"/>
    </xf>
    <xf numFmtId="0" fontId="12" fillId="23" borderId="6" xfId="0" applyFont="1" applyFill="1" applyBorder="1" applyAlignment="1">
      <alignment horizontal="left" wrapText="1"/>
    </xf>
    <xf numFmtId="0" fontId="12" fillId="23" borderId="46" xfId="0" applyFont="1" applyFill="1" applyBorder="1" applyAlignment="1">
      <alignment horizontal="left" wrapText="1"/>
    </xf>
    <xf numFmtId="0" fontId="12" fillId="0" borderId="8" xfId="0" applyFont="1" applyBorder="1" applyAlignment="1">
      <alignment horizontal="left" wrapText="1"/>
    </xf>
    <xf numFmtId="0" fontId="12" fillId="0" borderId="52" xfId="0" applyFont="1" applyBorder="1" applyAlignment="1">
      <alignment horizontal="left" wrapText="1"/>
    </xf>
    <xf numFmtId="0" fontId="12" fillId="23" borderId="31" xfId="0" applyFont="1" applyFill="1" applyBorder="1" applyAlignment="1">
      <alignment horizontal="left" wrapText="1"/>
    </xf>
    <xf numFmtId="0" fontId="12" fillId="23" borderId="54" xfId="0" applyFont="1" applyFill="1" applyBorder="1" applyAlignment="1">
      <alignment horizontal="left" wrapText="1"/>
    </xf>
    <xf numFmtId="0" fontId="12" fillId="4" borderId="6" xfId="0" applyFont="1" applyFill="1" applyBorder="1" applyAlignment="1">
      <alignment horizontal="left" wrapText="1"/>
    </xf>
    <xf numFmtId="0" fontId="12" fillId="4" borderId="46" xfId="0" applyFont="1" applyFill="1" applyBorder="1" applyAlignment="1">
      <alignment horizontal="left" wrapText="1"/>
    </xf>
    <xf numFmtId="0" fontId="12" fillId="23" borderId="50" xfId="0" applyFont="1" applyFill="1" applyBorder="1" applyAlignment="1">
      <alignment horizontal="left" wrapText="1"/>
    </xf>
    <xf numFmtId="0" fontId="12" fillId="23" borderId="51" xfId="0" applyFont="1" applyFill="1" applyBorder="1" applyAlignment="1">
      <alignment horizontal="left" wrapText="1"/>
    </xf>
    <xf numFmtId="0" fontId="12" fillId="0" borderId="50" xfId="0" applyFont="1" applyBorder="1" applyAlignment="1">
      <alignment horizontal="left" wrapText="1"/>
    </xf>
    <xf numFmtId="0" fontId="12" fillId="0" borderId="51" xfId="0" applyFont="1" applyBorder="1" applyAlignment="1">
      <alignment horizontal="left" wrapText="1"/>
    </xf>
    <xf numFmtId="0" fontId="12" fillId="0" borderId="6" xfId="0" applyFont="1" applyBorder="1" applyAlignment="1">
      <alignment horizontal="left" wrapText="1"/>
    </xf>
    <xf numFmtId="3" fontId="0" fillId="28" borderId="6" xfId="0" applyNumberFormat="1" applyFill="1" applyBorder="1" applyAlignment="1" applyProtection="1">
      <alignment horizontal="left" vertical="top" wrapText="1"/>
      <protection locked="0"/>
    </xf>
    <xf numFmtId="3" fontId="1" fillId="4" borderId="7" xfId="0" applyNumberFormat="1" applyFont="1" applyFill="1" applyBorder="1" applyAlignment="1">
      <alignment horizontal="left" vertical="center" wrapText="1"/>
    </xf>
    <xf numFmtId="3" fontId="1" fillId="4" borderId="2" xfId="0" applyNumberFormat="1" applyFont="1" applyFill="1" applyBorder="1" applyAlignment="1">
      <alignment horizontal="left" vertical="center" wrapText="1"/>
    </xf>
    <xf numFmtId="0" fontId="1" fillId="4" borderId="7" xfId="0" applyFont="1" applyFill="1" applyBorder="1" applyAlignment="1">
      <alignment horizontal="left" vertical="center" wrapText="1"/>
    </xf>
    <xf numFmtId="0" fontId="1" fillId="4" borderId="2" xfId="0" applyFont="1" applyFill="1" applyBorder="1" applyAlignment="1">
      <alignment horizontal="left" vertical="center" wrapText="1"/>
    </xf>
    <xf numFmtId="3" fontId="11" fillId="4" borderId="7" xfId="0" applyNumberFormat="1" applyFont="1" applyFill="1" applyBorder="1" applyAlignment="1">
      <alignment vertical="center" wrapText="1"/>
    </xf>
    <xf numFmtId="0" fontId="11" fillId="4" borderId="0" xfId="0" applyFont="1" applyFill="1" applyAlignment="1">
      <alignment vertical="center" wrapText="1"/>
    </xf>
    <xf numFmtId="0" fontId="11" fillId="4" borderId="2" xfId="0" applyFont="1" applyFill="1" applyBorder="1" applyAlignment="1">
      <alignment vertical="center" wrapText="1"/>
    </xf>
    <xf numFmtId="3" fontId="8" fillId="3" borderId="4" xfId="0" applyNumberFormat="1" applyFont="1" applyFill="1" applyBorder="1" applyAlignment="1">
      <alignment horizontal="left" vertical="center" wrapText="1"/>
    </xf>
    <xf numFmtId="0" fontId="8" fillId="3" borderId="4" xfId="0" applyFont="1" applyFill="1" applyBorder="1" applyAlignment="1">
      <alignment horizontal="left" vertical="center" wrapText="1"/>
    </xf>
    <xf numFmtId="0" fontId="1" fillId="4" borderId="4" xfId="0" applyFont="1" applyFill="1" applyBorder="1" applyAlignment="1">
      <alignment horizontal="left" vertical="center" wrapText="1"/>
    </xf>
    <xf numFmtId="0" fontId="11" fillId="4" borderId="4" xfId="669" applyFont="1" applyFill="1" applyBorder="1" applyAlignment="1">
      <alignment horizontal="left" vertical="center" wrapText="1"/>
    </xf>
    <xf numFmtId="0" fontId="11" fillId="4" borderId="4"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3" fontId="8" fillId="3" borderId="4" xfId="0" applyNumberFormat="1" applyFont="1" applyFill="1" applyBorder="1" applyAlignment="1">
      <alignment horizontal="left" vertical="center"/>
    </xf>
    <xf numFmtId="0" fontId="8" fillId="3" borderId="4" xfId="0" applyFont="1" applyFill="1" applyBorder="1" applyAlignment="1">
      <alignment horizontal="left" vertical="center"/>
    </xf>
    <xf numFmtId="0" fontId="10" fillId="4" borderId="4" xfId="0" applyFont="1" applyFill="1" applyBorder="1" applyAlignment="1">
      <alignment horizontal="left" vertical="center" wrapText="1"/>
    </xf>
    <xf numFmtId="3" fontId="11" fillId="4" borderId="4" xfId="0" applyNumberFormat="1" applyFont="1" applyFill="1" applyBorder="1" applyAlignment="1">
      <alignment horizontal="left" vertical="center" wrapText="1"/>
    </xf>
    <xf numFmtId="3" fontId="11" fillId="4" borderId="7" xfId="0" applyNumberFormat="1" applyFont="1" applyFill="1" applyBorder="1" applyAlignment="1">
      <alignment horizontal="left" vertical="center" wrapText="1"/>
    </xf>
    <xf numFmtId="0" fontId="11" fillId="4" borderId="7" xfId="0" applyFont="1" applyFill="1" applyBorder="1" applyAlignment="1">
      <alignment horizontal="left" vertical="center" wrapText="1"/>
    </xf>
    <xf numFmtId="0" fontId="1" fillId="6" borderId="4" xfId="0" applyFont="1" applyFill="1" applyBorder="1" applyAlignment="1">
      <alignment horizontal="left" vertical="center" wrapText="1"/>
    </xf>
    <xf numFmtId="3" fontId="1" fillId="6" borderId="7" xfId="0" applyNumberFormat="1" applyFont="1" applyFill="1" applyBorder="1" applyAlignment="1">
      <alignment horizontal="left" vertical="center" wrapText="1"/>
    </xf>
    <xf numFmtId="0" fontId="1" fillId="6" borderId="7" xfId="0" applyFont="1" applyFill="1" applyBorder="1" applyAlignment="1">
      <alignment horizontal="left" vertical="center" wrapText="1"/>
    </xf>
    <xf numFmtId="0" fontId="1" fillId="6" borderId="2" xfId="0" applyFont="1" applyFill="1" applyBorder="1" applyAlignment="1">
      <alignment horizontal="left" vertical="center" wrapText="1"/>
    </xf>
    <xf numFmtId="0" fontId="1" fillId="6" borderId="0" xfId="0" applyFont="1" applyFill="1" applyAlignment="1">
      <alignment horizontal="left" vertical="center" wrapText="1"/>
    </xf>
    <xf numFmtId="3" fontId="1" fillId="6" borderId="0" xfId="0" applyNumberFormat="1" applyFont="1" applyFill="1" applyAlignment="1">
      <alignment horizontal="left" vertical="center" wrapText="1"/>
    </xf>
    <xf numFmtId="3" fontId="1" fillId="6" borderId="2" xfId="0" applyNumberFormat="1" applyFont="1" applyFill="1" applyBorder="1" applyAlignment="1">
      <alignment horizontal="left" vertical="center" wrapText="1"/>
    </xf>
    <xf numFmtId="3" fontId="0" fillId="28" borderId="8" xfId="0" applyNumberFormat="1" applyFill="1" applyBorder="1" applyAlignment="1" applyProtection="1">
      <alignment horizontal="left" vertical="top" wrapText="1"/>
      <protection locked="0"/>
    </xf>
    <xf numFmtId="3" fontId="0" fillId="28" borderId="32" xfId="0" applyNumberFormat="1" applyFill="1" applyBorder="1" applyAlignment="1" applyProtection="1">
      <alignment horizontal="left" vertical="top" wrapText="1"/>
      <protection locked="0"/>
    </xf>
    <xf numFmtId="3" fontId="0" fillId="28" borderId="31" xfId="0" applyNumberFormat="1" applyFill="1" applyBorder="1" applyAlignment="1" applyProtection="1">
      <alignment horizontal="left" vertical="top" wrapText="1"/>
      <protection locked="0"/>
    </xf>
    <xf numFmtId="3" fontId="1" fillId="6" borderId="4" xfId="0" applyNumberFormat="1" applyFont="1" applyFill="1" applyBorder="1" applyAlignment="1">
      <alignment horizontal="left" vertical="center" wrapText="1"/>
    </xf>
    <xf numFmtId="0" fontId="15" fillId="6" borderId="4" xfId="0" applyFont="1" applyFill="1" applyBorder="1" applyAlignment="1">
      <alignment horizontal="left" vertical="center" wrapText="1"/>
    </xf>
    <xf numFmtId="0" fontId="10" fillId="4" borderId="7" xfId="0" applyFont="1" applyFill="1" applyBorder="1" applyAlignment="1">
      <alignment horizontal="left" vertical="center" wrapText="1"/>
    </xf>
    <xf numFmtId="3" fontId="1" fillId="4" borderId="4" xfId="0" applyNumberFormat="1" applyFont="1" applyFill="1" applyBorder="1" applyAlignment="1">
      <alignment horizontal="left" vertical="center" wrapText="1"/>
    </xf>
    <xf numFmtId="3" fontId="1" fillId="15" borderId="7" xfId="0" applyNumberFormat="1" applyFont="1" applyFill="1" applyBorder="1" applyAlignment="1">
      <alignment horizontal="left" vertical="center" wrapText="1"/>
    </xf>
    <xf numFmtId="0" fontId="1" fillId="15" borderId="7" xfId="0" applyFont="1" applyFill="1" applyBorder="1" applyAlignment="1">
      <alignment horizontal="left" vertical="center" wrapText="1"/>
    </xf>
    <xf numFmtId="0" fontId="1" fillId="15" borderId="0" xfId="0" applyFont="1" applyFill="1" applyAlignment="1">
      <alignment horizontal="left" vertical="center" wrapText="1"/>
    </xf>
    <xf numFmtId="0" fontId="1" fillId="15" borderId="2" xfId="0" applyFont="1" applyFill="1" applyBorder="1" applyAlignment="1">
      <alignment horizontal="left" vertical="center" wrapText="1"/>
    </xf>
    <xf numFmtId="3" fontId="30" fillId="15" borderId="4" xfId="0" applyNumberFormat="1" applyFont="1" applyFill="1" applyBorder="1" applyAlignment="1">
      <alignment horizontal="left" vertical="center" wrapText="1"/>
    </xf>
    <xf numFmtId="0" fontId="30" fillId="15" borderId="4" xfId="0" applyFont="1" applyFill="1" applyBorder="1" applyAlignment="1">
      <alignment horizontal="left" vertical="center" wrapText="1"/>
    </xf>
    <xf numFmtId="0" fontId="10" fillId="15" borderId="7" xfId="0" applyFont="1" applyFill="1" applyBorder="1" applyAlignment="1">
      <alignment horizontal="center" vertical="center" wrapText="1"/>
    </xf>
    <xf numFmtId="0" fontId="10" fillId="15" borderId="0" xfId="0" applyFont="1" applyFill="1" applyAlignment="1">
      <alignment horizontal="center" vertical="center" wrapText="1"/>
    </xf>
    <xf numFmtId="0" fontId="10" fillId="15" borderId="2"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 fillId="16" borderId="7" xfId="0" applyFont="1" applyFill="1" applyBorder="1" applyAlignment="1">
      <alignment horizontal="left" vertical="center" wrapText="1"/>
    </xf>
    <xf numFmtId="0" fontId="1" fillId="16" borderId="0" xfId="0" applyFont="1" applyFill="1" applyAlignment="1">
      <alignment horizontal="left" vertical="center" wrapText="1"/>
    </xf>
    <xf numFmtId="0" fontId="1" fillId="16" borderId="2" xfId="0" applyFont="1" applyFill="1" applyBorder="1" applyAlignment="1">
      <alignment horizontal="left" vertical="center" wrapText="1"/>
    </xf>
    <xf numFmtId="3" fontId="0" fillId="28" borderId="8" xfId="0" applyNumberFormat="1" applyFill="1" applyBorder="1" applyAlignment="1" applyProtection="1">
      <alignment horizontal="center" vertical="top" wrapText="1"/>
      <protection locked="0"/>
    </xf>
    <xf numFmtId="3" fontId="0" fillId="28" borderId="32" xfId="0" applyNumberFormat="1" applyFill="1" applyBorder="1" applyAlignment="1" applyProtection="1">
      <alignment horizontal="center" vertical="top" wrapText="1"/>
      <protection locked="0"/>
    </xf>
    <xf numFmtId="3" fontId="0" fillId="28" borderId="31" xfId="0" applyNumberFormat="1" applyFill="1" applyBorder="1" applyAlignment="1" applyProtection="1">
      <alignment horizontal="center" vertical="top" wrapText="1"/>
      <protection locked="0"/>
    </xf>
    <xf numFmtId="0" fontId="11" fillId="4" borderId="2" xfId="0" applyFont="1" applyFill="1" applyBorder="1" applyAlignment="1">
      <alignment horizontal="left" vertical="center" wrapText="1"/>
    </xf>
    <xf numFmtId="0" fontId="11" fillId="4" borderId="0" xfId="0" applyFont="1" applyFill="1" applyAlignment="1">
      <alignment horizontal="left" vertical="center" wrapText="1"/>
    </xf>
    <xf numFmtId="0" fontId="35" fillId="23" borderId="6" xfId="562" applyFont="1" applyFill="1" applyBorder="1" applyAlignment="1">
      <alignment horizontal="center" wrapText="1"/>
    </xf>
    <xf numFmtId="0" fontId="42" fillId="11" borderId="0" xfId="0" quotePrefix="1" applyFont="1" applyFill="1" applyAlignment="1">
      <alignment horizontal="center" wrapText="1"/>
    </xf>
    <xf numFmtId="0" fontId="43" fillId="23" borderId="8" xfId="562" applyFont="1" applyFill="1" applyBorder="1" applyAlignment="1">
      <alignment horizontal="center" wrapText="1"/>
    </xf>
    <xf numFmtId="0" fontId="43" fillId="23" borderId="31" xfId="562" applyFont="1" applyFill="1" applyBorder="1" applyAlignment="1">
      <alignment horizontal="center" wrapText="1"/>
    </xf>
    <xf numFmtId="0" fontId="43" fillId="23" borderId="6" xfId="0" applyFont="1" applyFill="1" applyBorder="1" applyAlignment="1">
      <alignment horizontal="center" wrapText="1"/>
    </xf>
    <xf numFmtId="0" fontId="43" fillId="24" borderId="6" xfId="0" applyFont="1" applyFill="1" applyBorder="1" applyAlignment="1">
      <alignment horizontal="center" wrapText="1"/>
    </xf>
    <xf numFmtId="0" fontId="35" fillId="23" borderId="19" xfId="562" applyFont="1" applyFill="1" applyBorder="1" applyAlignment="1">
      <alignment horizontal="center" wrapText="1"/>
    </xf>
    <xf numFmtId="0" fontId="35" fillId="23" borderId="7" xfId="562" applyFont="1" applyFill="1" applyBorder="1" applyAlignment="1">
      <alignment horizontal="center" wrapText="1"/>
    </xf>
    <xf numFmtId="0" fontId="35" fillId="23" borderId="20" xfId="562" applyFont="1" applyFill="1" applyBorder="1" applyAlignment="1">
      <alignment horizontal="center" wrapText="1"/>
    </xf>
    <xf numFmtId="0" fontId="35" fillId="23" borderId="22" xfId="562" applyFont="1" applyFill="1" applyBorder="1" applyAlignment="1">
      <alignment horizontal="center" wrapText="1"/>
    </xf>
    <xf numFmtId="0" fontId="35" fillId="23" borderId="2" xfId="562" applyFont="1" applyFill="1" applyBorder="1" applyAlignment="1">
      <alignment horizontal="center" wrapText="1"/>
    </xf>
    <xf numFmtId="0" fontId="35" fillId="23" borderId="23" xfId="562" applyFont="1" applyFill="1" applyBorder="1" applyAlignment="1">
      <alignment horizontal="center" wrapText="1"/>
    </xf>
    <xf numFmtId="3" fontId="14" fillId="3" borderId="0" xfId="0" applyNumberFormat="1" applyFont="1" applyFill="1" applyAlignment="1">
      <alignment horizontal="left" vertical="center"/>
    </xf>
    <xf numFmtId="0" fontId="75" fillId="11" borderId="0" xfId="562" applyFont="1" applyFill="1" applyAlignment="1">
      <alignment horizontal="left" vertical="center" wrapText="1"/>
    </xf>
    <xf numFmtId="0" fontId="81" fillId="11" borderId="0" xfId="562" applyFont="1" applyFill="1" applyAlignment="1">
      <alignment horizontal="left" vertical="top" wrapText="1"/>
    </xf>
    <xf numFmtId="0" fontId="43" fillId="24" borderId="6" xfId="562" applyFont="1" applyFill="1" applyBorder="1" applyAlignment="1">
      <alignment horizontal="center" wrapText="1"/>
    </xf>
    <xf numFmtId="0" fontId="34" fillId="14" borderId="6" xfId="562" applyFont="1" applyFill="1" applyBorder="1" applyAlignment="1">
      <alignment horizontal="center" wrapText="1"/>
    </xf>
    <xf numFmtId="0" fontId="75" fillId="24" borderId="6" xfId="562" applyFont="1" applyFill="1" applyBorder="1" applyAlignment="1">
      <alignment horizontal="center" vertical="center" wrapText="1"/>
    </xf>
    <xf numFmtId="3" fontId="34" fillId="14" borderId="6" xfId="562" applyNumberFormat="1" applyFont="1" applyFill="1" applyBorder="1" applyAlignment="1">
      <alignment horizontal="center" wrapText="1"/>
    </xf>
    <xf numFmtId="0" fontId="54" fillId="19" borderId="0" xfId="393" applyFont="1" applyFill="1" applyAlignment="1">
      <alignment horizontal="center" vertical="center"/>
    </xf>
    <xf numFmtId="0" fontId="55" fillId="19" borderId="0" xfId="393" applyFont="1" applyFill="1" applyAlignment="1">
      <alignment horizontal="center" vertical="center"/>
    </xf>
    <xf numFmtId="0" fontId="84" fillId="14" borderId="6" xfId="0" applyFont="1" applyFill="1" applyBorder="1" applyAlignment="1">
      <alignment horizontal="center" vertical="center" wrapText="1"/>
    </xf>
    <xf numFmtId="175" fontId="72" fillId="14" borderId="6" xfId="12" applyNumberFormat="1" applyFont="1" applyFill="1" applyBorder="1" applyAlignment="1" applyProtection="1">
      <alignment horizontal="center" vertical="center"/>
    </xf>
    <xf numFmtId="175" fontId="71" fillId="14" borderId="6" xfId="12" applyNumberFormat="1" applyFont="1" applyFill="1" applyBorder="1" applyAlignment="1" applyProtection="1">
      <alignment horizontal="center" vertical="center"/>
    </xf>
    <xf numFmtId="0" fontId="37" fillId="14" borderId="3" xfId="393" applyFont="1" applyFill="1" applyBorder="1" applyAlignment="1">
      <alignment vertical="center" wrapText="1"/>
    </xf>
    <xf numFmtId="0" fontId="37" fillId="14" borderId="4" xfId="393" applyFont="1" applyFill="1" applyBorder="1" applyAlignment="1">
      <alignment vertical="center" wrapText="1"/>
    </xf>
    <xf numFmtId="0" fontId="37" fillId="14" borderId="5" xfId="393" applyFont="1" applyFill="1" applyBorder="1" applyAlignment="1">
      <alignment vertical="center" wrapText="1"/>
    </xf>
    <xf numFmtId="0" fontId="87" fillId="14" borderId="19" xfId="0" quotePrefix="1" applyFont="1" applyFill="1" applyBorder="1" applyAlignment="1">
      <alignment horizontal="left" vertical="center" wrapText="1"/>
    </xf>
    <xf numFmtId="0" fontId="87" fillId="14" borderId="7" xfId="0" quotePrefix="1" applyFont="1" applyFill="1" applyBorder="1" applyAlignment="1">
      <alignment horizontal="left" vertical="center" wrapText="1"/>
    </xf>
    <xf numFmtId="0" fontId="87" fillId="14" borderId="20" xfId="0" quotePrefix="1" applyFont="1" applyFill="1" applyBorder="1" applyAlignment="1">
      <alignment horizontal="left" vertical="center" wrapText="1"/>
    </xf>
    <xf numFmtId="0" fontId="87" fillId="14" borderId="22" xfId="0" quotePrefix="1" applyFont="1" applyFill="1" applyBorder="1" applyAlignment="1">
      <alignment horizontal="left" vertical="center" wrapText="1"/>
    </xf>
    <xf numFmtId="0" fontId="87" fillId="14" borderId="2" xfId="0" quotePrefix="1" applyFont="1" applyFill="1" applyBorder="1" applyAlignment="1">
      <alignment horizontal="left" vertical="center" wrapText="1"/>
    </xf>
    <xf numFmtId="0" fontId="87" fillId="14" borderId="23" xfId="0" quotePrefix="1" applyFont="1" applyFill="1" applyBorder="1" applyAlignment="1">
      <alignment horizontal="left" vertical="center" wrapText="1"/>
    </xf>
    <xf numFmtId="0" fontId="87" fillId="14" borderId="3" xfId="0" quotePrefix="1" applyFont="1" applyFill="1" applyBorder="1" applyAlignment="1">
      <alignment vertical="center" wrapText="1"/>
    </xf>
    <xf numFmtId="0" fontId="87" fillId="14" borderId="4" xfId="0" applyFont="1" applyFill="1" applyBorder="1" applyAlignment="1">
      <alignment vertical="center" wrapText="1"/>
    </xf>
    <xf numFmtId="0" fontId="87" fillId="14" borderId="5" xfId="0" applyFont="1" applyFill="1" applyBorder="1" applyAlignment="1">
      <alignment vertical="center" wrapText="1"/>
    </xf>
    <xf numFmtId="0" fontId="53" fillId="11" borderId="0" xfId="393" applyFont="1" applyFill="1" applyAlignment="1">
      <alignment horizontal="center" vertical="top" wrapText="1"/>
    </xf>
    <xf numFmtId="0" fontId="53" fillId="11" borderId="27" xfId="393" applyFont="1" applyFill="1" applyBorder="1" applyAlignment="1">
      <alignment horizontal="center" vertical="top" wrapText="1"/>
    </xf>
    <xf numFmtId="0" fontId="53" fillId="11" borderId="16" xfId="393" applyFont="1" applyFill="1" applyBorder="1" applyAlignment="1">
      <alignment horizontal="center" vertical="top" wrapText="1"/>
    </xf>
    <xf numFmtId="0" fontId="53" fillId="11" borderId="17" xfId="393" applyFont="1" applyFill="1" applyBorder="1" applyAlignment="1">
      <alignment horizontal="center" vertical="top" wrapText="1"/>
    </xf>
    <xf numFmtId="0" fontId="53" fillId="11" borderId="9" xfId="393" applyFont="1" applyFill="1" applyBorder="1" applyAlignment="1">
      <alignment horizontal="center" vertical="top" wrapText="1"/>
    </xf>
    <xf numFmtId="0" fontId="53" fillId="11" borderId="28" xfId="393" applyFont="1" applyFill="1" applyBorder="1" applyAlignment="1">
      <alignment horizontal="center" vertical="top" wrapText="1"/>
    </xf>
    <xf numFmtId="0" fontId="53" fillId="11" borderId="15" xfId="393" applyFont="1" applyFill="1" applyBorder="1" applyAlignment="1">
      <alignment horizontal="center" vertical="top" wrapText="1"/>
    </xf>
    <xf numFmtId="0" fontId="53" fillId="11" borderId="29" xfId="393" applyFont="1" applyFill="1" applyBorder="1" applyAlignment="1">
      <alignment horizontal="center" vertical="top" wrapText="1"/>
    </xf>
    <xf numFmtId="0" fontId="53" fillId="11" borderId="26" xfId="393" applyFont="1" applyFill="1" applyBorder="1" applyAlignment="1">
      <alignment horizontal="center" vertical="top" wrapText="1"/>
    </xf>
    <xf numFmtId="0" fontId="23" fillId="11" borderId="0" xfId="393" applyFont="1" applyFill="1" applyAlignment="1">
      <alignment horizontal="left"/>
    </xf>
    <xf numFmtId="0" fontId="39" fillId="11" borderId="29" xfId="393" applyFont="1" applyFill="1" applyBorder="1" applyAlignment="1">
      <alignment horizontal="left" vertical="top" wrapText="1"/>
    </xf>
    <xf numFmtId="0" fontId="39" fillId="11" borderId="0" xfId="393" applyFont="1" applyFill="1" applyAlignment="1">
      <alignment horizontal="left" vertical="top" wrapText="1"/>
    </xf>
    <xf numFmtId="0" fontId="39" fillId="11" borderId="9" xfId="393" applyFont="1" applyFill="1" applyBorder="1" applyAlignment="1">
      <alignment horizontal="left" vertical="top" wrapText="1"/>
    </xf>
    <xf numFmtId="0" fontId="35" fillId="0" borderId="12" xfId="393" applyFont="1" applyBorder="1" applyAlignment="1">
      <alignment horizontal="left" vertical="top" wrapText="1"/>
    </xf>
    <xf numFmtId="0" fontId="35" fillId="0" borderId="37" xfId="393" applyFont="1" applyBorder="1" applyAlignment="1">
      <alignment horizontal="left" vertical="top" wrapText="1"/>
    </xf>
    <xf numFmtId="0" fontId="35" fillId="0" borderId="13" xfId="393" applyFont="1" applyBorder="1" applyAlignment="1">
      <alignment horizontal="left" vertical="top" wrapText="1"/>
    </xf>
    <xf numFmtId="0" fontId="51" fillId="11" borderId="12" xfId="0" applyFont="1" applyFill="1" applyBorder="1" applyAlignment="1">
      <alignment horizontal="center" vertical="top"/>
    </xf>
    <xf numFmtId="0" fontId="51" fillId="11" borderId="37" xfId="0" applyFont="1" applyFill="1" applyBorder="1" applyAlignment="1">
      <alignment horizontal="center" vertical="top"/>
    </xf>
    <xf numFmtId="0" fontId="56" fillId="24" borderId="3" xfId="393" applyFont="1" applyFill="1" applyBorder="1" applyAlignment="1">
      <alignment horizontal="center" vertical="center"/>
    </xf>
    <xf numFmtId="0" fontId="56" fillId="24" borderId="4" xfId="393" applyFont="1" applyFill="1" applyBorder="1" applyAlignment="1">
      <alignment horizontal="center" vertical="center"/>
    </xf>
    <xf numFmtId="0" fontId="56" fillId="24" borderId="5" xfId="393" applyFont="1" applyFill="1" applyBorder="1" applyAlignment="1">
      <alignment horizontal="center" vertical="center"/>
    </xf>
    <xf numFmtId="0" fontId="52" fillId="11" borderId="0" xfId="393" applyFont="1" applyFill="1" applyAlignment="1">
      <alignment horizontal="left" vertical="center" wrapText="1"/>
    </xf>
    <xf numFmtId="0" fontId="52" fillId="11" borderId="18" xfId="393" applyFont="1" applyFill="1" applyBorder="1" applyAlignment="1">
      <alignment horizontal="left" vertical="center" wrapText="1"/>
    </xf>
    <xf numFmtId="0" fontId="72" fillId="24" borderId="6" xfId="393" applyFont="1" applyFill="1" applyBorder="1" applyAlignment="1">
      <alignment horizontal="center" vertical="center" wrapText="1"/>
    </xf>
    <xf numFmtId="175" fontId="72" fillId="29" borderId="6" xfId="12" applyNumberFormat="1" applyFont="1" applyFill="1" applyBorder="1" applyAlignment="1" applyProtection="1">
      <alignment horizontal="center" vertical="center"/>
    </xf>
    <xf numFmtId="176" fontId="56" fillId="29" borderId="6" xfId="12" applyNumberFormat="1" applyFont="1" applyFill="1" applyBorder="1" applyAlignment="1" applyProtection="1">
      <alignment horizontal="center" vertical="center"/>
    </xf>
    <xf numFmtId="176" fontId="56" fillId="29" borderId="6" xfId="12" applyNumberFormat="1" applyFont="1" applyFill="1" applyBorder="1" applyAlignment="1" applyProtection="1">
      <alignment horizontal="center" vertical="center" wrapText="1"/>
    </xf>
    <xf numFmtId="0" fontId="71" fillId="24" borderId="6" xfId="393" applyFont="1" applyFill="1" applyBorder="1" applyAlignment="1">
      <alignment horizontal="center" vertical="center" wrapText="1"/>
    </xf>
    <xf numFmtId="175" fontId="71" fillId="29" borderId="6" xfId="12" applyNumberFormat="1" applyFont="1" applyFill="1" applyBorder="1" applyAlignment="1" applyProtection="1">
      <alignment horizontal="center" vertical="center"/>
    </xf>
    <xf numFmtId="0" fontId="87" fillId="29" borderId="3" xfId="0" quotePrefix="1" applyFont="1" applyFill="1" applyBorder="1" applyAlignment="1">
      <alignment vertical="center" wrapText="1"/>
    </xf>
    <xf numFmtId="0" fontId="87" fillId="29" borderId="4" xfId="0" applyFont="1" applyFill="1" applyBorder="1" applyAlignment="1">
      <alignment vertical="center" wrapText="1"/>
    </xf>
    <xf numFmtId="0" fontId="87" fillId="29" borderId="5" xfId="0" applyFont="1" applyFill="1" applyBorder="1" applyAlignment="1">
      <alignment vertical="center" wrapText="1"/>
    </xf>
    <xf numFmtId="0" fontId="1" fillId="11" borderId="29" xfId="393" applyFill="1" applyBorder="1" applyAlignment="1">
      <alignment horizontal="center" vertical="top" wrapText="1"/>
    </xf>
    <xf numFmtId="0" fontId="1" fillId="11" borderId="9" xfId="393" applyFill="1" applyBorder="1" applyAlignment="1">
      <alignment horizontal="center" vertical="top" wrapText="1"/>
    </xf>
    <xf numFmtId="0" fontId="37" fillId="29" borderId="3" xfId="393" applyFont="1" applyFill="1" applyBorder="1" applyAlignment="1">
      <alignment vertical="center" wrapText="1"/>
    </xf>
    <xf numFmtId="0" fontId="37" fillId="29" borderId="4" xfId="393" applyFont="1" applyFill="1" applyBorder="1" applyAlignment="1">
      <alignment vertical="center" wrapText="1"/>
    </xf>
    <xf numFmtId="0" fontId="37" fillId="29" borderId="5" xfId="393" applyFont="1" applyFill="1" applyBorder="1" applyAlignment="1">
      <alignment vertical="center" wrapText="1"/>
    </xf>
    <xf numFmtId="0" fontId="86" fillId="24" borderId="6" xfId="0" applyFont="1" applyFill="1" applyBorder="1" applyAlignment="1">
      <alignment horizontal="center" wrapText="1"/>
    </xf>
    <xf numFmtId="0" fontId="51" fillId="11" borderId="0" xfId="0" applyFont="1" applyFill="1" applyAlignment="1">
      <alignment horizontal="center" vertical="top"/>
    </xf>
    <xf numFmtId="0" fontId="84" fillId="29" borderId="6" xfId="0" applyFont="1" applyFill="1" applyBorder="1" applyAlignment="1">
      <alignment horizontal="center" vertical="center" wrapText="1"/>
    </xf>
    <xf numFmtId="3" fontId="11" fillId="0" borderId="4" xfId="0" applyNumberFormat="1" applyFont="1" applyBorder="1" applyAlignment="1">
      <alignment horizontal="left" vertical="center" wrapText="1"/>
    </xf>
    <xf numFmtId="3" fontId="15" fillId="6" borderId="36" xfId="0" applyNumberFormat="1" applyFont="1" applyFill="1" applyBorder="1" applyAlignment="1">
      <alignment horizontal="center" vertical="center" wrapText="1"/>
    </xf>
    <xf numFmtId="3" fontId="15" fillId="6" borderId="18" xfId="0" applyNumberFormat="1" applyFont="1" applyFill="1" applyBorder="1" applyAlignment="1">
      <alignment horizontal="center" vertical="center" wrapText="1"/>
    </xf>
    <xf numFmtId="3" fontId="15" fillId="6" borderId="23" xfId="0" applyNumberFormat="1" applyFont="1" applyFill="1" applyBorder="1" applyAlignment="1">
      <alignment horizontal="center" vertical="center" wrapText="1"/>
    </xf>
    <xf numFmtId="3" fontId="63" fillId="8" borderId="4" xfId="0" applyNumberFormat="1" applyFont="1" applyFill="1" applyBorder="1" applyAlignment="1">
      <alignment horizontal="left" wrapText="1"/>
    </xf>
    <xf numFmtId="3" fontId="61" fillId="8" borderId="4" xfId="0" applyNumberFormat="1" applyFont="1" applyFill="1" applyBorder="1" applyAlignment="1">
      <alignment horizontal="left" wrapText="1"/>
    </xf>
    <xf numFmtId="3" fontId="68" fillId="8" borderId="10" xfId="0" applyNumberFormat="1" applyFont="1" applyFill="1" applyBorder="1" applyAlignment="1">
      <alignment horizontal="left" wrapText="1"/>
    </xf>
    <xf numFmtId="3" fontId="66" fillId="8" borderId="10" xfId="0" applyNumberFormat="1" applyFont="1" applyFill="1" applyBorder="1" applyAlignment="1">
      <alignment horizontal="left" wrapText="1"/>
    </xf>
    <xf numFmtId="3" fontId="13" fillId="8" borderId="10" xfId="0" applyNumberFormat="1" applyFont="1" applyFill="1" applyBorder="1" applyAlignment="1">
      <alignment wrapText="1"/>
    </xf>
    <xf numFmtId="3" fontId="1" fillId="0" borderId="3" xfId="0" applyNumberFormat="1" applyFont="1" applyBorder="1" applyAlignment="1">
      <alignment horizontal="left" vertical="center" wrapText="1"/>
    </xf>
    <xf numFmtId="3" fontId="1" fillId="0" borderId="4" xfId="0" applyNumberFormat="1" applyFont="1" applyBorder="1" applyAlignment="1">
      <alignment horizontal="left" vertical="center" wrapText="1"/>
    </xf>
    <xf numFmtId="3" fontId="11" fillId="0" borderId="3" xfId="0" applyNumberFormat="1" applyFont="1" applyBorder="1" applyAlignment="1">
      <alignment horizontal="left" vertical="center" wrapText="1"/>
    </xf>
    <xf numFmtId="3" fontId="33" fillId="14" borderId="30" xfId="0" applyNumberFormat="1" applyFont="1" applyFill="1" applyBorder="1" applyAlignment="1">
      <alignment horizontal="left" wrapText="1"/>
    </xf>
    <xf numFmtId="3" fontId="33" fillId="14" borderId="25" xfId="0" applyNumberFormat="1" applyFont="1" applyFill="1" applyBorder="1" applyAlignment="1">
      <alignment horizontal="left" wrapText="1"/>
    </xf>
    <xf numFmtId="3" fontId="18" fillId="8" borderId="19" xfId="0" applyNumberFormat="1" applyFont="1" applyFill="1" applyBorder="1" applyAlignment="1">
      <alignment horizontal="left"/>
    </xf>
    <xf numFmtId="3" fontId="18" fillId="8" borderId="25" xfId="0" applyNumberFormat="1" applyFont="1" applyFill="1" applyBorder="1" applyAlignment="1">
      <alignment horizontal="left"/>
    </xf>
    <xf numFmtId="3" fontId="11" fillId="11" borderId="30" xfId="0" applyNumberFormat="1" applyFont="1" applyFill="1" applyBorder="1" applyAlignment="1">
      <alignment horizontal="left" vertical="center" wrapText="1"/>
    </xf>
    <xf numFmtId="3" fontId="11" fillId="11" borderId="22" xfId="0" applyNumberFormat="1" applyFont="1" applyFill="1" applyBorder="1" applyAlignment="1">
      <alignment horizontal="left" vertical="center" wrapText="1"/>
    </xf>
    <xf numFmtId="3" fontId="63" fillId="8" borderId="4" xfId="0" applyNumberFormat="1" applyFont="1" applyFill="1" applyBorder="1" applyAlignment="1">
      <alignment wrapText="1"/>
    </xf>
    <xf numFmtId="3" fontId="68" fillId="8" borderId="10" xfId="0" applyNumberFormat="1" applyFont="1" applyFill="1" applyBorder="1" applyAlignment="1">
      <alignment wrapText="1"/>
    </xf>
    <xf numFmtId="3" fontId="64" fillId="14" borderId="34" xfId="0" applyNumberFormat="1" applyFont="1" applyFill="1" applyBorder="1" applyAlignment="1">
      <alignment horizontal="left"/>
    </xf>
    <xf numFmtId="3" fontId="69" fillId="13" borderId="10" xfId="0" applyNumberFormat="1" applyFont="1" applyFill="1" applyBorder="1"/>
    <xf numFmtId="0" fontId="12" fillId="4" borderId="8" xfId="0" applyFont="1" applyFill="1" applyBorder="1" applyAlignment="1">
      <alignment horizontal="center"/>
    </xf>
    <xf numFmtId="0" fontId="12" fillId="4" borderId="32" xfId="0" applyFont="1" applyFill="1" applyBorder="1" applyAlignment="1">
      <alignment horizontal="center"/>
    </xf>
    <xf numFmtId="0" fontId="12" fillId="4" borderId="31" xfId="0" applyFont="1" applyFill="1" applyBorder="1" applyAlignment="1">
      <alignment horizontal="center"/>
    </xf>
    <xf numFmtId="3" fontId="14" fillId="3" borderId="0" xfId="0" applyNumberFormat="1" applyFont="1" applyFill="1" applyAlignment="1">
      <alignment horizontal="left" vertical="top" wrapText="1"/>
    </xf>
    <xf numFmtId="3" fontId="8" fillId="3" borderId="0" xfId="0" applyNumberFormat="1" applyFont="1" applyFill="1" applyAlignment="1">
      <alignment horizontal="left" vertical="center" wrapText="1"/>
    </xf>
    <xf numFmtId="3" fontId="18" fillId="8" borderId="24" xfId="0" applyNumberFormat="1" applyFont="1" applyFill="1" applyBorder="1" applyAlignment="1">
      <alignment horizontal="center"/>
    </xf>
    <xf numFmtId="3" fontId="18" fillId="8" borderId="10" xfId="0" applyNumberFormat="1" applyFont="1" applyFill="1" applyBorder="1" applyAlignment="1">
      <alignment horizontal="center"/>
    </xf>
    <xf numFmtId="3" fontId="18" fillId="8" borderId="24" xfId="0" applyNumberFormat="1" applyFont="1" applyFill="1" applyBorder="1" applyAlignment="1">
      <alignment horizontal="left"/>
    </xf>
    <xf numFmtId="3" fontId="18" fillId="8" borderId="10" xfId="0" applyNumberFormat="1" applyFont="1" applyFill="1" applyBorder="1" applyAlignment="1">
      <alignment horizontal="left"/>
    </xf>
    <xf numFmtId="3" fontId="10" fillId="6" borderId="36" xfId="0" applyNumberFormat="1" applyFont="1" applyFill="1" applyBorder="1" applyAlignment="1">
      <alignment horizontal="center" vertical="center" wrapText="1"/>
    </xf>
    <xf numFmtId="3" fontId="10" fillId="6" borderId="23" xfId="0" applyNumberFormat="1" applyFont="1" applyFill="1" applyBorder="1" applyAlignment="1">
      <alignment horizontal="center" vertical="center" wrapText="1"/>
    </xf>
    <xf numFmtId="3" fontId="10" fillId="6" borderId="18" xfId="0" applyNumberFormat="1" applyFont="1" applyFill="1" applyBorder="1" applyAlignment="1">
      <alignment horizontal="center" vertical="center" wrapText="1"/>
    </xf>
    <xf numFmtId="3" fontId="10" fillId="6" borderId="7" xfId="0" applyNumberFormat="1" applyFont="1" applyFill="1" applyBorder="1" applyAlignment="1">
      <alignment horizontal="center" vertical="center" wrapText="1"/>
    </xf>
    <xf numFmtId="3" fontId="10" fillId="6" borderId="0" xfId="0" applyNumberFormat="1" applyFont="1" applyFill="1" applyAlignment="1">
      <alignment horizontal="center" vertical="center" wrapText="1"/>
    </xf>
    <xf numFmtId="3" fontId="10" fillId="6" borderId="2" xfId="0" applyNumberFormat="1" applyFont="1" applyFill="1" applyBorder="1" applyAlignment="1">
      <alignment horizontal="center" vertical="center" wrapText="1"/>
    </xf>
    <xf numFmtId="3" fontId="11" fillId="0" borderId="35" xfId="0" applyNumberFormat="1" applyFont="1" applyBorder="1" applyAlignment="1">
      <alignment horizontal="left" vertical="center" wrapText="1"/>
    </xf>
    <xf numFmtId="3" fontId="11" fillId="0" borderId="34" xfId="0" applyNumberFormat="1" applyFont="1" applyBorder="1" applyAlignment="1">
      <alignment horizontal="left" vertical="center" wrapText="1"/>
    </xf>
    <xf numFmtId="3" fontId="11" fillId="11" borderId="7" xfId="0" applyNumberFormat="1" applyFont="1" applyFill="1" applyBorder="1" applyAlignment="1">
      <alignment horizontal="center" vertical="center" wrapText="1"/>
    </xf>
    <xf numFmtId="3" fontId="11" fillId="11" borderId="0" xfId="0" applyNumberFormat="1" applyFont="1" applyFill="1" applyAlignment="1">
      <alignment horizontal="center" vertical="center" wrapText="1"/>
    </xf>
    <xf numFmtId="3" fontId="11" fillId="11" borderId="2" xfId="0" applyNumberFormat="1" applyFont="1" applyFill="1" applyBorder="1" applyAlignment="1">
      <alignment horizontal="center" vertical="center" wrapText="1"/>
    </xf>
    <xf numFmtId="3" fontId="11" fillId="11" borderId="7" xfId="0" applyNumberFormat="1" applyFont="1" applyFill="1" applyBorder="1" applyAlignment="1">
      <alignment horizontal="left" vertical="center" wrapText="1"/>
    </xf>
    <xf numFmtId="3" fontId="11" fillId="11" borderId="2" xfId="0" applyNumberFormat="1" applyFont="1" applyFill="1" applyBorder="1" applyAlignment="1">
      <alignment horizontal="left" vertical="center" wrapText="1"/>
    </xf>
    <xf numFmtId="3" fontId="10" fillId="0" borderId="0" xfId="0" applyNumberFormat="1" applyFont="1" applyAlignment="1">
      <alignment horizontal="center" vertical="center"/>
    </xf>
    <xf numFmtId="0" fontId="32" fillId="0" borderId="0" xfId="0" applyFont="1" applyAlignment="1">
      <alignment horizontal="center"/>
    </xf>
    <xf numFmtId="0" fontId="40" fillId="3" borderId="0" xfId="0" applyFont="1" applyFill="1" applyAlignment="1">
      <alignment horizontal="center" vertical="center"/>
    </xf>
    <xf numFmtId="3" fontId="1" fillId="0" borderId="35" xfId="0" applyNumberFormat="1" applyFont="1" applyBorder="1" applyAlignment="1">
      <alignment vertical="center" wrapText="1"/>
    </xf>
    <xf numFmtId="3" fontId="1" fillId="0" borderId="34" xfId="0" applyNumberFormat="1" applyFont="1" applyBorder="1" applyAlignment="1">
      <alignment vertical="center" wrapText="1"/>
    </xf>
    <xf numFmtId="3" fontId="1" fillId="0" borderId="3" xfId="0" applyNumberFormat="1" applyFont="1" applyBorder="1" applyAlignment="1">
      <alignment vertical="center" wrapText="1"/>
    </xf>
    <xf numFmtId="3" fontId="1" fillId="0" borderId="4" xfId="0" applyNumberFormat="1" applyFont="1" applyBorder="1" applyAlignment="1">
      <alignment vertical="center" wrapText="1"/>
    </xf>
    <xf numFmtId="3" fontId="11" fillId="0" borderId="3" xfId="0" applyNumberFormat="1" applyFont="1" applyBorder="1" applyAlignment="1">
      <alignment vertical="center" wrapText="1"/>
    </xf>
    <xf numFmtId="3" fontId="11" fillId="0" borderId="4" xfId="0" applyNumberFormat="1" applyFont="1" applyBorder="1" applyAlignment="1">
      <alignment vertical="center" wrapText="1"/>
    </xf>
    <xf numFmtId="0" fontId="32" fillId="18" borderId="21" xfId="0" applyFont="1" applyFill="1" applyBorder="1" applyAlignment="1">
      <alignment horizontal="center"/>
    </xf>
    <xf numFmtId="0" fontId="32" fillId="18" borderId="22" xfId="0" applyFont="1" applyFill="1" applyBorder="1" applyAlignment="1">
      <alignment horizontal="center"/>
    </xf>
    <xf numFmtId="3" fontId="10" fillId="6" borderId="0" xfId="0" applyNumberFormat="1" applyFont="1" applyFill="1" applyAlignment="1">
      <alignment horizontal="left" vertical="center"/>
    </xf>
    <xf numFmtId="3" fontId="21" fillId="20" borderId="0" xfId="0" applyNumberFormat="1" applyFont="1" applyFill="1" applyAlignment="1">
      <alignment horizontal="left" vertical="center"/>
    </xf>
    <xf numFmtId="3" fontId="21" fillId="20" borderId="2" xfId="0" applyNumberFormat="1" applyFont="1" applyFill="1" applyBorder="1" applyAlignment="1">
      <alignment horizontal="left" vertical="center"/>
    </xf>
    <xf numFmtId="3" fontId="10" fillId="6" borderId="7" xfId="0" applyNumberFormat="1" applyFont="1" applyFill="1" applyBorder="1" applyAlignment="1">
      <alignment horizontal="left" vertical="center"/>
    </xf>
    <xf numFmtId="3" fontId="15" fillId="6" borderId="7" xfId="0" applyNumberFormat="1" applyFont="1" applyFill="1" applyBorder="1" applyAlignment="1">
      <alignment horizontal="left" vertical="center"/>
    </xf>
    <xf numFmtId="3" fontId="15" fillId="6" borderId="2" xfId="0" applyNumberFormat="1" applyFont="1" applyFill="1" applyBorder="1" applyAlignment="1">
      <alignment horizontal="left" vertical="center"/>
    </xf>
    <xf numFmtId="3" fontId="10" fillId="6" borderId="2" xfId="0" applyNumberFormat="1" applyFont="1" applyFill="1" applyBorder="1" applyAlignment="1">
      <alignment horizontal="left" vertical="center"/>
    </xf>
    <xf numFmtId="0" fontId="0" fillId="0" borderId="0" xfId="0" applyAlignment="1">
      <alignment horizontal="center"/>
    </xf>
    <xf numFmtId="0" fontId="18" fillId="5" borderId="7" xfId="0" applyFont="1" applyFill="1" applyBorder="1" applyAlignment="1">
      <alignment horizontal="left" vertical="center" wrapText="1"/>
    </xf>
    <xf numFmtId="0" fontId="18" fillId="5" borderId="0" xfId="0" applyFont="1" applyFill="1" applyAlignment="1">
      <alignment horizontal="left" vertical="center" wrapText="1"/>
    </xf>
    <xf numFmtId="0" fontId="49" fillId="11" borderId="7" xfId="0" applyFont="1" applyFill="1" applyBorder="1" applyAlignment="1">
      <alignment horizontal="left" vertical="center" wrapText="1"/>
    </xf>
    <xf numFmtId="0" fontId="49" fillId="11" borderId="0" xfId="0" applyFont="1" applyFill="1" applyAlignment="1">
      <alignment horizontal="left" vertical="center" wrapText="1"/>
    </xf>
    <xf numFmtId="0" fontId="18" fillId="5" borderId="2" xfId="0" applyFont="1" applyFill="1" applyBorder="1" applyAlignment="1">
      <alignment horizontal="left" vertical="center" wrapText="1"/>
    </xf>
    <xf numFmtId="0" fontId="18" fillId="5" borderId="4" xfId="0" applyFont="1" applyFill="1" applyBorder="1" applyAlignment="1">
      <alignment horizontal="left" vertical="center" wrapText="1"/>
    </xf>
    <xf numFmtId="3" fontId="11" fillId="4" borderId="0" xfId="0" applyNumberFormat="1" applyFont="1" applyFill="1" applyAlignment="1">
      <alignment horizontal="left" vertical="center" wrapText="1"/>
    </xf>
    <xf numFmtId="3" fontId="1" fillId="4" borderId="4" xfId="0" applyNumberFormat="1" applyFont="1" applyFill="1" applyBorder="1" applyAlignment="1">
      <alignment vertical="center" wrapText="1"/>
    </xf>
    <xf numFmtId="3" fontId="11" fillId="4" borderId="4" xfId="669" applyNumberFormat="1" applyFont="1" applyFill="1" applyBorder="1" applyAlignment="1">
      <alignment horizontal="left" vertical="center" wrapText="1"/>
    </xf>
    <xf numFmtId="3" fontId="11" fillId="4" borderId="2" xfId="0" applyNumberFormat="1" applyFont="1" applyFill="1" applyBorder="1" applyAlignment="1">
      <alignment horizontal="left" vertical="center" wrapText="1"/>
    </xf>
    <xf numFmtId="1" fontId="0" fillId="5" borderId="0" xfId="0" applyNumberFormat="1" applyFill="1" applyAlignment="1">
      <alignment horizontal="center"/>
    </xf>
    <xf numFmtId="3" fontId="14" fillId="3" borderId="4" xfId="0" applyNumberFormat="1" applyFont="1" applyFill="1" applyBorder="1" applyAlignment="1">
      <alignment horizontal="left" vertical="center" wrapText="1"/>
    </xf>
    <xf numFmtId="3" fontId="10" fillId="4" borderId="4" xfId="0" applyNumberFormat="1" applyFont="1" applyFill="1" applyBorder="1" applyAlignment="1">
      <alignment horizontal="left" vertical="center" wrapText="1"/>
    </xf>
    <xf numFmtId="3" fontId="60" fillId="17" borderId="4" xfId="0" applyNumberFormat="1" applyFont="1" applyFill="1" applyBorder="1" applyAlignment="1">
      <alignment vertical="center" wrapText="1"/>
    </xf>
    <xf numFmtId="3" fontId="65" fillId="17" borderId="4" xfId="0" applyNumberFormat="1" applyFont="1" applyFill="1" applyBorder="1" applyAlignment="1">
      <alignment vertical="center" wrapText="1"/>
    </xf>
    <xf numFmtId="3" fontId="11" fillId="4" borderId="4" xfId="0" applyNumberFormat="1" applyFont="1" applyFill="1" applyBorder="1" applyAlignment="1">
      <alignment vertical="center" wrapText="1"/>
    </xf>
    <xf numFmtId="3" fontId="11" fillId="4" borderId="4" xfId="669" applyNumberFormat="1" applyFont="1" applyFill="1" applyBorder="1" applyAlignment="1">
      <alignment vertical="center" wrapText="1"/>
    </xf>
    <xf numFmtId="3" fontId="11" fillId="4" borderId="4" xfId="0" applyNumberFormat="1" applyFont="1" applyFill="1" applyBorder="1" applyAlignment="1">
      <alignment horizontal="center" vertical="center" wrapText="1"/>
    </xf>
    <xf numFmtId="3" fontId="15" fillId="6" borderId="4" xfId="0" applyNumberFormat="1" applyFont="1" applyFill="1" applyBorder="1" applyAlignment="1">
      <alignment horizontal="left" vertical="center" wrapText="1"/>
    </xf>
    <xf numFmtId="3" fontId="10" fillId="4" borderId="7" xfId="0" applyNumberFormat="1" applyFont="1" applyFill="1" applyBorder="1" applyAlignment="1">
      <alignment horizontal="left" vertical="center" wrapText="1"/>
    </xf>
    <xf numFmtId="3" fontId="11" fillId="17" borderId="4" xfId="0" applyNumberFormat="1" applyFont="1" applyFill="1" applyBorder="1" applyAlignment="1">
      <alignment horizontal="left" vertical="center" wrapText="1"/>
    </xf>
    <xf numFmtId="3" fontId="10" fillId="4" borderId="7" xfId="0" applyNumberFormat="1" applyFont="1" applyFill="1" applyBorder="1" applyAlignment="1">
      <alignment horizontal="center" vertical="center" wrapText="1"/>
    </xf>
    <xf numFmtId="3" fontId="10" fillId="4" borderId="0" xfId="0" applyNumberFormat="1" applyFont="1" applyFill="1" applyAlignment="1">
      <alignment horizontal="center" vertical="center" wrapText="1"/>
    </xf>
    <xf numFmtId="3" fontId="10" fillId="4" borderId="2" xfId="0" applyNumberFormat="1" applyFont="1" applyFill="1" applyBorder="1" applyAlignment="1">
      <alignment horizontal="center" vertical="center" wrapText="1"/>
    </xf>
    <xf numFmtId="3" fontId="63" fillId="0" borderId="4" xfId="0" applyNumberFormat="1" applyFont="1" applyBorder="1" applyAlignment="1">
      <alignment horizontal="left" vertical="center"/>
    </xf>
    <xf numFmtId="0" fontId="63" fillId="0" borderId="4" xfId="0" applyFont="1" applyBorder="1" applyAlignment="1">
      <alignment horizontal="left" vertical="center"/>
    </xf>
    <xf numFmtId="0" fontId="63" fillId="0" borderId="5" xfId="0" applyFont="1" applyBorder="1" applyAlignment="1">
      <alignment horizontal="left" vertical="center"/>
    </xf>
    <xf numFmtId="3" fontId="68" fillId="0" borderId="4" xfId="0" applyNumberFormat="1" applyFont="1" applyBorder="1" applyAlignment="1">
      <alignment horizontal="left" vertical="center"/>
    </xf>
    <xf numFmtId="0" fontId="68" fillId="0" borderId="4" xfId="0" applyFont="1" applyBorder="1" applyAlignment="1">
      <alignment horizontal="left" vertical="center"/>
    </xf>
    <xf numFmtId="0" fontId="68" fillId="0" borderId="5" xfId="0" applyFont="1" applyBorder="1" applyAlignment="1">
      <alignment horizontal="left" vertical="center"/>
    </xf>
    <xf numFmtId="3" fontId="11" fillId="4" borderId="4" xfId="669" applyNumberFormat="1" applyFont="1" applyFill="1" applyBorder="1" applyAlignment="1" applyProtection="1">
      <alignment horizontal="left" vertical="center" wrapText="1"/>
      <protection locked="0"/>
    </xf>
    <xf numFmtId="3" fontId="30" fillId="4" borderId="7" xfId="0" applyNumberFormat="1" applyFont="1" applyFill="1" applyBorder="1" applyAlignment="1">
      <alignment horizontal="left" vertical="center" wrapText="1"/>
    </xf>
    <xf numFmtId="3" fontId="30" fillId="4" borderId="0" xfId="0" applyNumberFormat="1" applyFont="1" applyFill="1" applyAlignment="1">
      <alignment horizontal="left" vertical="center" wrapText="1"/>
    </xf>
    <xf numFmtId="3" fontId="30" fillId="4" borderId="2" xfId="0" applyNumberFormat="1" applyFont="1" applyFill="1" applyBorder="1" applyAlignment="1">
      <alignment horizontal="left" vertical="center" wrapText="1"/>
    </xf>
    <xf numFmtId="3" fontId="11" fillId="17" borderId="7" xfId="0" applyNumberFormat="1" applyFont="1" applyFill="1" applyBorder="1" applyAlignment="1">
      <alignment horizontal="left" vertical="center" wrapText="1"/>
    </xf>
    <xf numFmtId="3" fontId="11" fillId="17" borderId="0" xfId="0" applyNumberFormat="1" applyFont="1" applyFill="1" applyAlignment="1">
      <alignment horizontal="left" vertical="center" wrapText="1"/>
    </xf>
    <xf numFmtId="3" fontId="11" fillId="17" borderId="2" xfId="0" applyNumberFormat="1" applyFont="1" applyFill="1" applyBorder="1" applyAlignment="1">
      <alignment horizontal="left" vertical="center" wrapText="1"/>
    </xf>
    <xf numFmtId="3" fontId="11" fillId="4" borderId="7" xfId="0" applyNumberFormat="1" applyFont="1" applyFill="1" applyBorder="1" applyAlignment="1">
      <alignment horizontal="center" vertical="center" wrapText="1"/>
    </xf>
    <xf numFmtId="3" fontId="11" fillId="4" borderId="0" xfId="0" applyNumberFormat="1" applyFont="1" applyFill="1" applyAlignment="1">
      <alignment horizontal="center" vertical="center" wrapText="1"/>
    </xf>
    <xf numFmtId="3" fontId="11" fillId="4" borderId="2" xfId="0" applyNumberFormat="1" applyFont="1" applyFill="1" applyBorder="1" applyAlignment="1">
      <alignment horizontal="center" vertical="center" wrapText="1"/>
    </xf>
    <xf numFmtId="3" fontId="63" fillId="11" borderId="4" xfId="0" applyNumberFormat="1" applyFont="1" applyFill="1" applyBorder="1" applyAlignment="1">
      <alignment horizontal="left" vertical="center"/>
    </xf>
    <xf numFmtId="0" fontId="63" fillId="11" borderId="4" xfId="0" applyFont="1" applyFill="1" applyBorder="1" applyAlignment="1">
      <alignment horizontal="left" vertical="center"/>
    </xf>
    <xf numFmtId="0" fontId="63" fillId="11" borderId="5" xfId="0" applyFont="1" applyFill="1" applyBorder="1" applyAlignment="1">
      <alignment horizontal="left" vertical="center"/>
    </xf>
    <xf numFmtId="3" fontId="68" fillId="11" borderId="4" xfId="0" applyNumberFormat="1" applyFont="1" applyFill="1" applyBorder="1" applyAlignment="1">
      <alignment horizontal="left" vertical="center"/>
    </xf>
    <xf numFmtId="0" fontId="68" fillId="11" borderId="4" xfId="0" applyFont="1" applyFill="1" applyBorder="1" applyAlignment="1">
      <alignment horizontal="left" vertical="center"/>
    </xf>
    <xf numFmtId="0" fontId="68" fillId="11" borderId="5" xfId="0" applyFont="1" applyFill="1" applyBorder="1" applyAlignment="1">
      <alignment horizontal="left" vertical="center"/>
    </xf>
    <xf numFmtId="0" fontId="31" fillId="0" borderId="4" xfId="0" applyFont="1" applyBorder="1" applyAlignment="1">
      <alignment horizontal="left" vertical="center"/>
    </xf>
    <xf numFmtId="0" fontId="31" fillId="0" borderId="5" xfId="0" applyFont="1" applyBorder="1" applyAlignment="1">
      <alignment horizontal="left" vertical="center"/>
    </xf>
    <xf numFmtId="3" fontId="34" fillId="4" borderId="4" xfId="0" applyNumberFormat="1" applyFont="1" applyFill="1" applyBorder="1" applyAlignment="1">
      <alignment vertical="center" wrapText="1"/>
    </xf>
    <xf numFmtId="3" fontId="30" fillId="4" borderId="4" xfId="0" applyNumberFormat="1" applyFont="1" applyFill="1" applyBorder="1" applyAlignment="1">
      <alignment vertical="center" wrapText="1"/>
    </xf>
    <xf numFmtId="3" fontId="11" fillId="4" borderId="4" xfId="0" applyNumberFormat="1" applyFont="1" applyFill="1" applyBorder="1" applyAlignment="1">
      <alignment vertical="center"/>
    </xf>
    <xf numFmtId="3" fontId="11" fillId="4" borderId="4" xfId="669" applyNumberFormat="1" applyFont="1" applyFill="1" applyBorder="1" applyAlignment="1">
      <alignment vertical="center"/>
    </xf>
    <xf numFmtId="3" fontId="11" fillId="4" borderId="4" xfId="0" applyNumberFormat="1" applyFont="1" applyFill="1" applyBorder="1" applyAlignment="1">
      <alignment horizontal="center" vertical="center"/>
    </xf>
    <xf numFmtId="3" fontId="1" fillId="6" borderId="4" xfId="669" applyNumberFormat="1" applyFill="1" applyBorder="1" applyAlignment="1">
      <alignment horizontal="left" vertical="center" wrapText="1"/>
    </xf>
    <xf numFmtId="3" fontId="11" fillId="4" borderId="7" xfId="669" applyNumberFormat="1" applyFont="1" applyFill="1" applyBorder="1" applyAlignment="1">
      <alignment horizontal="left" vertical="center" wrapText="1"/>
    </xf>
    <xf numFmtId="3" fontId="11" fillId="4" borderId="0" xfId="669" applyNumberFormat="1" applyFont="1" applyFill="1" applyAlignment="1">
      <alignment horizontal="left" vertical="center" wrapText="1"/>
    </xf>
    <xf numFmtId="3" fontId="11" fillId="4" borderId="2" xfId="669" applyNumberFormat="1" applyFont="1" applyFill="1" applyBorder="1" applyAlignment="1">
      <alignment horizontal="left" vertical="center" wrapText="1"/>
    </xf>
    <xf numFmtId="3" fontId="11" fillId="23" borderId="7" xfId="0" applyNumberFormat="1" applyFont="1" applyFill="1" applyBorder="1" applyAlignment="1">
      <alignment horizontal="left" vertical="center" wrapText="1"/>
    </xf>
    <xf numFmtId="3" fontId="11" fillId="23" borderId="0" xfId="0" applyNumberFormat="1" applyFont="1" applyFill="1" applyAlignment="1">
      <alignment horizontal="left" vertical="center" wrapText="1"/>
    </xf>
    <xf numFmtId="3" fontId="11" fillId="23" borderId="2" xfId="0" applyNumberFormat="1" applyFont="1" applyFill="1" applyBorder="1" applyAlignment="1">
      <alignment horizontal="left" vertical="center" wrapText="1"/>
    </xf>
    <xf numFmtId="3" fontId="34" fillId="4" borderId="4" xfId="669" applyNumberFormat="1" applyFont="1" applyFill="1" applyBorder="1" applyAlignment="1">
      <alignment vertical="center" wrapText="1"/>
    </xf>
    <xf numFmtId="3" fontId="30" fillId="4" borderId="4" xfId="669" applyNumberFormat="1" applyFont="1" applyFill="1" applyBorder="1" applyAlignment="1">
      <alignment vertical="center" wrapText="1"/>
    </xf>
    <xf numFmtId="0" fontId="41" fillId="0" borderId="0" xfId="0" applyFont="1" applyAlignment="1">
      <alignment horizontal="left" vertical="top"/>
    </xf>
    <xf numFmtId="3" fontId="1" fillId="6" borderId="4" xfId="0" applyNumberFormat="1" applyFont="1" applyFill="1" applyBorder="1" applyAlignment="1">
      <alignment horizontal="left" vertical="center"/>
    </xf>
    <xf numFmtId="0" fontId="42" fillId="0" borderId="0" xfId="0" applyFont="1" applyAlignment="1">
      <alignment horizontal="left" vertical="center"/>
    </xf>
    <xf numFmtId="0" fontId="41" fillId="0" borderId="0" xfId="0" applyFont="1" applyAlignment="1">
      <alignment horizontal="left" vertical="center"/>
    </xf>
    <xf numFmtId="0" fontId="41" fillId="0" borderId="0" xfId="0" applyFont="1" applyAlignment="1">
      <alignment horizontal="left" vertical="top" wrapText="1"/>
    </xf>
    <xf numFmtId="3" fontId="14" fillId="3" borderId="2" xfId="0" applyNumberFormat="1" applyFont="1" applyFill="1" applyBorder="1" applyAlignment="1">
      <alignment horizontal="left" vertical="center" wrapText="1"/>
    </xf>
    <xf numFmtId="0" fontId="41" fillId="0" borderId="0" xfId="0" applyFont="1" applyAlignment="1">
      <alignment horizontal="left"/>
    </xf>
    <xf numFmtId="3" fontId="30" fillId="4" borderId="4" xfId="669" applyNumberFormat="1" applyFont="1" applyFill="1" applyBorder="1" applyAlignment="1">
      <alignment horizontal="left" vertical="center" wrapText="1"/>
    </xf>
  </cellXfs>
  <cellStyles count="940">
    <cellStyle name="ClimCalc N/A" xfId="2" xr:uid="{00000000-0005-0000-0000-000006000000}"/>
    <cellStyle name="ClimCalc n/a 1" xfId="3" xr:uid="{00000000-0005-0000-0000-000007000000}"/>
    <cellStyle name="ClimCalc3" xfId="4" xr:uid="{00000000-0005-0000-0000-000008000000}"/>
    <cellStyle name="Dezimal 2" xfId="5" xr:uid="{00000000-0005-0000-0000-000009000000}"/>
    <cellStyle name="Dezimal 2 2" xfId="6" xr:uid="{00000000-0005-0000-0000-00000A000000}"/>
    <cellStyle name="Dezimal 2 2 2" xfId="672" xr:uid="{00000000-0005-0000-0000-00000A000000}"/>
    <cellStyle name="Dezimal 2 3" xfId="7" xr:uid="{00000000-0005-0000-0000-00000B000000}"/>
    <cellStyle name="Dezimal 2 3 2" xfId="673" xr:uid="{00000000-0005-0000-0000-00000B000000}"/>
    <cellStyle name="Dezimal 2 4" xfId="671" xr:uid="{00000000-0005-0000-0000-000009000000}"/>
    <cellStyle name="Dezimal 3" xfId="8" xr:uid="{00000000-0005-0000-0000-00000C000000}"/>
    <cellStyle name="Dezimal 3 2" xfId="674" xr:uid="{00000000-0005-0000-0000-00000C000000}"/>
    <cellStyle name="Euro" xfId="9" xr:uid="{00000000-0005-0000-0000-00000D000000}"/>
    <cellStyle name="Euro 2" xfId="675" xr:uid="{00000000-0005-0000-0000-00000D000000}"/>
    <cellStyle name="Hyperlink 2" xfId="10" xr:uid="{00000000-0005-0000-0000-00000E000000}"/>
    <cellStyle name="Hyperlink 2 2" xfId="11" xr:uid="{00000000-0005-0000-0000-00000F000000}"/>
    <cellStyle name="Komma" xfId="1" builtinId="3"/>
    <cellStyle name="Komma 2" xfId="12" xr:uid="{00000000-0005-0000-0000-000010000000}"/>
    <cellStyle name="Komma 2 10" xfId="13" xr:uid="{00000000-0005-0000-0000-000011000000}"/>
    <cellStyle name="Komma 2 10 2" xfId="677" xr:uid="{00000000-0005-0000-0000-000011000000}"/>
    <cellStyle name="Komma 2 11" xfId="14" xr:uid="{00000000-0005-0000-0000-000012000000}"/>
    <cellStyle name="Komma 2 11 2" xfId="678" xr:uid="{00000000-0005-0000-0000-000012000000}"/>
    <cellStyle name="Komma 2 12" xfId="676" xr:uid="{00000000-0005-0000-0000-000010000000}"/>
    <cellStyle name="Komma 2 2" xfId="15" xr:uid="{00000000-0005-0000-0000-000013000000}"/>
    <cellStyle name="Komma 2 2 10" xfId="679" xr:uid="{00000000-0005-0000-0000-000013000000}"/>
    <cellStyle name="Komma 2 2 2" xfId="16" xr:uid="{00000000-0005-0000-0000-000014000000}"/>
    <cellStyle name="Komma 2 2 2 2" xfId="17" xr:uid="{00000000-0005-0000-0000-000015000000}"/>
    <cellStyle name="Komma 2 2 2 2 2" xfId="18" xr:uid="{00000000-0005-0000-0000-000016000000}"/>
    <cellStyle name="Komma 2 2 2 2 2 2" xfId="19" xr:uid="{00000000-0005-0000-0000-000017000000}"/>
    <cellStyle name="Komma 2 2 2 2 2 2 2" xfId="20" xr:uid="{00000000-0005-0000-0000-000018000000}"/>
    <cellStyle name="Komma 2 2 2 2 2 2 2 2" xfId="684" xr:uid="{00000000-0005-0000-0000-000018000000}"/>
    <cellStyle name="Komma 2 2 2 2 2 2 3" xfId="683" xr:uid="{00000000-0005-0000-0000-000017000000}"/>
    <cellStyle name="Komma 2 2 2 2 2 3" xfId="21" xr:uid="{00000000-0005-0000-0000-000019000000}"/>
    <cellStyle name="Komma 2 2 2 2 2 3 2" xfId="685" xr:uid="{00000000-0005-0000-0000-000019000000}"/>
    <cellStyle name="Komma 2 2 2 2 2 4" xfId="22" xr:uid="{00000000-0005-0000-0000-00001A000000}"/>
    <cellStyle name="Komma 2 2 2 2 2 4 2" xfId="686" xr:uid="{00000000-0005-0000-0000-00001A000000}"/>
    <cellStyle name="Komma 2 2 2 2 2 5" xfId="682" xr:uid="{00000000-0005-0000-0000-000016000000}"/>
    <cellStyle name="Komma 2 2 2 2 3" xfId="23" xr:uid="{00000000-0005-0000-0000-00001B000000}"/>
    <cellStyle name="Komma 2 2 2 2 3 2" xfId="24" xr:uid="{00000000-0005-0000-0000-00001C000000}"/>
    <cellStyle name="Komma 2 2 2 2 3 2 2" xfId="688" xr:uid="{00000000-0005-0000-0000-00001C000000}"/>
    <cellStyle name="Komma 2 2 2 2 3 3" xfId="25" xr:uid="{00000000-0005-0000-0000-00001D000000}"/>
    <cellStyle name="Komma 2 2 2 2 3 3 2" xfId="689" xr:uid="{00000000-0005-0000-0000-00001D000000}"/>
    <cellStyle name="Komma 2 2 2 2 3 4" xfId="687" xr:uid="{00000000-0005-0000-0000-00001B000000}"/>
    <cellStyle name="Komma 2 2 2 2 4" xfId="26" xr:uid="{00000000-0005-0000-0000-00001E000000}"/>
    <cellStyle name="Komma 2 2 2 2 4 2" xfId="27" xr:uid="{00000000-0005-0000-0000-00001F000000}"/>
    <cellStyle name="Komma 2 2 2 2 4 2 2" xfId="691" xr:uid="{00000000-0005-0000-0000-00001F000000}"/>
    <cellStyle name="Komma 2 2 2 2 4 3" xfId="690" xr:uid="{00000000-0005-0000-0000-00001E000000}"/>
    <cellStyle name="Komma 2 2 2 2 5" xfId="28" xr:uid="{00000000-0005-0000-0000-000020000000}"/>
    <cellStyle name="Komma 2 2 2 2 5 2" xfId="692" xr:uid="{00000000-0005-0000-0000-000020000000}"/>
    <cellStyle name="Komma 2 2 2 2 6" xfId="29" xr:uid="{00000000-0005-0000-0000-000021000000}"/>
    <cellStyle name="Komma 2 2 2 2 6 2" xfId="693" xr:uid="{00000000-0005-0000-0000-000021000000}"/>
    <cellStyle name="Komma 2 2 2 2 7" xfId="681" xr:uid="{00000000-0005-0000-0000-000015000000}"/>
    <cellStyle name="Komma 2 2 2 3" xfId="30" xr:uid="{00000000-0005-0000-0000-000022000000}"/>
    <cellStyle name="Komma 2 2 2 3 2" xfId="31" xr:uid="{00000000-0005-0000-0000-000023000000}"/>
    <cellStyle name="Komma 2 2 2 3 2 2" xfId="32" xr:uid="{00000000-0005-0000-0000-000024000000}"/>
    <cellStyle name="Komma 2 2 2 3 2 2 2" xfId="33" xr:uid="{00000000-0005-0000-0000-000025000000}"/>
    <cellStyle name="Komma 2 2 2 3 2 2 2 2" xfId="697" xr:uid="{00000000-0005-0000-0000-000025000000}"/>
    <cellStyle name="Komma 2 2 2 3 2 2 3" xfId="696" xr:uid="{00000000-0005-0000-0000-000024000000}"/>
    <cellStyle name="Komma 2 2 2 3 2 3" xfId="34" xr:uid="{00000000-0005-0000-0000-000026000000}"/>
    <cellStyle name="Komma 2 2 2 3 2 3 2" xfId="698" xr:uid="{00000000-0005-0000-0000-000026000000}"/>
    <cellStyle name="Komma 2 2 2 3 2 4" xfId="35" xr:uid="{00000000-0005-0000-0000-000027000000}"/>
    <cellStyle name="Komma 2 2 2 3 2 4 2" xfId="699" xr:uid="{00000000-0005-0000-0000-000027000000}"/>
    <cellStyle name="Komma 2 2 2 3 2 5" xfId="695" xr:uid="{00000000-0005-0000-0000-000023000000}"/>
    <cellStyle name="Komma 2 2 2 3 3" xfId="36" xr:uid="{00000000-0005-0000-0000-000028000000}"/>
    <cellStyle name="Komma 2 2 2 3 3 2" xfId="37" xr:uid="{00000000-0005-0000-0000-000029000000}"/>
    <cellStyle name="Komma 2 2 2 3 3 2 2" xfId="701" xr:uid="{00000000-0005-0000-0000-000029000000}"/>
    <cellStyle name="Komma 2 2 2 3 3 3" xfId="38" xr:uid="{00000000-0005-0000-0000-00002A000000}"/>
    <cellStyle name="Komma 2 2 2 3 3 3 2" xfId="702" xr:uid="{00000000-0005-0000-0000-00002A000000}"/>
    <cellStyle name="Komma 2 2 2 3 3 4" xfId="700" xr:uid="{00000000-0005-0000-0000-000028000000}"/>
    <cellStyle name="Komma 2 2 2 3 4" xfId="39" xr:uid="{00000000-0005-0000-0000-00002B000000}"/>
    <cellStyle name="Komma 2 2 2 3 4 2" xfId="40" xr:uid="{00000000-0005-0000-0000-00002C000000}"/>
    <cellStyle name="Komma 2 2 2 3 4 2 2" xfId="704" xr:uid="{00000000-0005-0000-0000-00002C000000}"/>
    <cellStyle name="Komma 2 2 2 3 4 3" xfId="703" xr:uid="{00000000-0005-0000-0000-00002B000000}"/>
    <cellStyle name="Komma 2 2 2 3 5" xfId="41" xr:uid="{00000000-0005-0000-0000-00002D000000}"/>
    <cellStyle name="Komma 2 2 2 3 5 2" xfId="705" xr:uid="{00000000-0005-0000-0000-00002D000000}"/>
    <cellStyle name="Komma 2 2 2 3 6" xfId="42" xr:uid="{00000000-0005-0000-0000-00002E000000}"/>
    <cellStyle name="Komma 2 2 2 3 6 2" xfId="706" xr:uid="{00000000-0005-0000-0000-00002E000000}"/>
    <cellStyle name="Komma 2 2 2 3 7" xfId="694" xr:uid="{00000000-0005-0000-0000-000022000000}"/>
    <cellStyle name="Komma 2 2 2 4" xfId="43" xr:uid="{00000000-0005-0000-0000-00002F000000}"/>
    <cellStyle name="Komma 2 2 2 4 2" xfId="44" xr:uid="{00000000-0005-0000-0000-000030000000}"/>
    <cellStyle name="Komma 2 2 2 4 2 2" xfId="45" xr:uid="{00000000-0005-0000-0000-000031000000}"/>
    <cellStyle name="Komma 2 2 2 4 2 2 2" xfId="709" xr:uid="{00000000-0005-0000-0000-000031000000}"/>
    <cellStyle name="Komma 2 2 2 4 2 3" xfId="708" xr:uid="{00000000-0005-0000-0000-000030000000}"/>
    <cellStyle name="Komma 2 2 2 4 3" xfId="46" xr:uid="{00000000-0005-0000-0000-000032000000}"/>
    <cellStyle name="Komma 2 2 2 4 3 2" xfId="710" xr:uid="{00000000-0005-0000-0000-000032000000}"/>
    <cellStyle name="Komma 2 2 2 4 4" xfId="47" xr:uid="{00000000-0005-0000-0000-000033000000}"/>
    <cellStyle name="Komma 2 2 2 4 4 2" xfId="711" xr:uid="{00000000-0005-0000-0000-000033000000}"/>
    <cellStyle name="Komma 2 2 2 4 5" xfId="707" xr:uid="{00000000-0005-0000-0000-00002F000000}"/>
    <cellStyle name="Komma 2 2 2 5" xfId="48" xr:uid="{00000000-0005-0000-0000-000034000000}"/>
    <cellStyle name="Komma 2 2 2 5 2" xfId="49" xr:uid="{00000000-0005-0000-0000-000035000000}"/>
    <cellStyle name="Komma 2 2 2 5 2 2" xfId="713" xr:uid="{00000000-0005-0000-0000-000035000000}"/>
    <cellStyle name="Komma 2 2 2 5 3" xfId="50" xr:uid="{00000000-0005-0000-0000-000036000000}"/>
    <cellStyle name="Komma 2 2 2 5 3 2" xfId="714" xr:uid="{00000000-0005-0000-0000-000036000000}"/>
    <cellStyle name="Komma 2 2 2 5 4" xfId="712" xr:uid="{00000000-0005-0000-0000-000034000000}"/>
    <cellStyle name="Komma 2 2 2 6" xfId="51" xr:uid="{00000000-0005-0000-0000-000037000000}"/>
    <cellStyle name="Komma 2 2 2 6 2" xfId="52" xr:uid="{00000000-0005-0000-0000-000038000000}"/>
    <cellStyle name="Komma 2 2 2 6 2 2" xfId="716" xr:uid="{00000000-0005-0000-0000-000038000000}"/>
    <cellStyle name="Komma 2 2 2 6 3" xfId="715" xr:uid="{00000000-0005-0000-0000-000037000000}"/>
    <cellStyle name="Komma 2 2 2 7" xfId="53" xr:uid="{00000000-0005-0000-0000-000039000000}"/>
    <cellStyle name="Komma 2 2 2 7 2" xfId="717" xr:uid="{00000000-0005-0000-0000-000039000000}"/>
    <cellStyle name="Komma 2 2 2 8" xfId="54" xr:uid="{00000000-0005-0000-0000-00003A000000}"/>
    <cellStyle name="Komma 2 2 2 8 2" xfId="718" xr:uid="{00000000-0005-0000-0000-00003A000000}"/>
    <cellStyle name="Komma 2 2 2 9" xfId="680" xr:uid="{00000000-0005-0000-0000-000014000000}"/>
    <cellStyle name="Komma 2 2 3" xfId="55" xr:uid="{00000000-0005-0000-0000-00003B000000}"/>
    <cellStyle name="Komma 2 2 3 2" xfId="56" xr:uid="{00000000-0005-0000-0000-00003C000000}"/>
    <cellStyle name="Komma 2 2 3 2 2" xfId="57" xr:uid="{00000000-0005-0000-0000-00003D000000}"/>
    <cellStyle name="Komma 2 2 3 2 2 2" xfId="58" xr:uid="{00000000-0005-0000-0000-00003E000000}"/>
    <cellStyle name="Komma 2 2 3 2 2 2 2" xfId="722" xr:uid="{00000000-0005-0000-0000-00003E000000}"/>
    <cellStyle name="Komma 2 2 3 2 2 3" xfId="721" xr:uid="{00000000-0005-0000-0000-00003D000000}"/>
    <cellStyle name="Komma 2 2 3 2 3" xfId="59" xr:uid="{00000000-0005-0000-0000-00003F000000}"/>
    <cellStyle name="Komma 2 2 3 2 3 2" xfId="723" xr:uid="{00000000-0005-0000-0000-00003F000000}"/>
    <cellStyle name="Komma 2 2 3 2 4" xfId="60" xr:uid="{00000000-0005-0000-0000-000040000000}"/>
    <cellStyle name="Komma 2 2 3 2 4 2" xfId="724" xr:uid="{00000000-0005-0000-0000-000040000000}"/>
    <cellStyle name="Komma 2 2 3 2 5" xfId="720" xr:uid="{00000000-0005-0000-0000-00003C000000}"/>
    <cellStyle name="Komma 2 2 3 3" xfId="61" xr:uid="{00000000-0005-0000-0000-000041000000}"/>
    <cellStyle name="Komma 2 2 3 3 2" xfId="62" xr:uid="{00000000-0005-0000-0000-000042000000}"/>
    <cellStyle name="Komma 2 2 3 3 2 2" xfId="726" xr:uid="{00000000-0005-0000-0000-000042000000}"/>
    <cellStyle name="Komma 2 2 3 3 3" xfId="63" xr:uid="{00000000-0005-0000-0000-000043000000}"/>
    <cellStyle name="Komma 2 2 3 3 3 2" xfId="727" xr:uid="{00000000-0005-0000-0000-000043000000}"/>
    <cellStyle name="Komma 2 2 3 3 4" xfId="725" xr:uid="{00000000-0005-0000-0000-000041000000}"/>
    <cellStyle name="Komma 2 2 3 4" xfId="64" xr:uid="{00000000-0005-0000-0000-000044000000}"/>
    <cellStyle name="Komma 2 2 3 4 2" xfId="65" xr:uid="{00000000-0005-0000-0000-000045000000}"/>
    <cellStyle name="Komma 2 2 3 4 2 2" xfId="729" xr:uid="{00000000-0005-0000-0000-000045000000}"/>
    <cellStyle name="Komma 2 2 3 4 3" xfId="728" xr:uid="{00000000-0005-0000-0000-000044000000}"/>
    <cellStyle name="Komma 2 2 3 5" xfId="66" xr:uid="{00000000-0005-0000-0000-000046000000}"/>
    <cellStyle name="Komma 2 2 3 5 2" xfId="730" xr:uid="{00000000-0005-0000-0000-000046000000}"/>
    <cellStyle name="Komma 2 2 3 6" xfId="67" xr:uid="{00000000-0005-0000-0000-000047000000}"/>
    <cellStyle name="Komma 2 2 3 6 2" xfId="731" xr:uid="{00000000-0005-0000-0000-000047000000}"/>
    <cellStyle name="Komma 2 2 3 7" xfId="719" xr:uid="{00000000-0005-0000-0000-00003B000000}"/>
    <cellStyle name="Komma 2 2 4" xfId="68" xr:uid="{00000000-0005-0000-0000-000048000000}"/>
    <cellStyle name="Komma 2 2 4 2" xfId="69" xr:uid="{00000000-0005-0000-0000-000049000000}"/>
    <cellStyle name="Komma 2 2 4 2 2" xfId="70" xr:uid="{00000000-0005-0000-0000-00004A000000}"/>
    <cellStyle name="Komma 2 2 4 2 2 2" xfId="71" xr:uid="{00000000-0005-0000-0000-00004B000000}"/>
    <cellStyle name="Komma 2 2 4 2 2 2 2" xfId="735" xr:uid="{00000000-0005-0000-0000-00004B000000}"/>
    <cellStyle name="Komma 2 2 4 2 2 3" xfId="734" xr:uid="{00000000-0005-0000-0000-00004A000000}"/>
    <cellStyle name="Komma 2 2 4 2 3" xfId="72" xr:uid="{00000000-0005-0000-0000-00004C000000}"/>
    <cellStyle name="Komma 2 2 4 2 3 2" xfId="736" xr:uid="{00000000-0005-0000-0000-00004C000000}"/>
    <cellStyle name="Komma 2 2 4 2 4" xfId="73" xr:uid="{00000000-0005-0000-0000-00004D000000}"/>
    <cellStyle name="Komma 2 2 4 2 4 2" xfId="737" xr:uid="{00000000-0005-0000-0000-00004D000000}"/>
    <cellStyle name="Komma 2 2 4 2 5" xfId="733" xr:uid="{00000000-0005-0000-0000-000049000000}"/>
    <cellStyle name="Komma 2 2 4 3" xfId="74" xr:uid="{00000000-0005-0000-0000-00004E000000}"/>
    <cellStyle name="Komma 2 2 4 3 2" xfId="75" xr:uid="{00000000-0005-0000-0000-00004F000000}"/>
    <cellStyle name="Komma 2 2 4 3 2 2" xfId="739" xr:uid="{00000000-0005-0000-0000-00004F000000}"/>
    <cellStyle name="Komma 2 2 4 3 3" xfId="76" xr:uid="{00000000-0005-0000-0000-000050000000}"/>
    <cellStyle name="Komma 2 2 4 3 3 2" xfId="740" xr:uid="{00000000-0005-0000-0000-000050000000}"/>
    <cellStyle name="Komma 2 2 4 3 4" xfId="738" xr:uid="{00000000-0005-0000-0000-00004E000000}"/>
    <cellStyle name="Komma 2 2 4 4" xfId="77" xr:uid="{00000000-0005-0000-0000-000051000000}"/>
    <cellStyle name="Komma 2 2 4 4 2" xfId="78" xr:uid="{00000000-0005-0000-0000-000052000000}"/>
    <cellStyle name="Komma 2 2 4 4 2 2" xfId="742" xr:uid="{00000000-0005-0000-0000-000052000000}"/>
    <cellStyle name="Komma 2 2 4 4 3" xfId="741" xr:uid="{00000000-0005-0000-0000-000051000000}"/>
    <cellStyle name="Komma 2 2 4 5" xfId="79" xr:uid="{00000000-0005-0000-0000-000053000000}"/>
    <cellStyle name="Komma 2 2 4 5 2" xfId="743" xr:uid="{00000000-0005-0000-0000-000053000000}"/>
    <cellStyle name="Komma 2 2 4 6" xfId="80" xr:uid="{00000000-0005-0000-0000-000054000000}"/>
    <cellStyle name="Komma 2 2 4 6 2" xfId="744" xr:uid="{00000000-0005-0000-0000-000054000000}"/>
    <cellStyle name="Komma 2 2 4 7" xfId="732" xr:uid="{00000000-0005-0000-0000-000048000000}"/>
    <cellStyle name="Komma 2 2 5" xfId="81" xr:uid="{00000000-0005-0000-0000-000055000000}"/>
    <cellStyle name="Komma 2 2 5 2" xfId="82" xr:uid="{00000000-0005-0000-0000-000056000000}"/>
    <cellStyle name="Komma 2 2 5 2 2" xfId="83" xr:uid="{00000000-0005-0000-0000-000057000000}"/>
    <cellStyle name="Komma 2 2 5 2 2 2" xfId="747" xr:uid="{00000000-0005-0000-0000-000057000000}"/>
    <cellStyle name="Komma 2 2 5 2 3" xfId="746" xr:uid="{00000000-0005-0000-0000-000056000000}"/>
    <cellStyle name="Komma 2 2 5 3" xfId="84" xr:uid="{00000000-0005-0000-0000-000058000000}"/>
    <cellStyle name="Komma 2 2 5 3 2" xfId="748" xr:uid="{00000000-0005-0000-0000-000058000000}"/>
    <cellStyle name="Komma 2 2 5 4" xfId="85" xr:uid="{00000000-0005-0000-0000-000059000000}"/>
    <cellStyle name="Komma 2 2 5 4 2" xfId="749" xr:uid="{00000000-0005-0000-0000-000059000000}"/>
    <cellStyle name="Komma 2 2 5 5" xfId="745" xr:uid="{00000000-0005-0000-0000-000055000000}"/>
    <cellStyle name="Komma 2 2 6" xfId="86" xr:uid="{00000000-0005-0000-0000-00005A000000}"/>
    <cellStyle name="Komma 2 2 6 2" xfId="87" xr:uid="{00000000-0005-0000-0000-00005B000000}"/>
    <cellStyle name="Komma 2 2 6 2 2" xfId="751" xr:uid="{00000000-0005-0000-0000-00005B000000}"/>
    <cellStyle name="Komma 2 2 6 3" xfId="88" xr:uid="{00000000-0005-0000-0000-00005C000000}"/>
    <cellStyle name="Komma 2 2 6 3 2" xfId="752" xr:uid="{00000000-0005-0000-0000-00005C000000}"/>
    <cellStyle name="Komma 2 2 6 4" xfId="750" xr:uid="{00000000-0005-0000-0000-00005A000000}"/>
    <cellStyle name="Komma 2 2 7" xfId="89" xr:uid="{00000000-0005-0000-0000-00005D000000}"/>
    <cellStyle name="Komma 2 2 7 2" xfId="90" xr:uid="{00000000-0005-0000-0000-00005E000000}"/>
    <cellStyle name="Komma 2 2 7 2 2" xfId="754" xr:uid="{00000000-0005-0000-0000-00005E000000}"/>
    <cellStyle name="Komma 2 2 7 3" xfId="753" xr:uid="{00000000-0005-0000-0000-00005D000000}"/>
    <cellStyle name="Komma 2 2 8" xfId="91" xr:uid="{00000000-0005-0000-0000-00005F000000}"/>
    <cellStyle name="Komma 2 2 8 2" xfId="755" xr:uid="{00000000-0005-0000-0000-00005F000000}"/>
    <cellStyle name="Komma 2 2 9" xfId="92" xr:uid="{00000000-0005-0000-0000-000060000000}"/>
    <cellStyle name="Komma 2 2 9 2" xfId="756" xr:uid="{00000000-0005-0000-0000-000060000000}"/>
    <cellStyle name="Komma 2 3" xfId="93" xr:uid="{00000000-0005-0000-0000-000061000000}"/>
    <cellStyle name="Komma 2 3 2" xfId="757" xr:uid="{00000000-0005-0000-0000-000061000000}"/>
    <cellStyle name="Komma 2 4" xfId="94" xr:uid="{00000000-0005-0000-0000-000062000000}"/>
    <cellStyle name="Komma 2 4 2" xfId="95" xr:uid="{00000000-0005-0000-0000-000063000000}"/>
    <cellStyle name="Komma 2 4 2 2" xfId="96" xr:uid="{00000000-0005-0000-0000-000064000000}"/>
    <cellStyle name="Komma 2 4 2 2 2" xfId="97" xr:uid="{00000000-0005-0000-0000-000065000000}"/>
    <cellStyle name="Komma 2 4 2 2 2 2" xfId="98" xr:uid="{00000000-0005-0000-0000-000066000000}"/>
    <cellStyle name="Komma 2 4 2 2 2 2 2" xfId="762" xr:uid="{00000000-0005-0000-0000-000066000000}"/>
    <cellStyle name="Komma 2 4 2 2 2 3" xfId="761" xr:uid="{00000000-0005-0000-0000-000065000000}"/>
    <cellStyle name="Komma 2 4 2 2 3" xfId="99" xr:uid="{00000000-0005-0000-0000-000067000000}"/>
    <cellStyle name="Komma 2 4 2 2 3 2" xfId="763" xr:uid="{00000000-0005-0000-0000-000067000000}"/>
    <cellStyle name="Komma 2 4 2 2 4" xfId="100" xr:uid="{00000000-0005-0000-0000-000068000000}"/>
    <cellStyle name="Komma 2 4 2 2 4 2" xfId="764" xr:uid="{00000000-0005-0000-0000-000068000000}"/>
    <cellStyle name="Komma 2 4 2 2 5" xfId="760" xr:uid="{00000000-0005-0000-0000-000064000000}"/>
    <cellStyle name="Komma 2 4 2 3" xfId="101" xr:uid="{00000000-0005-0000-0000-000069000000}"/>
    <cellStyle name="Komma 2 4 2 3 2" xfId="102" xr:uid="{00000000-0005-0000-0000-00006A000000}"/>
    <cellStyle name="Komma 2 4 2 3 2 2" xfId="766" xr:uid="{00000000-0005-0000-0000-00006A000000}"/>
    <cellStyle name="Komma 2 4 2 3 3" xfId="103" xr:uid="{00000000-0005-0000-0000-00006B000000}"/>
    <cellStyle name="Komma 2 4 2 3 3 2" xfId="767" xr:uid="{00000000-0005-0000-0000-00006B000000}"/>
    <cellStyle name="Komma 2 4 2 3 4" xfId="765" xr:uid="{00000000-0005-0000-0000-000069000000}"/>
    <cellStyle name="Komma 2 4 2 4" xfId="104" xr:uid="{00000000-0005-0000-0000-00006C000000}"/>
    <cellStyle name="Komma 2 4 2 4 2" xfId="105" xr:uid="{00000000-0005-0000-0000-00006D000000}"/>
    <cellStyle name="Komma 2 4 2 4 2 2" xfId="769" xr:uid="{00000000-0005-0000-0000-00006D000000}"/>
    <cellStyle name="Komma 2 4 2 4 3" xfId="768" xr:uid="{00000000-0005-0000-0000-00006C000000}"/>
    <cellStyle name="Komma 2 4 2 5" xfId="106" xr:uid="{00000000-0005-0000-0000-00006E000000}"/>
    <cellStyle name="Komma 2 4 2 5 2" xfId="770" xr:uid="{00000000-0005-0000-0000-00006E000000}"/>
    <cellStyle name="Komma 2 4 2 6" xfId="107" xr:uid="{00000000-0005-0000-0000-00006F000000}"/>
    <cellStyle name="Komma 2 4 2 6 2" xfId="771" xr:uid="{00000000-0005-0000-0000-00006F000000}"/>
    <cellStyle name="Komma 2 4 2 7" xfId="759" xr:uid="{00000000-0005-0000-0000-000063000000}"/>
    <cellStyle name="Komma 2 4 3" xfId="108" xr:uid="{00000000-0005-0000-0000-000070000000}"/>
    <cellStyle name="Komma 2 4 3 2" xfId="109" xr:uid="{00000000-0005-0000-0000-000071000000}"/>
    <cellStyle name="Komma 2 4 3 2 2" xfId="110" xr:uid="{00000000-0005-0000-0000-000072000000}"/>
    <cellStyle name="Komma 2 4 3 2 2 2" xfId="111" xr:uid="{00000000-0005-0000-0000-000073000000}"/>
    <cellStyle name="Komma 2 4 3 2 2 2 2" xfId="775" xr:uid="{00000000-0005-0000-0000-000073000000}"/>
    <cellStyle name="Komma 2 4 3 2 2 3" xfId="774" xr:uid="{00000000-0005-0000-0000-000072000000}"/>
    <cellStyle name="Komma 2 4 3 2 3" xfId="112" xr:uid="{00000000-0005-0000-0000-000074000000}"/>
    <cellStyle name="Komma 2 4 3 2 3 2" xfId="776" xr:uid="{00000000-0005-0000-0000-000074000000}"/>
    <cellStyle name="Komma 2 4 3 2 4" xfId="113" xr:uid="{00000000-0005-0000-0000-000075000000}"/>
    <cellStyle name="Komma 2 4 3 2 4 2" xfId="777" xr:uid="{00000000-0005-0000-0000-000075000000}"/>
    <cellStyle name="Komma 2 4 3 2 5" xfId="773" xr:uid="{00000000-0005-0000-0000-000071000000}"/>
    <cellStyle name="Komma 2 4 3 3" xfId="114" xr:uid="{00000000-0005-0000-0000-000076000000}"/>
    <cellStyle name="Komma 2 4 3 3 2" xfId="115" xr:uid="{00000000-0005-0000-0000-000077000000}"/>
    <cellStyle name="Komma 2 4 3 3 2 2" xfId="779" xr:uid="{00000000-0005-0000-0000-000077000000}"/>
    <cellStyle name="Komma 2 4 3 3 3" xfId="116" xr:uid="{00000000-0005-0000-0000-000078000000}"/>
    <cellStyle name="Komma 2 4 3 3 3 2" xfId="780" xr:uid="{00000000-0005-0000-0000-000078000000}"/>
    <cellStyle name="Komma 2 4 3 3 4" xfId="778" xr:uid="{00000000-0005-0000-0000-000076000000}"/>
    <cellStyle name="Komma 2 4 3 4" xfId="117" xr:uid="{00000000-0005-0000-0000-000079000000}"/>
    <cellStyle name="Komma 2 4 3 4 2" xfId="118" xr:uid="{00000000-0005-0000-0000-00007A000000}"/>
    <cellStyle name="Komma 2 4 3 4 2 2" xfId="782" xr:uid="{00000000-0005-0000-0000-00007A000000}"/>
    <cellStyle name="Komma 2 4 3 4 3" xfId="781" xr:uid="{00000000-0005-0000-0000-000079000000}"/>
    <cellStyle name="Komma 2 4 3 5" xfId="119" xr:uid="{00000000-0005-0000-0000-00007B000000}"/>
    <cellStyle name="Komma 2 4 3 5 2" xfId="783" xr:uid="{00000000-0005-0000-0000-00007B000000}"/>
    <cellStyle name="Komma 2 4 3 6" xfId="120" xr:uid="{00000000-0005-0000-0000-00007C000000}"/>
    <cellStyle name="Komma 2 4 3 6 2" xfId="784" xr:uid="{00000000-0005-0000-0000-00007C000000}"/>
    <cellStyle name="Komma 2 4 3 7" xfId="772" xr:uid="{00000000-0005-0000-0000-000070000000}"/>
    <cellStyle name="Komma 2 4 4" xfId="121" xr:uid="{00000000-0005-0000-0000-00007D000000}"/>
    <cellStyle name="Komma 2 4 4 2" xfId="122" xr:uid="{00000000-0005-0000-0000-00007E000000}"/>
    <cellStyle name="Komma 2 4 4 2 2" xfId="123" xr:uid="{00000000-0005-0000-0000-00007F000000}"/>
    <cellStyle name="Komma 2 4 4 2 2 2" xfId="787" xr:uid="{00000000-0005-0000-0000-00007F000000}"/>
    <cellStyle name="Komma 2 4 4 2 3" xfId="786" xr:uid="{00000000-0005-0000-0000-00007E000000}"/>
    <cellStyle name="Komma 2 4 4 3" xfId="124" xr:uid="{00000000-0005-0000-0000-000080000000}"/>
    <cellStyle name="Komma 2 4 4 3 2" xfId="788" xr:uid="{00000000-0005-0000-0000-000080000000}"/>
    <cellStyle name="Komma 2 4 4 4" xfId="125" xr:uid="{00000000-0005-0000-0000-000081000000}"/>
    <cellStyle name="Komma 2 4 4 4 2" xfId="789" xr:uid="{00000000-0005-0000-0000-000081000000}"/>
    <cellStyle name="Komma 2 4 4 5" xfId="785" xr:uid="{00000000-0005-0000-0000-00007D000000}"/>
    <cellStyle name="Komma 2 4 5" xfId="126" xr:uid="{00000000-0005-0000-0000-000082000000}"/>
    <cellStyle name="Komma 2 4 5 2" xfId="127" xr:uid="{00000000-0005-0000-0000-000083000000}"/>
    <cellStyle name="Komma 2 4 5 2 2" xfId="791" xr:uid="{00000000-0005-0000-0000-000083000000}"/>
    <cellStyle name="Komma 2 4 5 3" xfId="128" xr:uid="{00000000-0005-0000-0000-000084000000}"/>
    <cellStyle name="Komma 2 4 5 3 2" xfId="792" xr:uid="{00000000-0005-0000-0000-000084000000}"/>
    <cellStyle name="Komma 2 4 5 4" xfId="790" xr:uid="{00000000-0005-0000-0000-000082000000}"/>
    <cellStyle name="Komma 2 4 6" xfId="129" xr:uid="{00000000-0005-0000-0000-000085000000}"/>
    <cellStyle name="Komma 2 4 6 2" xfId="130" xr:uid="{00000000-0005-0000-0000-000086000000}"/>
    <cellStyle name="Komma 2 4 6 2 2" xfId="794" xr:uid="{00000000-0005-0000-0000-000086000000}"/>
    <cellStyle name="Komma 2 4 6 3" xfId="793" xr:uid="{00000000-0005-0000-0000-000085000000}"/>
    <cellStyle name="Komma 2 4 7" xfId="131" xr:uid="{00000000-0005-0000-0000-000087000000}"/>
    <cellStyle name="Komma 2 4 7 2" xfId="795" xr:uid="{00000000-0005-0000-0000-000087000000}"/>
    <cellStyle name="Komma 2 4 8" xfId="132" xr:uid="{00000000-0005-0000-0000-000088000000}"/>
    <cellStyle name="Komma 2 4 8 2" xfId="796" xr:uid="{00000000-0005-0000-0000-000088000000}"/>
    <cellStyle name="Komma 2 4 9" xfId="758" xr:uid="{00000000-0005-0000-0000-000062000000}"/>
    <cellStyle name="Komma 2 5" xfId="133" xr:uid="{00000000-0005-0000-0000-000089000000}"/>
    <cellStyle name="Komma 2 5 2" xfId="134" xr:uid="{00000000-0005-0000-0000-00008A000000}"/>
    <cellStyle name="Komma 2 5 2 2" xfId="135" xr:uid="{00000000-0005-0000-0000-00008B000000}"/>
    <cellStyle name="Komma 2 5 2 2 2" xfId="136" xr:uid="{00000000-0005-0000-0000-00008C000000}"/>
    <cellStyle name="Komma 2 5 2 2 2 2" xfId="800" xr:uid="{00000000-0005-0000-0000-00008C000000}"/>
    <cellStyle name="Komma 2 5 2 2 3" xfId="799" xr:uid="{00000000-0005-0000-0000-00008B000000}"/>
    <cellStyle name="Komma 2 5 2 3" xfId="137" xr:uid="{00000000-0005-0000-0000-00008D000000}"/>
    <cellStyle name="Komma 2 5 2 3 2" xfId="801" xr:uid="{00000000-0005-0000-0000-00008D000000}"/>
    <cellStyle name="Komma 2 5 2 4" xfId="138" xr:uid="{00000000-0005-0000-0000-00008E000000}"/>
    <cellStyle name="Komma 2 5 2 4 2" xfId="802" xr:uid="{00000000-0005-0000-0000-00008E000000}"/>
    <cellStyle name="Komma 2 5 2 5" xfId="798" xr:uid="{00000000-0005-0000-0000-00008A000000}"/>
    <cellStyle name="Komma 2 5 3" xfId="139" xr:uid="{00000000-0005-0000-0000-00008F000000}"/>
    <cellStyle name="Komma 2 5 3 2" xfId="140" xr:uid="{00000000-0005-0000-0000-000090000000}"/>
    <cellStyle name="Komma 2 5 3 2 2" xfId="804" xr:uid="{00000000-0005-0000-0000-000090000000}"/>
    <cellStyle name="Komma 2 5 3 3" xfId="141" xr:uid="{00000000-0005-0000-0000-000091000000}"/>
    <cellStyle name="Komma 2 5 3 3 2" xfId="805" xr:uid="{00000000-0005-0000-0000-000091000000}"/>
    <cellStyle name="Komma 2 5 3 4" xfId="803" xr:uid="{00000000-0005-0000-0000-00008F000000}"/>
    <cellStyle name="Komma 2 5 4" xfId="142" xr:uid="{00000000-0005-0000-0000-000092000000}"/>
    <cellStyle name="Komma 2 5 4 2" xfId="143" xr:uid="{00000000-0005-0000-0000-000093000000}"/>
    <cellStyle name="Komma 2 5 4 2 2" xfId="807" xr:uid="{00000000-0005-0000-0000-000093000000}"/>
    <cellStyle name="Komma 2 5 4 3" xfId="806" xr:uid="{00000000-0005-0000-0000-000092000000}"/>
    <cellStyle name="Komma 2 5 5" xfId="144" xr:uid="{00000000-0005-0000-0000-000094000000}"/>
    <cellStyle name="Komma 2 5 5 2" xfId="808" xr:uid="{00000000-0005-0000-0000-000094000000}"/>
    <cellStyle name="Komma 2 5 6" xfId="145" xr:uid="{00000000-0005-0000-0000-000095000000}"/>
    <cellStyle name="Komma 2 5 6 2" xfId="809" xr:uid="{00000000-0005-0000-0000-000095000000}"/>
    <cellStyle name="Komma 2 5 7" xfId="797" xr:uid="{00000000-0005-0000-0000-000089000000}"/>
    <cellStyle name="Komma 2 6" xfId="146" xr:uid="{00000000-0005-0000-0000-000096000000}"/>
    <cellStyle name="Komma 2 6 2" xfId="147" xr:uid="{00000000-0005-0000-0000-000097000000}"/>
    <cellStyle name="Komma 2 6 2 2" xfId="148" xr:uid="{00000000-0005-0000-0000-000098000000}"/>
    <cellStyle name="Komma 2 6 2 2 2" xfId="149" xr:uid="{00000000-0005-0000-0000-000099000000}"/>
    <cellStyle name="Komma 2 6 2 2 2 2" xfId="813" xr:uid="{00000000-0005-0000-0000-000099000000}"/>
    <cellStyle name="Komma 2 6 2 2 3" xfId="812" xr:uid="{00000000-0005-0000-0000-000098000000}"/>
    <cellStyle name="Komma 2 6 2 3" xfId="150" xr:uid="{00000000-0005-0000-0000-00009A000000}"/>
    <cellStyle name="Komma 2 6 2 3 2" xfId="814" xr:uid="{00000000-0005-0000-0000-00009A000000}"/>
    <cellStyle name="Komma 2 6 2 4" xfId="151" xr:uid="{00000000-0005-0000-0000-00009B000000}"/>
    <cellStyle name="Komma 2 6 2 4 2" xfId="815" xr:uid="{00000000-0005-0000-0000-00009B000000}"/>
    <cellStyle name="Komma 2 6 2 5" xfId="811" xr:uid="{00000000-0005-0000-0000-000097000000}"/>
    <cellStyle name="Komma 2 6 3" xfId="152" xr:uid="{00000000-0005-0000-0000-00009C000000}"/>
    <cellStyle name="Komma 2 6 3 2" xfId="153" xr:uid="{00000000-0005-0000-0000-00009D000000}"/>
    <cellStyle name="Komma 2 6 3 2 2" xfId="817" xr:uid="{00000000-0005-0000-0000-00009D000000}"/>
    <cellStyle name="Komma 2 6 3 3" xfId="154" xr:uid="{00000000-0005-0000-0000-00009E000000}"/>
    <cellStyle name="Komma 2 6 3 3 2" xfId="818" xr:uid="{00000000-0005-0000-0000-00009E000000}"/>
    <cellStyle name="Komma 2 6 3 4" xfId="816" xr:uid="{00000000-0005-0000-0000-00009C000000}"/>
    <cellStyle name="Komma 2 6 4" xfId="155" xr:uid="{00000000-0005-0000-0000-00009F000000}"/>
    <cellStyle name="Komma 2 6 4 2" xfId="156" xr:uid="{00000000-0005-0000-0000-0000A0000000}"/>
    <cellStyle name="Komma 2 6 4 2 2" xfId="820" xr:uid="{00000000-0005-0000-0000-0000A0000000}"/>
    <cellStyle name="Komma 2 6 4 3" xfId="819" xr:uid="{00000000-0005-0000-0000-00009F000000}"/>
    <cellStyle name="Komma 2 6 5" xfId="157" xr:uid="{00000000-0005-0000-0000-0000A1000000}"/>
    <cellStyle name="Komma 2 6 5 2" xfId="821" xr:uid="{00000000-0005-0000-0000-0000A1000000}"/>
    <cellStyle name="Komma 2 6 6" xfId="158" xr:uid="{00000000-0005-0000-0000-0000A2000000}"/>
    <cellStyle name="Komma 2 6 6 2" xfId="822" xr:uid="{00000000-0005-0000-0000-0000A2000000}"/>
    <cellStyle name="Komma 2 6 7" xfId="810" xr:uid="{00000000-0005-0000-0000-000096000000}"/>
    <cellStyle name="Komma 2 7" xfId="159" xr:uid="{00000000-0005-0000-0000-0000A3000000}"/>
    <cellStyle name="Komma 2 7 2" xfId="160" xr:uid="{00000000-0005-0000-0000-0000A4000000}"/>
    <cellStyle name="Komma 2 7 2 2" xfId="161" xr:uid="{00000000-0005-0000-0000-0000A5000000}"/>
    <cellStyle name="Komma 2 7 2 2 2" xfId="825" xr:uid="{00000000-0005-0000-0000-0000A5000000}"/>
    <cellStyle name="Komma 2 7 2 3" xfId="824" xr:uid="{00000000-0005-0000-0000-0000A4000000}"/>
    <cellStyle name="Komma 2 7 3" xfId="162" xr:uid="{00000000-0005-0000-0000-0000A6000000}"/>
    <cellStyle name="Komma 2 7 3 2" xfId="826" xr:uid="{00000000-0005-0000-0000-0000A6000000}"/>
    <cellStyle name="Komma 2 7 4" xfId="163" xr:uid="{00000000-0005-0000-0000-0000A7000000}"/>
    <cellStyle name="Komma 2 7 4 2" xfId="827" xr:uid="{00000000-0005-0000-0000-0000A7000000}"/>
    <cellStyle name="Komma 2 7 5" xfId="823" xr:uid="{00000000-0005-0000-0000-0000A3000000}"/>
    <cellStyle name="Komma 2 8" xfId="164" xr:uid="{00000000-0005-0000-0000-0000A8000000}"/>
    <cellStyle name="Komma 2 8 2" xfId="165" xr:uid="{00000000-0005-0000-0000-0000A9000000}"/>
    <cellStyle name="Komma 2 8 2 2" xfId="829" xr:uid="{00000000-0005-0000-0000-0000A9000000}"/>
    <cellStyle name="Komma 2 8 3" xfId="166" xr:uid="{00000000-0005-0000-0000-0000AA000000}"/>
    <cellStyle name="Komma 2 8 3 2" xfId="830" xr:uid="{00000000-0005-0000-0000-0000AA000000}"/>
    <cellStyle name="Komma 2 8 4" xfId="828" xr:uid="{00000000-0005-0000-0000-0000A8000000}"/>
    <cellStyle name="Komma 2 9" xfId="167" xr:uid="{00000000-0005-0000-0000-0000AB000000}"/>
    <cellStyle name="Komma 2 9 2" xfId="168" xr:uid="{00000000-0005-0000-0000-0000AC000000}"/>
    <cellStyle name="Komma 2 9 2 2" xfId="832" xr:uid="{00000000-0005-0000-0000-0000AC000000}"/>
    <cellStyle name="Komma 2 9 3" xfId="831" xr:uid="{00000000-0005-0000-0000-0000AB000000}"/>
    <cellStyle name="Komma 3" xfId="169" xr:uid="{00000000-0005-0000-0000-0000AD000000}"/>
    <cellStyle name="Komma 3 10" xfId="833" xr:uid="{00000000-0005-0000-0000-0000AD000000}"/>
    <cellStyle name="Komma 3 2" xfId="170" xr:uid="{00000000-0005-0000-0000-0000AE000000}"/>
    <cellStyle name="Komma 3 2 2" xfId="171" xr:uid="{00000000-0005-0000-0000-0000AF000000}"/>
    <cellStyle name="Komma 3 2 2 2" xfId="172" xr:uid="{00000000-0005-0000-0000-0000B0000000}"/>
    <cellStyle name="Komma 3 2 2 2 2" xfId="173" xr:uid="{00000000-0005-0000-0000-0000B1000000}"/>
    <cellStyle name="Komma 3 2 2 2 2 2" xfId="174" xr:uid="{00000000-0005-0000-0000-0000B2000000}"/>
    <cellStyle name="Komma 3 2 2 2 2 2 2" xfId="838" xr:uid="{00000000-0005-0000-0000-0000B2000000}"/>
    <cellStyle name="Komma 3 2 2 2 2 3" xfId="837" xr:uid="{00000000-0005-0000-0000-0000B1000000}"/>
    <cellStyle name="Komma 3 2 2 2 3" xfId="175" xr:uid="{00000000-0005-0000-0000-0000B3000000}"/>
    <cellStyle name="Komma 3 2 2 2 3 2" xfId="839" xr:uid="{00000000-0005-0000-0000-0000B3000000}"/>
    <cellStyle name="Komma 3 2 2 2 4" xfId="176" xr:uid="{00000000-0005-0000-0000-0000B4000000}"/>
    <cellStyle name="Komma 3 2 2 2 4 2" xfId="840" xr:uid="{00000000-0005-0000-0000-0000B4000000}"/>
    <cellStyle name="Komma 3 2 2 2 5" xfId="836" xr:uid="{00000000-0005-0000-0000-0000B0000000}"/>
    <cellStyle name="Komma 3 2 2 3" xfId="177" xr:uid="{00000000-0005-0000-0000-0000B5000000}"/>
    <cellStyle name="Komma 3 2 2 3 2" xfId="178" xr:uid="{00000000-0005-0000-0000-0000B6000000}"/>
    <cellStyle name="Komma 3 2 2 3 2 2" xfId="842" xr:uid="{00000000-0005-0000-0000-0000B6000000}"/>
    <cellStyle name="Komma 3 2 2 3 3" xfId="179" xr:uid="{00000000-0005-0000-0000-0000B7000000}"/>
    <cellStyle name="Komma 3 2 2 3 3 2" xfId="843" xr:uid="{00000000-0005-0000-0000-0000B7000000}"/>
    <cellStyle name="Komma 3 2 2 3 4" xfId="841" xr:uid="{00000000-0005-0000-0000-0000B5000000}"/>
    <cellStyle name="Komma 3 2 2 4" xfId="180" xr:uid="{00000000-0005-0000-0000-0000B8000000}"/>
    <cellStyle name="Komma 3 2 2 4 2" xfId="181" xr:uid="{00000000-0005-0000-0000-0000B9000000}"/>
    <cellStyle name="Komma 3 2 2 4 2 2" xfId="845" xr:uid="{00000000-0005-0000-0000-0000B9000000}"/>
    <cellStyle name="Komma 3 2 2 4 3" xfId="844" xr:uid="{00000000-0005-0000-0000-0000B8000000}"/>
    <cellStyle name="Komma 3 2 2 5" xfId="182" xr:uid="{00000000-0005-0000-0000-0000BA000000}"/>
    <cellStyle name="Komma 3 2 2 5 2" xfId="846" xr:uid="{00000000-0005-0000-0000-0000BA000000}"/>
    <cellStyle name="Komma 3 2 2 6" xfId="183" xr:uid="{00000000-0005-0000-0000-0000BB000000}"/>
    <cellStyle name="Komma 3 2 2 6 2" xfId="847" xr:uid="{00000000-0005-0000-0000-0000BB000000}"/>
    <cellStyle name="Komma 3 2 2 7" xfId="835" xr:uid="{00000000-0005-0000-0000-0000AF000000}"/>
    <cellStyle name="Komma 3 2 3" xfId="184" xr:uid="{00000000-0005-0000-0000-0000BC000000}"/>
    <cellStyle name="Komma 3 2 3 2" xfId="185" xr:uid="{00000000-0005-0000-0000-0000BD000000}"/>
    <cellStyle name="Komma 3 2 3 2 2" xfId="186" xr:uid="{00000000-0005-0000-0000-0000BE000000}"/>
    <cellStyle name="Komma 3 2 3 2 2 2" xfId="187" xr:uid="{00000000-0005-0000-0000-0000BF000000}"/>
    <cellStyle name="Komma 3 2 3 2 2 2 2" xfId="851" xr:uid="{00000000-0005-0000-0000-0000BF000000}"/>
    <cellStyle name="Komma 3 2 3 2 2 3" xfId="850" xr:uid="{00000000-0005-0000-0000-0000BE000000}"/>
    <cellStyle name="Komma 3 2 3 2 3" xfId="188" xr:uid="{00000000-0005-0000-0000-0000C0000000}"/>
    <cellStyle name="Komma 3 2 3 2 3 2" xfId="852" xr:uid="{00000000-0005-0000-0000-0000C0000000}"/>
    <cellStyle name="Komma 3 2 3 2 4" xfId="189" xr:uid="{00000000-0005-0000-0000-0000C1000000}"/>
    <cellStyle name="Komma 3 2 3 2 4 2" xfId="853" xr:uid="{00000000-0005-0000-0000-0000C1000000}"/>
    <cellStyle name="Komma 3 2 3 2 5" xfId="849" xr:uid="{00000000-0005-0000-0000-0000BD000000}"/>
    <cellStyle name="Komma 3 2 3 3" xfId="190" xr:uid="{00000000-0005-0000-0000-0000C2000000}"/>
    <cellStyle name="Komma 3 2 3 3 2" xfId="191" xr:uid="{00000000-0005-0000-0000-0000C3000000}"/>
    <cellStyle name="Komma 3 2 3 3 2 2" xfId="855" xr:uid="{00000000-0005-0000-0000-0000C3000000}"/>
    <cellStyle name="Komma 3 2 3 3 3" xfId="192" xr:uid="{00000000-0005-0000-0000-0000C4000000}"/>
    <cellStyle name="Komma 3 2 3 3 3 2" xfId="856" xr:uid="{00000000-0005-0000-0000-0000C4000000}"/>
    <cellStyle name="Komma 3 2 3 3 4" xfId="854" xr:uid="{00000000-0005-0000-0000-0000C2000000}"/>
    <cellStyle name="Komma 3 2 3 4" xfId="193" xr:uid="{00000000-0005-0000-0000-0000C5000000}"/>
    <cellStyle name="Komma 3 2 3 4 2" xfId="194" xr:uid="{00000000-0005-0000-0000-0000C6000000}"/>
    <cellStyle name="Komma 3 2 3 4 2 2" xfId="858" xr:uid="{00000000-0005-0000-0000-0000C6000000}"/>
    <cellStyle name="Komma 3 2 3 4 3" xfId="857" xr:uid="{00000000-0005-0000-0000-0000C5000000}"/>
    <cellStyle name="Komma 3 2 3 5" xfId="195" xr:uid="{00000000-0005-0000-0000-0000C7000000}"/>
    <cellStyle name="Komma 3 2 3 5 2" xfId="859" xr:uid="{00000000-0005-0000-0000-0000C7000000}"/>
    <cellStyle name="Komma 3 2 3 6" xfId="196" xr:uid="{00000000-0005-0000-0000-0000C8000000}"/>
    <cellStyle name="Komma 3 2 3 6 2" xfId="860" xr:uid="{00000000-0005-0000-0000-0000C8000000}"/>
    <cellStyle name="Komma 3 2 3 7" xfId="848" xr:uid="{00000000-0005-0000-0000-0000BC000000}"/>
    <cellStyle name="Komma 3 2 4" xfId="197" xr:uid="{00000000-0005-0000-0000-0000C9000000}"/>
    <cellStyle name="Komma 3 2 4 2" xfId="198" xr:uid="{00000000-0005-0000-0000-0000CA000000}"/>
    <cellStyle name="Komma 3 2 4 2 2" xfId="199" xr:uid="{00000000-0005-0000-0000-0000CB000000}"/>
    <cellStyle name="Komma 3 2 4 2 2 2" xfId="863" xr:uid="{00000000-0005-0000-0000-0000CB000000}"/>
    <cellStyle name="Komma 3 2 4 2 3" xfId="862" xr:uid="{00000000-0005-0000-0000-0000CA000000}"/>
    <cellStyle name="Komma 3 2 4 3" xfId="200" xr:uid="{00000000-0005-0000-0000-0000CC000000}"/>
    <cellStyle name="Komma 3 2 4 3 2" xfId="864" xr:uid="{00000000-0005-0000-0000-0000CC000000}"/>
    <cellStyle name="Komma 3 2 4 4" xfId="201" xr:uid="{00000000-0005-0000-0000-0000CD000000}"/>
    <cellStyle name="Komma 3 2 4 4 2" xfId="865" xr:uid="{00000000-0005-0000-0000-0000CD000000}"/>
    <cellStyle name="Komma 3 2 4 5" xfId="861" xr:uid="{00000000-0005-0000-0000-0000C9000000}"/>
    <cellStyle name="Komma 3 2 5" xfId="202" xr:uid="{00000000-0005-0000-0000-0000CE000000}"/>
    <cellStyle name="Komma 3 2 5 2" xfId="203" xr:uid="{00000000-0005-0000-0000-0000CF000000}"/>
    <cellStyle name="Komma 3 2 5 2 2" xfId="867" xr:uid="{00000000-0005-0000-0000-0000CF000000}"/>
    <cellStyle name="Komma 3 2 5 3" xfId="204" xr:uid="{00000000-0005-0000-0000-0000D0000000}"/>
    <cellStyle name="Komma 3 2 5 3 2" xfId="868" xr:uid="{00000000-0005-0000-0000-0000D0000000}"/>
    <cellStyle name="Komma 3 2 5 4" xfId="866" xr:uid="{00000000-0005-0000-0000-0000CE000000}"/>
    <cellStyle name="Komma 3 2 6" xfId="205" xr:uid="{00000000-0005-0000-0000-0000D1000000}"/>
    <cellStyle name="Komma 3 2 6 2" xfId="206" xr:uid="{00000000-0005-0000-0000-0000D2000000}"/>
    <cellStyle name="Komma 3 2 6 2 2" xfId="870" xr:uid="{00000000-0005-0000-0000-0000D2000000}"/>
    <cellStyle name="Komma 3 2 6 3" xfId="869" xr:uid="{00000000-0005-0000-0000-0000D1000000}"/>
    <cellStyle name="Komma 3 2 7" xfId="207" xr:uid="{00000000-0005-0000-0000-0000D3000000}"/>
    <cellStyle name="Komma 3 2 7 2" xfId="871" xr:uid="{00000000-0005-0000-0000-0000D3000000}"/>
    <cellStyle name="Komma 3 2 8" xfId="208" xr:uid="{00000000-0005-0000-0000-0000D4000000}"/>
    <cellStyle name="Komma 3 2 8 2" xfId="872" xr:uid="{00000000-0005-0000-0000-0000D4000000}"/>
    <cellStyle name="Komma 3 2 9" xfId="834" xr:uid="{00000000-0005-0000-0000-0000AE000000}"/>
    <cellStyle name="Komma 3 3" xfId="209" xr:uid="{00000000-0005-0000-0000-0000D5000000}"/>
    <cellStyle name="Komma 3 3 2" xfId="210" xr:uid="{00000000-0005-0000-0000-0000D6000000}"/>
    <cellStyle name="Komma 3 3 2 2" xfId="211" xr:uid="{00000000-0005-0000-0000-0000D7000000}"/>
    <cellStyle name="Komma 3 3 2 2 2" xfId="212" xr:uid="{00000000-0005-0000-0000-0000D8000000}"/>
    <cellStyle name="Komma 3 3 2 2 2 2" xfId="876" xr:uid="{00000000-0005-0000-0000-0000D8000000}"/>
    <cellStyle name="Komma 3 3 2 2 3" xfId="875" xr:uid="{00000000-0005-0000-0000-0000D7000000}"/>
    <cellStyle name="Komma 3 3 2 3" xfId="213" xr:uid="{00000000-0005-0000-0000-0000D9000000}"/>
    <cellStyle name="Komma 3 3 2 3 2" xfId="877" xr:uid="{00000000-0005-0000-0000-0000D9000000}"/>
    <cellStyle name="Komma 3 3 2 4" xfId="214" xr:uid="{00000000-0005-0000-0000-0000DA000000}"/>
    <cellStyle name="Komma 3 3 2 4 2" xfId="878" xr:uid="{00000000-0005-0000-0000-0000DA000000}"/>
    <cellStyle name="Komma 3 3 2 5" xfId="874" xr:uid="{00000000-0005-0000-0000-0000D6000000}"/>
    <cellStyle name="Komma 3 3 3" xfId="215" xr:uid="{00000000-0005-0000-0000-0000DB000000}"/>
    <cellStyle name="Komma 3 3 3 2" xfId="216" xr:uid="{00000000-0005-0000-0000-0000DC000000}"/>
    <cellStyle name="Komma 3 3 3 2 2" xfId="880" xr:uid="{00000000-0005-0000-0000-0000DC000000}"/>
    <cellStyle name="Komma 3 3 3 3" xfId="217" xr:uid="{00000000-0005-0000-0000-0000DD000000}"/>
    <cellStyle name="Komma 3 3 3 3 2" xfId="881" xr:uid="{00000000-0005-0000-0000-0000DD000000}"/>
    <cellStyle name="Komma 3 3 3 4" xfId="879" xr:uid="{00000000-0005-0000-0000-0000DB000000}"/>
    <cellStyle name="Komma 3 3 4" xfId="218" xr:uid="{00000000-0005-0000-0000-0000DE000000}"/>
    <cellStyle name="Komma 3 3 4 2" xfId="219" xr:uid="{00000000-0005-0000-0000-0000DF000000}"/>
    <cellStyle name="Komma 3 3 4 2 2" xfId="883" xr:uid="{00000000-0005-0000-0000-0000DF000000}"/>
    <cellStyle name="Komma 3 3 4 3" xfId="882" xr:uid="{00000000-0005-0000-0000-0000DE000000}"/>
    <cellStyle name="Komma 3 3 5" xfId="220" xr:uid="{00000000-0005-0000-0000-0000E0000000}"/>
    <cellStyle name="Komma 3 3 5 2" xfId="884" xr:uid="{00000000-0005-0000-0000-0000E0000000}"/>
    <cellStyle name="Komma 3 3 6" xfId="221" xr:uid="{00000000-0005-0000-0000-0000E1000000}"/>
    <cellStyle name="Komma 3 3 6 2" xfId="885" xr:uid="{00000000-0005-0000-0000-0000E1000000}"/>
    <cellStyle name="Komma 3 3 7" xfId="873" xr:uid="{00000000-0005-0000-0000-0000D5000000}"/>
    <cellStyle name="Komma 3 4" xfId="222" xr:uid="{00000000-0005-0000-0000-0000E2000000}"/>
    <cellStyle name="Komma 3 4 2" xfId="223" xr:uid="{00000000-0005-0000-0000-0000E3000000}"/>
    <cellStyle name="Komma 3 4 2 2" xfId="224" xr:uid="{00000000-0005-0000-0000-0000E4000000}"/>
    <cellStyle name="Komma 3 4 2 2 2" xfId="225" xr:uid="{00000000-0005-0000-0000-0000E5000000}"/>
    <cellStyle name="Komma 3 4 2 2 2 2" xfId="889" xr:uid="{00000000-0005-0000-0000-0000E5000000}"/>
    <cellStyle name="Komma 3 4 2 2 3" xfId="888" xr:uid="{00000000-0005-0000-0000-0000E4000000}"/>
    <cellStyle name="Komma 3 4 2 3" xfId="226" xr:uid="{00000000-0005-0000-0000-0000E6000000}"/>
    <cellStyle name="Komma 3 4 2 3 2" xfId="890" xr:uid="{00000000-0005-0000-0000-0000E6000000}"/>
    <cellStyle name="Komma 3 4 2 4" xfId="227" xr:uid="{00000000-0005-0000-0000-0000E7000000}"/>
    <cellStyle name="Komma 3 4 2 4 2" xfId="891" xr:uid="{00000000-0005-0000-0000-0000E7000000}"/>
    <cellStyle name="Komma 3 4 2 5" xfId="887" xr:uid="{00000000-0005-0000-0000-0000E3000000}"/>
    <cellStyle name="Komma 3 4 3" xfId="228" xr:uid="{00000000-0005-0000-0000-0000E8000000}"/>
    <cellStyle name="Komma 3 4 3 2" xfId="229" xr:uid="{00000000-0005-0000-0000-0000E9000000}"/>
    <cellStyle name="Komma 3 4 3 2 2" xfId="893" xr:uid="{00000000-0005-0000-0000-0000E9000000}"/>
    <cellStyle name="Komma 3 4 3 3" xfId="230" xr:uid="{00000000-0005-0000-0000-0000EA000000}"/>
    <cellStyle name="Komma 3 4 3 3 2" xfId="894" xr:uid="{00000000-0005-0000-0000-0000EA000000}"/>
    <cellStyle name="Komma 3 4 3 4" xfId="892" xr:uid="{00000000-0005-0000-0000-0000E8000000}"/>
    <cellStyle name="Komma 3 4 4" xfId="231" xr:uid="{00000000-0005-0000-0000-0000EB000000}"/>
    <cellStyle name="Komma 3 4 4 2" xfId="232" xr:uid="{00000000-0005-0000-0000-0000EC000000}"/>
    <cellStyle name="Komma 3 4 4 2 2" xfId="896" xr:uid="{00000000-0005-0000-0000-0000EC000000}"/>
    <cellStyle name="Komma 3 4 4 3" xfId="895" xr:uid="{00000000-0005-0000-0000-0000EB000000}"/>
    <cellStyle name="Komma 3 4 5" xfId="233" xr:uid="{00000000-0005-0000-0000-0000ED000000}"/>
    <cellStyle name="Komma 3 4 5 2" xfId="897" xr:uid="{00000000-0005-0000-0000-0000ED000000}"/>
    <cellStyle name="Komma 3 4 6" xfId="234" xr:uid="{00000000-0005-0000-0000-0000EE000000}"/>
    <cellStyle name="Komma 3 4 6 2" xfId="898" xr:uid="{00000000-0005-0000-0000-0000EE000000}"/>
    <cellStyle name="Komma 3 4 7" xfId="886" xr:uid="{00000000-0005-0000-0000-0000E2000000}"/>
    <cellStyle name="Komma 3 5" xfId="235" xr:uid="{00000000-0005-0000-0000-0000EF000000}"/>
    <cellStyle name="Komma 3 5 2" xfId="236" xr:uid="{00000000-0005-0000-0000-0000F0000000}"/>
    <cellStyle name="Komma 3 5 2 2" xfId="237" xr:uid="{00000000-0005-0000-0000-0000F1000000}"/>
    <cellStyle name="Komma 3 5 2 2 2" xfId="901" xr:uid="{00000000-0005-0000-0000-0000F1000000}"/>
    <cellStyle name="Komma 3 5 2 3" xfId="900" xr:uid="{00000000-0005-0000-0000-0000F0000000}"/>
    <cellStyle name="Komma 3 5 3" xfId="238" xr:uid="{00000000-0005-0000-0000-0000F2000000}"/>
    <cellStyle name="Komma 3 5 3 2" xfId="902" xr:uid="{00000000-0005-0000-0000-0000F2000000}"/>
    <cellStyle name="Komma 3 5 4" xfId="239" xr:uid="{00000000-0005-0000-0000-0000F3000000}"/>
    <cellStyle name="Komma 3 5 4 2" xfId="903" xr:uid="{00000000-0005-0000-0000-0000F3000000}"/>
    <cellStyle name="Komma 3 5 5" xfId="899" xr:uid="{00000000-0005-0000-0000-0000EF000000}"/>
    <cellStyle name="Komma 3 6" xfId="240" xr:uid="{00000000-0005-0000-0000-0000F4000000}"/>
    <cellStyle name="Komma 3 6 2" xfId="241" xr:uid="{00000000-0005-0000-0000-0000F5000000}"/>
    <cellStyle name="Komma 3 6 2 2" xfId="905" xr:uid="{00000000-0005-0000-0000-0000F5000000}"/>
    <cellStyle name="Komma 3 6 3" xfId="242" xr:uid="{00000000-0005-0000-0000-0000F6000000}"/>
    <cellStyle name="Komma 3 6 3 2" xfId="906" xr:uid="{00000000-0005-0000-0000-0000F6000000}"/>
    <cellStyle name="Komma 3 6 4" xfId="904" xr:uid="{00000000-0005-0000-0000-0000F4000000}"/>
    <cellStyle name="Komma 3 7" xfId="243" xr:uid="{00000000-0005-0000-0000-0000F7000000}"/>
    <cellStyle name="Komma 3 7 2" xfId="244" xr:uid="{00000000-0005-0000-0000-0000F8000000}"/>
    <cellStyle name="Komma 3 7 2 2" xfId="908" xr:uid="{00000000-0005-0000-0000-0000F8000000}"/>
    <cellStyle name="Komma 3 7 3" xfId="907" xr:uid="{00000000-0005-0000-0000-0000F7000000}"/>
    <cellStyle name="Komma 3 8" xfId="245" xr:uid="{00000000-0005-0000-0000-0000F9000000}"/>
    <cellStyle name="Komma 3 8 2" xfId="909" xr:uid="{00000000-0005-0000-0000-0000F9000000}"/>
    <cellStyle name="Komma 3 9" xfId="246" xr:uid="{00000000-0005-0000-0000-0000FA000000}"/>
    <cellStyle name="Komma 3 9 2" xfId="910" xr:uid="{00000000-0005-0000-0000-0000FA000000}"/>
    <cellStyle name="Komma 4" xfId="247" xr:uid="{00000000-0005-0000-0000-0000FB000000}"/>
    <cellStyle name="Komma 4 2" xfId="911" xr:uid="{00000000-0005-0000-0000-0000FB000000}"/>
    <cellStyle name="Komma 5" xfId="248" xr:uid="{00000000-0005-0000-0000-0000FC000000}"/>
    <cellStyle name="Komma 5 2" xfId="249" xr:uid="{00000000-0005-0000-0000-0000FD000000}"/>
    <cellStyle name="Komma 5 2 2" xfId="250" xr:uid="{00000000-0005-0000-0000-0000FE000000}"/>
    <cellStyle name="Komma 5 2 2 2" xfId="251" xr:uid="{00000000-0005-0000-0000-0000FF000000}"/>
    <cellStyle name="Komma 5 2 2 2 2" xfId="915" xr:uid="{00000000-0005-0000-0000-0000FF000000}"/>
    <cellStyle name="Komma 5 2 2 3" xfId="914" xr:uid="{00000000-0005-0000-0000-0000FE000000}"/>
    <cellStyle name="Komma 5 2 3" xfId="252" xr:uid="{00000000-0005-0000-0000-000000010000}"/>
    <cellStyle name="Komma 5 2 3 2" xfId="916" xr:uid="{00000000-0005-0000-0000-000000010000}"/>
    <cellStyle name="Komma 5 2 4" xfId="253" xr:uid="{00000000-0005-0000-0000-000001010000}"/>
    <cellStyle name="Komma 5 2 4 2" xfId="917" xr:uid="{00000000-0005-0000-0000-000001010000}"/>
    <cellStyle name="Komma 5 2 5" xfId="913" xr:uid="{00000000-0005-0000-0000-0000FD000000}"/>
    <cellStyle name="Komma 5 3" xfId="254" xr:uid="{00000000-0005-0000-0000-000002010000}"/>
    <cellStyle name="Komma 5 3 2" xfId="255" xr:uid="{00000000-0005-0000-0000-000003010000}"/>
    <cellStyle name="Komma 5 3 2 2" xfId="919" xr:uid="{00000000-0005-0000-0000-000003010000}"/>
    <cellStyle name="Komma 5 3 3" xfId="256" xr:uid="{00000000-0005-0000-0000-000004010000}"/>
    <cellStyle name="Komma 5 3 3 2" xfId="920" xr:uid="{00000000-0005-0000-0000-000004010000}"/>
    <cellStyle name="Komma 5 3 4" xfId="918" xr:uid="{00000000-0005-0000-0000-000002010000}"/>
    <cellStyle name="Komma 5 4" xfId="257" xr:uid="{00000000-0005-0000-0000-000005010000}"/>
    <cellStyle name="Komma 5 4 2" xfId="258" xr:uid="{00000000-0005-0000-0000-000006010000}"/>
    <cellStyle name="Komma 5 4 2 2" xfId="922" xr:uid="{00000000-0005-0000-0000-000006010000}"/>
    <cellStyle name="Komma 5 4 3" xfId="921" xr:uid="{00000000-0005-0000-0000-000005010000}"/>
    <cellStyle name="Komma 5 5" xfId="259" xr:uid="{00000000-0005-0000-0000-000007010000}"/>
    <cellStyle name="Komma 5 5 2" xfId="923" xr:uid="{00000000-0005-0000-0000-000007010000}"/>
    <cellStyle name="Komma 5 6" xfId="260" xr:uid="{00000000-0005-0000-0000-000008010000}"/>
    <cellStyle name="Komma 5 6 2" xfId="924" xr:uid="{00000000-0005-0000-0000-000008010000}"/>
    <cellStyle name="Komma 5 7" xfId="912" xr:uid="{00000000-0005-0000-0000-0000FC000000}"/>
    <cellStyle name="Komma 6" xfId="261" xr:uid="{00000000-0005-0000-0000-000009010000}"/>
    <cellStyle name="Komma 6 2" xfId="262" xr:uid="{00000000-0005-0000-0000-00000A010000}"/>
    <cellStyle name="Komma 6 2 2" xfId="263" xr:uid="{00000000-0005-0000-0000-00000B010000}"/>
    <cellStyle name="Komma 6 2 2 2" xfId="264" xr:uid="{00000000-0005-0000-0000-00000C010000}"/>
    <cellStyle name="Komma 6 2 2 2 2" xfId="928" xr:uid="{00000000-0005-0000-0000-00000C010000}"/>
    <cellStyle name="Komma 6 2 2 3" xfId="927" xr:uid="{00000000-0005-0000-0000-00000B010000}"/>
    <cellStyle name="Komma 6 2 3" xfId="265" xr:uid="{00000000-0005-0000-0000-00000D010000}"/>
    <cellStyle name="Komma 6 2 3 2" xfId="929" xr:uid="{00000000-0005-0000-0000-00000D010000}"/>
    <cellStyle name="Komma 6 2 4" xfId="266" xr:uid="{00000000-0005-0000-0000-00000E010000}"/>
    <cellStyle name="Komma 6 2 4 2" xfId="930" xr:uid="{00000000-0005-0000-0000-00000E010000}"/>
    <cellStyle name="Komma 6 2 5" xfId="926" xr:uid="{00000000-0005-0000-0000-00000A010000}"/>
    <cellStyle name="Komma 6 3" xfId="267" xr:uid="{00000000-0005-0000-0000-00000F010000}"/>
    <cellStyle name="Komma 6 3 2" xfId="268" xr:uid="{00000000-0005-0000-0000-000010010000}"/>
    <cellStyle name="Komma 6 3 2 2" xfId="932" xr:uid="{00000000-0005-0000-0000-000010010000}"/>
    <cellStyle name="Komma 6 3 3" xfId="269" xr:uid="{00000000-0005-0000-0000-000011010000}"/>
    <cellStyle name="Komma 6 3 3 2" xfId="933" xr:uid="{00000000-0005-0000-0000-000011010000}"/>
    <cellStyle name="Komma 6 3 4" xfId="931" xr:uid="{00000000-0005-0000-0000-00000F010000}"/>
    <cellStyle name="Komma 6 4" xfId="270" xr:uid="{00000000-0005-0000-0000-000012010000}"/>
    <cellStyle name="Komma 6 4 2" xfId="271" xr:uid="{00000000-0005-0000-0000-000013010000}"/>
    <cellStyle name="Komma 6 4 2 2" xfId="935" xr:uid="{00000000-0005-0000-0000-000013010000}"/>
    <cellStyle name="Komma 6 4 3" xfId="934" xr:uid="{00000000-0005-0000-0000-000012010000}"/>
    <cellStyle name="Komma 6 5" xfId="272" xr:uid="{00000000-0005-0000-0000-000014010000}"/>
    <cellStyle name="Komma 6 5 2" xfId="936" xr:uid="{00000000-0005-0000-0000-000014010000}"/>
    <cellStyle name="Komma 6 6" xfId="273" xr:uid="{00000000-0005-0000-0000-000015010000}"/>
    <cellStyle name="Komma 6 6 2" xfId="937" xr:uid="{00000000-0005-0000-0000-000015010000}"/>
    <cellStyle name="Komma 6 7" xfId="925" xr:uid="{00000000-0005-0000-0000-000009010000}"/>
    <cellStyle name="Komma 7" xfId="670" xr:uid="{00000000-0005-0000-0000-0000D2020000}"/>
    <cellStyle name="Link" xfId="939" builtinId="8"/>
    <cellStyle name="Normal 2" xfId="274" xr:uid="{00000000-0005-0000-0000-000016010000}"/>
    <cellStyle name="Normal 3" xfId="275" xr:uid="{00000000-0005-0000-0000-000017010000}"/>
    <cellStyle name="Percent 2" xfId="276" xr:uid="{00000000-0005-0000-0000-000018010000}"/>
    <cellStyle name="Prozent 2" xfId="277" xr:uid="{00000000-0005-0000-0000-000019010000}"/>
    <cellStyle name="Prozent 2 2" xfId="278" xr:uid="{00000000-0005-0000-0000-00001A010000}"/>
    <cellStyle name="Prozent 2 3" xfId="279" xr:uid="{00000000-0005-0000-0000-00001B010000}"/>
    <cellStyle name="Prozent 2 4" xfId="280" xr:uid="{00000000-0005-0000-0000-00001C010000}"/>
    <cellStyle name="Prozent 2 5" xfId="281" xr:uid="{00000000-0005-0000-0000-00001D010000}"/>
    <cellStyle name="Prozent 3" xfId="282" xr:uid="{00000000-0005-0000-0000-00001E010000}"/>
    <cellStyle name="Prozent 3 2" xfId="283" xr:uid="{00000000-0005-0000-0000-00001F010000}"/>
    <cellStyle name="Prozent 3 2 2" xfId="284" xr:uid="{00000000-0005-0000-0000-000020010000}"/>
    <cellStyle name="Prozent 3 2 2 2" xfId="285" xr:uid="{00000000-0005-0000-0000-000021010000}"/>
    <cellStyle name="Prozent 3 2 2 2 2" xfId="286" xr:uid="{00000000-0005-0000-0000-000022010000}"/>
    <cellStyle name="Prozent 3 2 2 2 2 2" xfId="287" xr:uid="{00000000-0005-0000-0000-000023010000}"/>
    <cellStyle name="Prozent 3 2 2 2 3" xfId="288" xr:uid="{00000000-0005-0000-0000-000024010000}"/>
    <cellStyle name="Prozent 3 2 2 2 4" xfId="289" xr:uid="{00000000-0005-0000-0000-000025010000}"/>
    <cellStyle name="Prozent 3 2 2 3" xfId="290" xr:uid="{00000000-0005-0000-0000-000026010000}"/>
    <cellStyle name="Prozent 3 2 2 3 2" xfId="291" xr:uid="{00000000-0005-0000-0000-000027010000}"/>
    <cellStyle name="Prozent 3 2 2 3 3" xfId="292" xr:uid="{00000000-0005-0000-0000-000028010000}"/>
    <cellStyle name="Prozent 3 2 2 4" xfId="293" xr:uid="{00000000-0005-0000-0000-000029010000}"/>
    <cellStyle name="Prozent 3 2 2 4 2" xfId="294" xr:uid="{00000000-0005-0000-0000-00002A010000}"/>
    <cellStyle name="Prozent 3 2 2 5" xfId="295" xr:uid="{00000000-0005-0000-0000-00002B010000}"/>
    <cellStyle name="Prozent 3 2 2 6" xfId="296" xr:uid="{00000000-0005-0000-0000-00002C010000}"/>
    <cellStyle name="Prozent 3 2 3" xfId="297" xr:uid="{00000000-0005-0000-0000-00002D010000}"/>
    <cellStyle name="Prozent 3 2 3 2" xfId="298" xr:uid="{00000000-0005-0000-0000-00002E010000}"/>
    <cellStyle name="Prozent 3 2 3 2 2" xfId="299" xr:uid="{00000000-0005-0000-0000-00002F010000}"/>
    <cellStyle name="Prozent 3 2 3 2 2 2" xfId="300" xr:uid="{00000000-0005-0000-0000-000030010000}"/>
    <cellStyle name="Prozent 3 2 3 2 3" xfId="301" xr:uid="{00000000-0005-0000-0000-000031010000}"/>
    <cellStyle name="Prozent 3 2 3 2 4" xfId="302" xr:uid="{00000000-0005-0000-0000-000032010000}"/>
    <cellStyle name="Prozent 3 2 3 3" xfId="303" xr:uid="{00000000-0005-0000-0000-000033010000}"/>
    <cellStyle name="Prozent 3 2 3 3 2" xfId="304" xr:uid="{00000000-0005-0000-0000-000034010000}"/>
    <cellStyle name="Prozent 3 2 3 3 3" xfId="305" xr:uid="{00000000-0005-0000-0000-000035010000}"/>
    <cellStyle name="Prozent 3 2 3 4" xfId="306" xr:uid="{00000000-0005-0000-0000-000036010000}"/>
    <cellStyle name="Prozent 3 2 3 4 2" xfId="307" xr:uid="{00000000-0005-0000-0000-000037010000}"/>
    <cellStyle name="Prozent 3 2 3 5" xfId="308" xr:uid="{00000000-0005-0000-0000-000038010000}"/>
    <cellStyle name="Prozent 3 2 3 6" xfId="309" xr:uid="{00000000-0005-0000-0000-000039010000}"/>
    <cellStyle name="Prozent 3 2 4" xfId="310" xr:uid="{00000000-0005-0000-0000-00003A010000}"/>
    <cellStyle name="Prozent 3 2 4 2" xfId="311" xr:uid="{00000000-0005-0000-0000-00003B010000}"/>
    <cellStyle name="Prozent 3 2 4 2 2" xfId="312" xr:uid="{00000000-0005-0000-0000-00003C010000}"/>
    <cellStyle name="Prozent 3 2 4 3" xfId="313" xr:uid="{00000000-0005-0000-0000-00003D010000}"/>
    <cellStyle name="Prozent 3 2 4 4" xfId="314" xr:uid="{00000000-0005-0000-0000-00003E010000}"/>
    <cellStyle name="Prozent 3 2 5" xfId="315" xr:uid="{00000000-0005-0000-0000-00003F010000}"/>
    <cellStyle name="Prozent 3 2 5 2" xfId="316" xr:uid="{00000000-0005-0000-0000-000040010000}"/>
    <cellStyle name="Prozent 3 2 5 3" xfId="317" xr:uid="{00000000-0005-0000-0000-000041010000}"/>
    <cellStyle name="Prozent 3 2 6" xfId="318" xr:uid="{00000000-0005-0000-0000-000042010000}"/>
    <cellStyle name="Prozent 3 2 6 2" xfId="319" xr:uid="{00000000-0005-0000-0000-000043010000}"/>
    <cellStyle name="Prozent 3 2 7" xfId="320" xr:uid="{00000000-0005-0000-0000-000044010000}"/>
    <cellStyle name="Prozent 3 2 8" xfId="321" xr:uid="{00000000-0005-0000-0000-000045010000}"/>
    <cellStyle name="Prozent 3 3" xfId="322" xr:uid="{00000000-0005-0000-0000-000046010000}"/>
    <cellStyle name="Prozent 3 3 2" xfId="323" xr:uid="{00000000-0005-0000-0000-000047010000}"/>
    <cellStyle name="Prozent 3 3 2 2" xfId="324" xr:uid="{00000000-0005-0000-0000-000048010000}"/>
    <cellStyle name="Prozent 3 3 2 2 2" xfId="325" xr:uid="{00000000-0005-0000-0000-000049010000}"/>
    <cellStyle name="Prozent 3 3 2 3" xfId="326" xr:uid="{00000000-0005-0000-0000-00004A010000}"/>
    <cellStyle name="Prozent 3 3 2 4" xfId="327" xr:uid="{00000000-0005-0000-0000-00004B010000}"/>
    <cellStyle name="Prozent 3 3 3" xfId="328" xr:uid="{00000000-0005-0000-0000-00004C010000}"/>
    <cellStyle name="Prozent 3 3 3 2" xfId="329" xr:uid="{00000000-0005-0000-0000-00004D010000}"/>
    <cellStyle name="Prozent 3 3 3 3" xfId="330" xr:uid="{00000000-0005-0000-0000-00004E010000}"/>
    <cellStyle name="Prozent 3 3 4" xfId="331" xr:uid="{00000000-0005-0000-0000-00004F010000}"/>
    <cellStyle name="Prozent 3 3 4 2" xfId="332" xr:uid="{00000000-0005-0000-0000-000050010000}"/>
    <cellStyle name="Prozent 3 3 5" xfId="333" xr:uid="{00000000-0005-0000-0000-000051010000}"/>
    <cellStyle name="Prozent 3 3 6" xfId="334" xr:uid="{00000000-0005-0000-0000-000052010000}"/>
    <cellStyle name="Prozent 3 4" xfId="335" xr:uid="{00000000-0005-0000-0000-000053010000}"/>
    <cellStyle name="Prozent 3 4 2" xfId="336" xr:uid="{00000000-0005-0000-0000-000054010000}"/>
    <cellStyle name="Prozent 3 4 2 2" xfId="337" xr:uid="{00000000-0005-0000-0000-000055010000}"/>
    <cellStyle name="Prozent 3 4 2 2 2" xfId="338" xr:uid="{00000000-0005-0000-0000-000056010000}"/>
    <cellStyle name="Prozent 3 4 2 3" xfId="339" xr:uid="{00000000-0005-0000-0000-000057010000}"/>
    <cellStyle name="Prozent 3 4 2 4" xfId="340" xr:uid="{00000000-0005-0000-0000-000058010000}"/>
    <cellStyle name="Prozent 3 4 3" xfId="341" xr:uid="{00000000-0005-0000-0000-000059010000}"/>
    <cellStyle name="Prozent 3 4 3 2" xfId="342" xr:uid="{00000000-0005-0000-0000-00005A010000}"/>
    <cellStyle name="Prozent 3 4 3 3" xfId="343" xr:uid="{00000000-0005-0000-0000-00005B010000}"/>
    <cellStyle name="Prozent 3 4 4" xfId="344" xr:uid="{00000000-0005-0000-0000-00005C010000}"/>
    <cellStyle name="Prozent 3 4 4 2" xfId="345" xr:uid="{00000000-0005-0000-0000-00005D010000}"/>
    <cellStyle name="Prozent 3 4 5" xfId="346" xr:uid="{00000000-0005-0000-0000-00005E010000}"/>
    <cellStyle name="Prozent 3 4 6" xfId="347" xr:uid="{00000000-0005-0000-0000-00005F010000}"/>
    <cellStyle name="Prozent 3 5" xfId="348" xr:uid="{00000000-0005-0000-0000-000060010000}"/>
    <cellStyle name="Prozent 3 5 2" xfId="349" xr:uid="{00000000-0005-0000-0000-000061010000}"/>
    <cellStyle name="Prozent 3 5 2 2" xfId="350" xr:uid="{00000000-0005-0000-0000-000062010000}"/>
    <cellStyle name="Prozent 3 5 3" xfId="351" xr:uid="{00000000-0005-0000-0000-000063010000}"/>
    <cellStyle name="Prozent 3 5 4" xfId="352" xr:uid="{00000000-0005-0000-0000-000064010000}"/>
    <cellStyle name="Prozent 3 6" xfId="353" xr:uid="{00000000-0005-0000-0000-000065010000}"/>
    <cellStyle name="Prozent 3 6 2" xfId="354" xr:uid="{00000000-0005-0000-0000-000066010000}"/>
    <cellStyle name="Prozent 3 6 3" xfId="355" xr:uid="{00000000-0005-0000-0000-000067010000}"/>
    <cellStyle name="Prozent 3 7" xfId="356" xr:uid="{00000000-0005-0000-0000-000068010000}"/>
    <cellStyle name="Prozent 3 7 2" xfId="357" xr:uid="{00000000-0005-0000-0000-000069010000}"/>
    <cellStyle name="Prozent 3 8" xfId="358" xr:uid="{00000000-0005-0000-0000-00006A010000}"/>
    <cellStyle name="Prozent 3 9" xfId="359" xr:uid="{00000000-0005-0000-0000-00006B010000}"/>
    <cellStyle name="Prozent 4" xfId="360" xr:uid="{00000000-0005-0000-0000-00006C010000}"/>
    <cellStyle name="Prozent 4 2" xfId="361" xr:uid="{00000000-0005-0000-0000-00006D010000}"/>
    <cellStyle name="Prozent 4 2 2" xfId="362" xr:uid="{00000000-0005-0000-0000-00006E010000}"/>
    <cellStyle name="Prozent 4 2 2 2" xfId="363" xr:uid="{00000000-0005-0000-0000-00006F010000}"/>
    <cellStyle name="Prozent 4 2 3" xfId="364" xr:uid="{00000000-0005-0000-0000-000070010000}"/>
    <cellStyle name="Prozent 4 2 4" xfId="365" xr:uid="{00000000-0005-0000-0000-000071010000}"/>
    <cellStyle name="Prozent 4 3" xfId="366" xr:uid="{00000000-0005-0000-0000-000072010000}"/>
    <cellStyle name="Prozent 4 3 2" xfId="367" xr:uid="{00000000-0005-0000-0000-000073010000}"/>
    <cellStyle name="Prozent 4 3 3" xfId="368" xr:uid="{00000000-0005-0000-0000-000074010000}"/>
    <cellStyle name="Prozent 4 4" xfId="369" xr:uid="{00000000-0005-0000-0000-000075010000}"/>
    <cellStyle name="Prozent 4 4 2" xfId="370" xr:uid="{00000000-0005-0000-0000-000076010000}"/>
    <cellStyle name="Prozent 4 5" xfId="371" xr:uid="{00000000-0005-0000-0000-000077010000}"/>
    <cellStyle name="Prozent 4 6" xfId="372" xr:uid="{00000000-0005-0000-0000-000078010000}"/>
    <cellStyle name="Prozent 5" xfId="373" xr:uid="{00000000-0005-0000-0000-000079010000}"/>
    <cellStyle name="Prozent 5 2" xfId="374" xr:uid="{00000000-0005-0000-0000-00007A010000}"/>
    <cellStyle name="Prozent 5 2 2" xfId="375" xr:uid="{00000000-0005-0000-0000-00007B010000}"/>
    <cellStyle name="Prozent 5 2 2 2" xfId="376" xr:uid="{00000000-0005-0000-0000-00007C010000}"/>
    <cellStyle name="Prozent 5 2 3" xfId="377" xr:uid="{00000000-0005-0000-0000-00007D010000}"/>
    <cellStyle name="Prozent 5 2 4" xfId="378" xr:uid="{00000000-0005-0000-0000-00007E010000}"/>
    <cellStyle name="Prozent 5 3" xfId="379" xr:uid="{00000000-0005-0000-0000-00007F010000}"/>
    <cellStyle name="Prozent 5 3 2" xfId="380" xr:uid="{00000000-0005-0000-0000-000080010000}"/>
    <cellStyle name="Prozent 5 3 3" xfId="381" xr:uid="{00000000-0005-0000-0000-000081010000}"/>
    <cellStyle name="Prozent 5 4" xfId="382" xr:uid="{00000000-0005-0000-0000-000082010000}"/>
    <cellStyle name="Prozent 5 4 2" xfId="383" xr:uid="{00000000-0005-0000-0000-000083010000}"/>
    <cellStyle name="Prozent 5 5" xfId="384" xr:uid="{00000000-0005-0000-0000-000084010000}"/>
    <cellStyle name="Prozent 5 6" xfId="385" xr:uid="{00000000-0005-0000-0000-000085010000}"/>
    <cellStyle name="Standard" xfId="0" builtinId="0"/>
    <cellStyle name="Standard 10" xfId="386" xr:uid="{00000000-0005-0000-0000-000086010000}"/>
    <cellStyle name="Standard 11" xfId="387" xr:uid="{00000000-0005-0000-0000-000087010000}"/>
    <cellStyle name="Standard 2" xfId="388" xr:uid="{00000000-0005-0000-0000-000088010000}"/>
    <cellStyle name="Standard 2 2" xfId="389" xr:uid="{00000000-0005-0000-0000-000089010000}"/>
    <cellStyle name="Standard 2 2 2" xfId="390" xr:uid="{00000000-0005-0000-0000-00008A010000}"/>
    <cellStyle name="Standard 2 3" xfId="391" xr:uid="{00000000-0005-0000-0000-00008B010000}"/>
    <cellStyle name="Standard 2 4" xfId="392" xr:uid="{00000000-0005-0000-0000-00008C010000}"/>
    <cellStyle name="Standard 3" xfId="393" xr:uid="{00000000-0005-0000-0000-00008D010000}"/>
    <cellStyle name="Standard 3 2" xfId="394" xr:uid="{00000000-0005-0000-0000-00008E010000}"/>
    <cellStyle name="Standard 3 2 2" xfId="395" xr:uid="{00000000-0005-0000-0000-00008F010000}"/>
    <cellStyle name="Standard 3 2 2 2" xfId="396" xr:uid="{00000000-0005-0000-0000-000090010000}"/>
    <cellStyle name="Standard 3 2 2 2 2" xfId="397" xr:uid="{00000000-0005-0000-0000-000091010000}"/>
    <cellStyle name="Standard 3 2 2 2 2 2" xfId="398" xr:uid="{00000000-0005-0000-0000-000092010000}"/>
    <cellStyle name="Standard 3 2 2 2 2 2 2" xfId="399" xr:uid="{00000000-0005-0000-0000-000093010000}"/>
    <cellStyle name="Standard 3 2 2 2 2 3" xfId="400" xr:uid="{00000000-0005-0000-0000-000094010000}"/>
    <cellStyle name="Standard 3 2 2 2 2 4" xfId="401" xr:uid="{00000000-0005-0000-0000-000095010000}"/>
    <cellStyle name="Standard 3 2 2 2 3" xfId="402" xr:uid="{00000000-0005-0000-0000-000096010000}"/>
    <cellStyle name="Standard 3 2 2 2 3 2" xfId="403" xr:uid="{00000000-0005-0000-0000-000097010000}"/>
    <cellStyle name="Standard 3 2 2 2 3 3" xfId="404" xr:uid="{00000000-0005-0000-0000-000098010000}"/>
    <cellStyle name="Standard 3 2 2 2 4" xfId="405" xr:uid="{00000000-0005-0000-0000-000099010000}"/>
    <cellStyle name="Standard 3 2 2 2 4 2" xfId="406" xr:uid="{00000000-0005-0000-0000-00009A010000}"/>
    <cellStyle name="Standard 3 2 2 2 5" xfId="407" xr:uid="{00000000-0005-0000-0000-00009B010000}"/>
    <cellStyle name="Standard 3 2 2 2 6" xfId="408" xr:uid="{00000000-0005-0000-0000-00009C010000}"/>
    <cellStyle name="Standard 3 2 2 3" xfId="409" xr:uid="{00000000-0005-0000-0000-00009D010000}"/>
    <cellStyle name="Standard 3 2 2 3 2" xfId="410" xr:uid="{00000000-0005-0000-0000-00009E010000}"/>
    <cellStyle name="Standard 3 2 2 3 2 2" xfId="411" xr:uid="{00000000-0005-0000-0000-00009F010000}"/>
    <cellStyle name="Standard 3 2 2 3 2 2 2" xfId="412" xr:uid="{00000000-0005-0000-0000-0000A0010000}"/>
    <cellStyle name="Standard 3 2 2 3 2 3" xfId="413" xr:uid="{00000000-0005-0000-0000-0000A1010000}"/>
    <cellStyle name="Standard 3 2 2 3 2 4" xfId="414" xr:uid="{00000000-0005-0000-0000-0000A2010000}"/>
    <cellStyle name="Standard 3 2 2 3 3" xfId="415" xr:uid="{00000000-0005-0000-0000-0000A3010000}"/>
    <cellStyle name="Standard 3 2 2 3 3 2" xfId="416" xr:uid="{00000000-0005-0000-0000-0000A4010000}"/>
    <cellStyle name="Standard 3 2 2 3 3 3" xfId="417" xr:uid="{00000000-0005-0000-0000-0000A5010000}"/>
    <cellStyle name="Standard 3 2 2 3 4" xfId="418" xr:uid="{00000000-0005-0000-0000-0000A6010000}"/>
    <cellStyle name="Standard 3 2 2 3 4 2" xfId="419" xr:uid="{00000000-0005-0000-0000-0000A7010000}"/>
    <cellStyle name="Standard 3 2 2 3 5" xfId="420" xr:uid="{00000000-0005-0000-0000-0000A8010000}"/>
    <cellStyle name="Standard 3 2 2 3 6" xfId="421" xr:uid="{00000000-0005-0000-0000-0000A9010000}"/>
    <cellStyle name="Standard 3 2 2 4" xfId="422" xr:uid="{00000000-0005-0000-0000-0000AA010000}"/>
    <cellStyle name="Standard 3 2 2 4 2" xfId="423" xr:uid="{00000000-0005-0000-0000-0000AB010000}"/>
    <cellStyle name="Standard 3 2 2 4 2 2" xfId="424" xr:uid="{00000000-0005-0000-0000-0000AC010000}"/>
    <cellStyle name="Standard 3 2 2 4 3" xfId="425" xr:uid="{00000000-0005-0000-0000-0000AD010000}"/>
    <cellStyle name="Standard 3 2 2 4 4" xfId="426" xr:uid="{00000000-0005-0000-0000-0000AE010000}"/>
    <cellStyle name="Standard 3 2 2 5" xfId="427" xr:uid="{00000000-0005-0000-0000-0000AF010000}"/>
    <cellStyle name="Standard 3 2 2 5 2" xfId="428" xr:uid="{00000000-0005-0000-0000-0000B0010000}"/>
    <cellStyle name="Standard 3 2 2 5 3" xfId="429" xr:uid="{00000000-0005-0000-0000-0000B1010000}"/>
    <cellStyle name="Standard 3 2 2 6" xfId="430" xr:uid="{00000000-0005-0000-0000-0000B2010000}"/>
    <cellStyle name="Standard 3 2 2 6 2" xfId="431" xr:uid="{00000000-0005-0000-0000-0000B3010000}"/>
    <cellStyle name="Standard 3 2 2 7" xfId="432" xr:uid="{00000000-0005-0000-0000-0000B4010000}"/>
    <cellStyle name="Standard 3 2 2 8" xfId="433" xr:uid="{00000000-0005-0000-0000-0000B5010000}"/>
    <cellStyle name="Standard 3 2 3" xfId="434" xr:uid="{00000000-0005-0000-0000-0000B6010000}"/>
    <cellStyle name="Standard 3 2 3 2" xfId="435" xr:uid="{00000000-0005-0000-0000-0000B7010000}"/>
    <cellStyle name="Standard 3 2 3 2 2" xfId="436" xr:uid="{00000000-0005-0000-0000-0000B8010000}"/>
    <cellStyle name="Standard 3 2 3 2 2 2" xfId="437" xr:uid="{00000000-0005-0000-0000-0000B9010000}"/>
    <cellStyle name="Standard 3 2 3 2 3" xfId="438" xr:uid="{00000000-0005-0000-0000-0000BA010000}"/>
    <cellStyle name="Standard 3 2 3 2 4" xfId="439" xr:uid="{00000000-0005-0000-0000-0000BB010000}"/>
    <cellStyle name="Standard 3 2 3 3" xfId="440" xr:uid="{00000000-0005-0000-0000-0000BC010000}"/>
    <cellStyle name="Standard 3 2 3 3 2" xfId="441" xr:uid="{00000000-0005-0000-0000-0000BD010000}"/>
    <cellStyle name="Standard 3 2 3 3 3" xfId="442" xr:uid="{00000000-0005-0000-0000-0000BE010000}"/>
    <cellStyle name="Standard 3 2 3 4" xfId="443" xr:uid="{00000000-0005-0000-0000-0000BF010000}"/>
    <cellStyle name="Standard 3 2 3 4 2" xfId="444" xr:uid="{00000000-0005-0000-0000-0000C0010000}"/>
    <cellStyle name="Standard 3 2 3 5" xfId="445" xr:uid="{00000000-0005-0000-0000-0000C1010000}"/>
    <cellStyle name="Standard 3 2 3 6" xfId="446" xr:uid="{00000000-0005-0000-0000-0000C2010000}"/>
    <cellStyle name="Standard 3 2 4" xfId="447" xr:uid="{00000000-0005-0000-0000-0000C3010000}"/>
    <cellStyle name="Standard 3 2 4 2" xfId="448" xr:uid="{00000000-0005-0000-0000-0000C4010000}"/>
    <cellStyle name="Standard 3 2 4 2 2" xfId="449" xr:uid="{00000000-0005-0000-0000-0000C5010000}"/>
    <cellStyle name="Standard 3 2 4 2 2 2" xfId="450" xr:uid="{00000000-0005-0000-0000-0000C6010000}"/>
    <cellStyle name="Standard 3 2 4 2 3" xfId="451" xr:uid="{00000000-0005-0000-0000-0000C7010000}"/>
    <cellStyle name="Standard 3 2 4 2 4" xfId="452" xr:uid="{00000000-0005-0000-0000-0000C8010000}"/>
    <cellStyle name="Standard 3 2 4 3" xfId="453" xr:uid="{00000000-0005-0000-0000-0000C9010000}"/>
    <cellStyle name="Standard 3 2 4 3 2" xfId="454" xr:uid="{00000000-0005-0000-0000-0000CA010000}"/>
    <cellStyle name="Standard 3 2 4 3 3" xfId="455" xr:uid="{00000000-0005-0000-0000-0000CB010000}"/>
    <cellStyle name="Standard 3 2 4 4" xfId="456" xr:uid="{00000000-0005-0000-0000-0000CC010000}"/>
    <cellStyle name="Standard 3 2 4 4 2" xfId="457" xr:uid="{00000000-0005-0000-0000-0000CD010000}"/>
    <cellStyle name="Standard 3 2 4 5" xfId="458" xr:uid="{00000000-0005-0000-0000-0000CE010000}"/>
    <cellStyle name="Standard 3 2 4 6" xfId="459" xr:uid="{00000000-0005-0000-0000-0000CF010000}"/>
    <cellStyle name="Standard 3 2 5" xfId="460" xr:uid="{00000000-0005-0000-0000-0000D0010000}"/>
    <cellStyle name="Standard 3 2 5 2" xfId="461" xr:uid="{00000000-0005-0000-0000-0000D1010000}"/>
    <cellStyle name="Standard 3 2 5 2 2" xfId="462" xr:uid="{00000000-0005-0000-0000-0000D2010000}"/>
    <cellStyle name="Standard 3 2 5 3" xfId="463" xr:uid="{00000000-0005-0000-0000-0000D3010000}"/>
    <cellStyle name="Standard 3 2 5 4" xfId="464" xr:uid="{00000000-0005-0000-0000-0000D4010000}"/>
    <cellStyle name="Standard 3 2 6" xfId="465" xr:uid="{00000000-0005-0000-0000-0000D5010000}"/>
    <cellStyle name="Standard 3 2 6 2" xfId="466" xr:uid="{00000000-0005-0000-0000-0000D6010000}"/>
    <cellStyle name="Standard 3 2 6 3" xfId="467" xr:uid="{00000000-0005-0000-0000-0000D7010000}"/>
    <cellStyle name="Standard 3 2 7" xfId="468" xr:uid="{00000000-0005-0000-0000-0000D8010000}"/>
    <cellStyle name="Standard 3 2 7 2" xfId="469" xr:uid="{00000000-0005-0000-0000-0000D9010000}"/>
    <cellStyle name="Standard 3 2 8" xfId="470" xr:uid="{00000000-0005-0000-0000-0000DA010000}"/>
    <cellStyle name="Standard 3 2 9" xfId="471" xr:uid="{00000000-0005-0000-0000-0000DB010000}"/>
    <cellStyle name="Standard 3 3" xfId="472" xr:uid="{00000000-0005-0000-0000-0000DC010000}"/>
    <cellStyle name="Standard 3 4" xfId="473" xr:uid="{00000000-0005-0000-0000-0000DD010000}"/>
    <cellStyle name="Standard 3 4 2" xfId="474" xr:uid="{00000000-0005-0000-0000-0000DE010000}"/>
    <cellStyle name="Standard 3 4 2 2" xfId="475" xr:uid="{00000000-0005-0000-0000-0000DF010000}"/>
    <cellStyle name="Standard 3 4 2 2 2" xfId="476" xr:uid="{00000000-0005-0000-0000-0000E0010000}"/>
    <cellStyle name="Standard 3 4 2 2 2 2" xfId="477" xr:uid="{00000000-0005-0000-0000-0000E1010000}"/>
    <cellStyle name="Standard 3 4 2 2 2 2 2" xfId="478" xr:uid="{00000000-0005-0000-0000-0000E2010000}"/>
    <cellStyle name="Standard 3 4 2 2 2 3" xfId="479" xr:uid="{00000000-0005-0000-0000-0000E3010000}"/>
    <cellStyle name="Standard 3 4 2 2 2 4" xfId="480" xr:uid="{00000000-0005-0000-0000-0000E4010000}"/>
    <cellStyle name="Standard 3 4 2 2 3" xfId="481" xr:uid="{00000000-0005-0000-0000-0000E5010000}"/>
    <cellStyle name="Standard 3 4 2 2 3 2" xfId="482" xr:uid="{00000000-0005-0000-0000-0000E6010000}"/>
    <cellStyle name="Standard 3 4 2 2 3 3" xfId="483" xr:uid="{00000000-0005-0000-0000-0000E7010000}"/>
    <cellStyle name="Standard 3 4 2 2 4" xfId="484" xr:uid="{00000000-0005-0000-0000-0000E8010000}"/>
    <cellStyle name="Standard 3 4 2 2 4 2" xfId="485" xr:uid="{00000000-0005-0000-0000-0000E9010000}"/>
    <cellStyle name="Standard 3 4 2 2 5" xfId="486" xr:uid="{00000000-0005-0000-0000-0000EA010000}"/>
    <cellStyle name="Standard 3 4 2 2 6" xfId="487" xr:uid="{00000000-0005-0000-0000-0000EB010000}"/>
    <cellStyle name="Standard 3 4 2 3" xfId="488" xr:uid="{00000000-0005-0000-0000-0000EC010000}"/>
    <cellStyle name="Standard 3 4 2 3 2" xfId="489" xr:uid="{00000000-0005-0000-0000-0000ED010000}"/>
    <cellStyle name="Standard 3 4 2 3 2 2" xfId="490" xr:uid="{00000000-0005-0000-0000-0000EE010000}"/>
    <cellStyle name="Standard 3 4 2 3 2 2 2" xfId="491" xr:uid="{00000000-0005-0000-0000-0000EF010000}"/>
    <cellStyle name="Standard 3 4 2 3 2 3" xfId="492" xr:uid="{00000000-0005-0000-0000-0000F0010000}"/>
    <cellStyle name="Standard 3 4 2 3 2 4" xfId="493" xr:uid="{00000000-0005-0000-0000-0000F1010000}"/>
    <cellStyle name="Standard 3 4 2 3 3" xfId="494" xr:uid="{00000000-0005-0000-0000-0000F2010000}"/>
    <cellStyle name="Standard 3 4 2 3 3 2" xfId="495" xr:uid="{00000000-0005-0000-0000-0000F3010000}"/>
    <cellStyle name="Standard 3 4 2 3 3 3" xfId="496" xr:uid="{00000000-0005-0000-0000-0000F4010000}"/>
    <cellStyle name="Standard 3 4 2 3 4" xfId="497" xr:uid="{00000000-0005-0000-0000-0000F5010000}"/>
    <cellStyle name="Standard 3 4 2 3 4 2" xfId="498" xr:uid="{00000000-0005-0000-0000-0000F6010000}"/>
    <cellStyle name="Standard 3 4 2 3 5" xfId="499" xr:uid="{00000000-0005-0000-0000-0000F7010000}"/>
    <cellStyle name="Standard 3 4 2 3 6" xfId="500" xr:uid="{00000000-0005-0000-0000-0000F8010000}"/>
    <cellStyle name="Standard 3 4 2 4" xfId="501" xr:uid="{00000000-0005-0000-0000-0000F9010000}"/>
    <cellStyle name="Standard 3 4 2 4 2" xfId="502" xr:uid="{00000000-0005-0000-0000-0000FA010000}"/>
    <cellStyle name="Standard 3 4 2 4 2 2" xfId="503" xr:uid="{00000000-0005-0000-0000-0000FB010000}"/>
    <cellStyle name="Standard 3 4 2 4 3" xfId="504" xr:uid="{00000000-0005-0000-0000-0000FC010000}"/>
    <cellStyle name="Standard 3 4 2 4 4" xfId="505" xr:uid="{00000000-0005-0000-0000-0000FD010000}"/>
    <cellStyle name="Standard 3 4 2 5" xfId="506" xr:uid="{00000000-0005-0000-0000-0000FE010000}"/>
    <cellStyle name="Standard 3 4 2 5 2" xfId="507" xr:uid="{00000000-0005-0000-0000-0000FF010000}"/>
    <cellStyle name="Standard 3 4 2 5 3" xfId="508" xr:uid="{00000000-0005-0000-0000-000000020000}"/>
    <cellStyle name="Standard 3 4 2 6" xfId="509" xr:uid="{00000000-0005-0000-0000-000001020000}"/>
    <cellStyle name="Standard 3 4 2 6 2" xfId="510" xr:uid="{00000000-0005-0000-0000-000002020000}"/>
    <cellStyle name="Standard 3 4 2 7" xfId="511" xr:uid="{00000000-0005-0000-0000-000003020000}"/>
    <cellStyle name="Standard 3 4 2 8" xfId="512" xr:uid="{00000000-0005-0000-0000-000004020000}"/>
    <cellStyle name="Standard 3 4 3" xfId="513" xr:uid="{00000000-0005-0000-0000-000005020000}"/>
    <cellStyle name="Standard 3 4 3 2" xfId="514" xr:uid="{00000000-0005-0000-0000-000006020000}"/>
    <cellStyle name="Standard 3 4 3 2 2" xfId="515" xr:uid="{00000000-0005-0000-0000-000007020000}"/>
    <cellStyle name="Standard 3 4 3 2 2 2" xfId="516" xr:uid="{00000000-0005-0000-0000-000008020000}"/>
    <cellStyle name="Standard 3 4 3 2 3" xfId="517" xr:uid="{00000000-0005-0000-0000-000009020000}"/>
    <cellStyle name="Standard 3 4 3 2 4" xfId="518" xr:uid="{00000000-0005-0000-0000-00000A020000}"/>
    <cellStyle name="Standard 3 4 3 3" xfId="519" xr:uid="{00000000-0005-0000-0000-00000B020000}"/>
    <cellStyle name="Standard 3 4 3 3 2" xfId="520" xr:uid="{00000000-0005-0000-0000-00000C020000}"/>
    <cellStyle name="Standard 3 4 3 3 3" xfId="521" xr:uid="{00000000-0005-0000-0000-00000D020000}"/>
    <cellStyle name="Standard 3 4 3 4" xfId="522" xr:uid="{00000000-0005-0000-0000-00000E020000}"/>
    <cellStyle name="Standard 3 4 3 4 2" xfId="523" xr:uid="{00000000-0005-0000-0000-00000F020000}"/>
    <cellStyle name="Standard 3 4 3 5" xfId="524" xr:uid="{00000000-0005-0000-0000-000010020000}"/>
    <cellStyle name="Standard 3 4 3 6" xfId="525" xr:uid="{00000000-0005-0000-0000-000011020000}"/>
    <cellStyle name="Standard 3 4 4" xfId="526" xr:uid="{00000000-0005-0000-0000-000012020000}"/>
    <cellStyle name="Standard 3 4 4 2" xfId="527" xr:uid="{00000000-0005-0000-0000-000013020000}"/>
    <cellStyle name="Standard 3 4 4 2 2" xfId="528" xr:uid="{00000000-0005-0000-0000-000014020000}"/>
    <cellStyle name="Standard 3 4 4 2 2 2" xfId="529" xr:uid="{00000000-0005-0000-0000-000015020000}"/>
    <cellStyle name="Standard 3 4 4 2 3" xfId="530" xr:uid="{00000000-0005-0000-0000-000016020000}"/>
    <cellStyle name="Standard 3 4 4 2 4" xfId="531" xr:uid="{00000000-0005-0000-0000-000017020000}"/>
    <cellStyle name="Standard 3 4 4 3" xfId="532" xr:uid="{00000000-0005-0000-0000-000018020000}"/>
    <cellStyle name="Standard 3 4 4 3 2" xfId="533" xr:uid="{00000000-0005-0000-0000-000019020000}"/>
    <cellStyle name="Standard 3 4 4 3 3" xfId="534" xr:uid="{00000000-0005-0000-0000-00001A020000}"/>
    <cellStyle name="Standard 3 4 4 4" xfId="535" xr:uid="{00000000-0005-0000-0000-00001B020000}"/>
    <cellStyle name="Standard 3 4 4 4 2" xfId="536" xr:uid="{00000000-0005-0000-0000-00001C020000}"/>
    <cellStyle name="Standard 3 4 4 5" xfId="537" xr:uid="{00000000-0005-0000-0000-00001D020000}"/>
    <cellStyle name="Standard 3 4 4 6" xfId="538" xr:uid="{00000000-0005-0000-0000-00001E020000}"/>
    <cellStyle name="Standard 3 4 5" xfId="539" xr:uid="{00000000-0005-0000-0000-00001F020000}"/>
    <cellStyle name="Standard 3 4 5 2" xfId="540" xr:uid="{00000000-0005-0000-0000-000020020000}"/>
    <cellStyle name="Standard 3 4 5 2 2" xfId="541" xr:uid="{00000000-0005-0000-0000-000021020000}"/>
    <cellStyle name="Standard 3 4 5 3" xfId="542" xr:uid="{00000000-0005-0000-0000-000022020000}"/>
    <cellStyle name="Standard 3 4 5 4" xfId="543" xr:uid="{00000000-0005-0000-0000-000023020000}"/>
    <cellStyle name="Standard 3 4 6" xfId="544" xr:uid="{00000000-0005-0000-0000-000024020000}"/>
    <cellStyle name="Standard 3 4 6 2" xfId="545" xr:uid="{00000000-0005-0000-0000-000025020000}"/>
    <cellStyle name="Standard 3 4 6 3" xfId="546" xr:uid="{00000000-0005-0000-0000-000026020000}"/>
    <cellStyle name="Standard 3 4 7" xfId="547" xr:uid="{00000000-0005-0000-0000-000027020000}"/>
    <cellStyle name="Standard 3 4 7 2" xfId="548" xr:uid="{00000000-0005-0000-0000-000028020000}"/>
    <cellStyle name="Standard 3 4 8" xfId="549" xr:uid="{00000000-0005-0000-0000-000029020000}"/>
    <cellStyle name="Standard 3 4 9" xfId="550" xr:uid="{00000000-0005-0000-0000-00002A020000}"/>
    <cellStyle name="Standard 3 5" xfId="551" xr:uid="{00000000-0005-0000-0000-00002B020000}"/>
    <cellStyle name="Standard 4" xfId="552" xr:uid="{00000000-0005-0000-0000-00002C020000}"/>
    <cellStyle name="Standard 4 2" xfId="553" xr:uid="{00000000-0005-0000-0000-00002D020000}"/>
    <cellStyle name="Standard 4 3" xfId="554" xr:uid="{00000000-0005-0000-0000-00002E020000}"/>
    <cellStyle name="Standard 4 4" xfId="555" xr:uid="{00000000-0005-0000-0000-00002F020000}"/>
    <cellStyle name="Standard 4 5" xfId="556" xr:uid="{00000000-0005-0000-0000-000030020000}"/>
    <cellStyle name="Standard 5" xfId="557" xr:uid="{00000000-0005-0000-0000-000031020000}"/>
    <cellStyle name="Standard 5 2" xfId="558" xr:uid="{00000000-0005-0000-0000-000032020000}"/>
    <cellStyle name="Standard 5 3" xfId="559" xr:uid="{00000000-0005-0000-0000-000033020000}"/>
    <cellStyle name="Standard 5 4" xfId="560" xr:uid="{00000000-0005-0000-0000-000034020000}"/>
    <cellStyle name="Standard 5 5" xfId="561" xr:uid="{00000000-0005-0000-0000-000035020000}"/>
    <cellStyle name="Standard 6" xfId="562" xr:uid="{00000000-0005-0000-0000-000036020000}"/>
    <cellStyle name="Standard 6 2" xfId="563" xr:uid="{00000000-0005-0000-0000-000037020000}"/>
    <cellStyle name="Standard 6 2 2" xfId="564" xr:uid="{00000000-0005-0000-0000-000038020000}"/>
    <cellStyle name="Standard 6 2 2 2" xfId="565" xr:uid="{00000000-0005-0000-0000-000039020000}"/>
    <cellStyle name="Standard 6 2 2 2 2" xfId="566" xr:uid="{00000000-0005-0000-0000-00003A020000}"/>
    <cellStyle name="Standard 6 2 2 2 2 2" xfId="567" xr:uid="{00000000-0005-0000-0000-00003B020000}"/>
    <cellStyle name="Standard 6 2 2 2 3" xfId="568" xr:uid="{00000000-0005-0000-0000-00003C020000}"/>
    <cellStyle name="Standard 6 2 2 2 4" xfId="569" xr:uid="{00000000-0005-0000-0000-00003D020000}"/>
    <cellStyle name="Standard 6 2 2 3" xfId="570" xr:uid="{00000000-0005-0000-0000-00003E020000}"/>
    <cellStyle name="Standard 6 2 2 3 2" xfId="571" xr:uid="{00000000-0005-0000-0000-00003F020000}"/>
    <cellStyle name="Standard 6 2 2 3 3" xfId="572" xr:uid="{00000000-0005-0000-0000-000040020000}"/>
    <cellStyle name="Standard 6 2 2 4" xfId="573" xr:uid="{00000000-0005-0000-0000-000041020000}"/>
    <cellStyle name="Standard 6 2 2 4 2" xfId="574" xr:uid="{00000000-0005-0000-0000-000042020000}"/>
    <cellStyle name="Standard 6 2 2 5" xfId="575" xr:uid="{00000000-0005-0000-0000-000043020000}"/>
    <cellStyle name="Standard 6 2 2 6" xfId="576" xr:uid="{00000000-0005-0000-0000-000044020000}"/>
    <cellStyle name="Standard 6 2 3" xfId="577" xr:uid="{00000000-0005-0000-0000-000045020000}"/>
    <cellStyle name="Standard 6 2 3 2" xfId="578" xr:uid="{00000000-0005-0000-0000-000046020000}"/>
    <cellStyle name="Standard 6 2 3 2 2" xfId="579" xr:uid="{00000000-0005-0000-0000-000047020000}"/>
    <cellStyle name="Standard 6 2 3 2 2 2" xfId="580" xr:uid="{00000000-0005-0000-0000-000048020000}"/>
    <cellStyle name="Standard 6 2 3 2 3" xfId="581" xr:uid="{00000000-0005-0000-0000-000049020000}"/>
    <cellStyle name="Standard 6 2 3 2 4" xfId="582" xr:uid="{00000000-0005-0000-0000-00004A020000}"/>
    <cellStyle name="Standard 6 2 3 3" xfId="583" xr:uid="{00000000-0005-0000-0000-00004B020000}"/>
    <cellStyle name="Standard 6 2 3 3 2" xfId="584" xr:uid="{00000000-0005-0000-0000-00004C020000}"/>
    <cellStyle name="Standard 6 2 3 3 3" xfId="585" xr:uid="{00000000-0005-0000-0000-00004D020000}"/>
    <cellStyle name="Standard 6 2 3 4" xfId="586" xr:uid="{00000000-0005-0000-0000-00004E020000}"/>
    <cellStyle name="Standard 6 2 3 4 2" xfId="587" xr:uid="{00000000-0005-0000-0000-00004F020000}"/>
    <cellStyle name="Standard 6 2 3 5" xfId="588" xr:uid="{00000000-0005-0000-0000-000050020000}"/>
    <cellStyle name="Standard 6 2 3 6" xfId="589" xr:uid="{00000000-0005-0000-0000-000051020000}"/>
    <cellStyle name="Standard 6 2 4" xfId="590" xr:uid="{00000000-0005-0000-0000-000052020000}"/>
    <cellStyle name="Standard 6 2 4 2" xfId="591" xr:uid="{00000000-0005-0000-0000-000053020000}"/>
    <cellStyle name="Standard 6 2 4 2 2" xfId="592" xr:uid="{00000000-0005-0000-0000-000054020000}"/>
    <cellStyle name="Standard 6 2 4 3" xfId="593" xr:uid="{00000000-0005-0000-0000-000055020000}"/>
    <cellStyle name="Standard 6 2 4 4" xfId="594" xr:uid="{00000000-0005-0000-0000-000056020000}"/>
    <cellStyle name="Standard 6 2 5" xfId="595" xr:uid="{00000000-0005-0000-0000-000057020000}"/>
    <cellStyle name="Standard 6 2 5 2" xfId="596" xr:uid="{00000000-0005-0000-0000-000058020000}"/>
    <cellStyle name="Standard 6 2 5 3" xfId="597" xr:uid="{00000000-0005-0000-0000-000059020000}"/>
    <cellStyle name="Standard 6 2 6" xfId="598" xr:uid="{00000000-0005-0000-0000-00005A020000}"/>
    <cellStyle name="Standard 6 2 6 2" xfId="599" xr:uid="{00000000-0005-0000-0000-00005B020000}"/>
    <cellStyle name="Standard 6 2 7" xfId="600" xr:uid="{00000000-0005-0000-0000-00005C020000}"/>
    <cellStyle name="Standard 6 2 8" xfId="601" xr:uid="{00000000-0005-0000-0000-00005D020000}"/>
    <cellStyle name="Standard 6 3" xfId="602" xr:uid="{00000000-0005-0000-0000-00005E020000}"/>
    <cellStyle name="Standard 6 3 2" xfId="603" xr:uid="{00000000-0005-0000-0000-00005F020000}"/>
    <cellStyle name="Standard 6 3 2 2" xfId="604" xr:uid="{00000000-0005-0000-0000-000060020000}"/>
    <cellStyle name="Standard 6 3 2 2 2" xfId="605" xr:uid="{00000000-0005-0000-0000-000061020000}"/>
    <cellStyle name="Standard 6 3 2 3" xfId="606" xr:uid="{00000000-0005-0000-0000-000062020000}"/>
    <cellStyle name="Standard 6 3 2 4" xfId="607" xr:uid="{00000000-0005-0000-0000-000063020000}"/>
    <cellStyle name="Standard 6 3 3" xfId="608" xr:uid="{00000000-0005-0000-0000-000064020000}"/>
    <cellStyle name="Standard 6 3 3 2" xfId="609" xr:uid="{00000000-0005-0000-0000-000065020000}"/>
    <cellStyle name="Standard 6 3 3 3" xfId="610" xr:uid="{00000000-0005-0000-0000-000066020000}"/>
    <cellStyle name="Standard 6 3 4" xfId="611" xr:uid="{00000000-0005-0000-0000-000067020000}"/>
    <cellStyle name="Standard 6 3 4 2" xfId="612" xr:uid="{00000000-0005-0000-0000-000068020000}"/>
    <cellStyle name="Standard 6 3 5" xfId="613" xr:uid="{00000000-0005-0000-0000-000069020000}"/>
    <cellStyle name="Standard 6 3 6" xfId="614" xr:uid="{00000000-0005-0000-0000-00006A020000}"/>
    <cellStyle name="Standard 6 4" xfId="615" xr:uid="{00000000-0005-0000-0000-00006B020000}"/>
    <cellStyle name="Standard 6 4 2" xfId="616" xr:uid="{00000000-0005-0000-0000-00006C020000}"/>
    <cellStyle name="Standard 6 4 2 2" xfId="617" xr:uid="{00000000-0005-0000-0000-00006D020000}"/>
    <cellStyle name="Standard 6 4 2 2 2" xfId="618" xr:uid="{00000000-0005-0000-0000-00006E020000}"/>
    <cellStyle name="Standard 6 4 2 3" xfId="619" xr:uid="{00000000-0005-0000-0000-00006F020000}"/>
    <cellStyle name="Standard 6 4 2 4" xfId="620" xr:uid="{00000000-0005-0000-0000-000070020000}"/>
    <cellStyle name="Standard 6 4 3" xfId="621" xr:uid="{00000000-0005-0000-0000-000071020000}"/>
    <cellStyle name="Standard 6 4 3 2" xfId="622" xr:uid="{00000000-0005-0000-0000-000072020000}"/>
    <cellStyle name="Standard 6 4 3 3" xfId="623" xr:uid="{00000000-0005-0000-0000-000073020000}"/>
    <cellStyle name="Standard 6 4 4" xfId="624" xr:uid="{00000000-0005-0000-0000-000074020000}"/>
    <cellStyle name="Standard 6 4 4 2" xfId="625" xr:uid="{00000000-0005-0000-0000-000075020000}"/>
    <cellStyle name="Standard 6 4 5" xfId="626" xr:uid="{00000000-0005-0000-0000-000076020000}"/>
    <cellStyle name="Standard 6 4 6" xfId="627" xr:uid="{00000000-0005-0000-0000-000077020000}"/>
    <cellStyle name="Standard 6 5" xfId="628" xr:uid="{00000000-0005-0000-0000-000078020000}"/>
    <cellStyle name="Standard 6 5 2" xfId="629" xr:uid="{00000000-0005-0000-0000-000079020000}"/>
    <cellStyle name="Standard 6 5 2 2" xfId="630" xr:uid="{00000000-0005-0000-0000-00007A020000}"/>
    <cellStyle name="Standard 6 5 3" xfId="631" xr:uid="{00000000-0005-0000-0000-00007B020000}"/>
    <cellStyle name="Standard 6 5 4" xfId="632" xr:uid="{00000000-0005-0000-0000-00007C020000}"/>
    <cellStyle name="Standard 6 6" xfId="633" xr:uid="{00000000-0005-0000-0000-00007D020000}"/>
    <cellStyle name="Standard 6 6 2" xfId="634" xr:uid="{00000000-0005-0000-0000-00007E020000}"/>
    <cellStyle name="Standard 6 6 3" xfId="635" xr:uid="{00000000-0005-0000-0000-00007F020000}"/>
    <cellStyle name="Standard 6 7" xfId="636" xr:uid="{00000000-0005-0000-0000-000080020000}"/>
    <cellStyle name="Standard 6 7 2" xfId="637" xr:uid="{00000000-0005-0000-0000-000081020000}"/>
    <cellStyle name="Standard 6 8" xfId="638" xr:uid="{00000000-0005-0000-0000-000082020000}"/>
    <cellStyle name="Standard 6 9" xfId="639" xr:uid="{00000000-0005-0000-0000-000083020000}"/>
    <cellStyle name="Standard 7" xfId="640" xr:uid="{00000000-0005-0000-0000-000084020000}"/>
    <cellStyle name="Standard 7 2" xfId="641" xr:uid="{00000000-0005-0000-0000-000085020000}"/>
    <cellStyle name="Standard 7 2 2" xfId="642" xr:uid="{00000000-0005-0000-0000-000086020000}"/>
    <cellStyle name="Standard 7 2 2 2" xfId="643" xr:uid="{00000000-0005-0000-0000-000087020000}"/>
    <cellStyle name="Standard 7 2 3" xfId="644" xr:uid="{00000000-0005-0000-0000-000088020000}"/>
    <cellStyle name="Standard 7 2 4" xfId="645" xr:uid="{00000000-0005-0000-0000-000089020000}"/>
    <cellStyle name="Standard 7 3" xfId="646" xr:uid="{00000000-0005-0000-0000-00008A020000}"/>
    <cellStyle name="Standard 7 3 2" xfId="647" xr:uid="{00000000-0005-0000-0000-00008B020000}"/>
    <cellStyle name="Standard 7 3 3" xfId="648" xr:uid="{00000000-0005-0000-0000-00008C020000}"/>
    <cellStyle name="Standard 7 4" xfId="649" xr:uid="{00000000-0005-0000-0000-00008D020000}"/>
    <cellStyle name="Standard 7 4 2" xfId="650" xr:uid="{00000000-0005-0000-0000-00008E020000}"/>
    <cellStyle name="Standard 7 5" xfId="651" xr:uid="{00000000-0005-0000-0000-00008F020000}"/>
    <cellStyle name="Standard 7 6" xfId="652" xr:uid="{00000000-0005-0000-0000-000090020000}"/>
    <cellStyle name="Standard 8" xfId="653" xr:uid="{00000000-0005-0000-0000-000091020000}"/>
    <cellStyle name="Standard 8 2" xfId="654" xr:uid="{00000000-0005-0000-0000-000092020000}"/>
    <cellStyle name="Standard 8 2 2" xfId="655" xr:uid="{00000000-0005-0000-0000-000093020000}"/>
    <cellStyle name="Standard 8 2 2 2" xfId="656" xr:uid="{00000000-0005-0000-0000-000094020000}"/>
    <cellStyle name="Standard 8 2 3" xfId="657" xr:uid="{00000000-0005-0000-0000-000095020000}"/>
    <cellStyle name="Standard 8 2 4" xfId="658" xr:uid="{00000000-0005-0000-0000-000096020000}"/>
    <cellStyle name="Standard 8 3" xfId="659" xr:uid="{00000000-0005-0000-0000-000097020000}"/>
    <cellStyle name="Standard 8 3 2" xfId="660" xr:uid="{00000000-0005-0000-0000-000098020000}"/>
    <cellStyle name="Standard 8 3 3" xfId="661" xr:uid="{00000000-0005-0000-0000-000099020000}"/>
    <cellStyle name="Standard 8 4" xfId="662" xr:uid="{00000000-0005-0000-0000-00009A020000}"/>
    <cellStyle name="Standard 8 4 2" xfId="663" xr:uid="{00000000-0005-0000-0000-00009B020000}"/>
    <cellStyle name="Standard 8 5" xfId="664" xr:uid="{00000000-0005-0000-0000-00009C020000}"/>
    <cellStyle name="Standard 8 6" xfId="665" xr:uid="{00000000-0005-0000-0000-00009D020000}"/>
    <cellStyle name="Standard 9" xfId="666" xr:uid="{00000000-0005-0000-0000-00009E020000}"/>
    <cellStyle name="Stil 1" xfId="938" xr:uid="{21C92A1D-81B1-4112-9BFF-3ADE789D47E3}"/>
    <cellStyle name="Unbenannt1" xfId="667" xr:uid="{00000000-0005-0000-0000-00009F020000}"/>
    <cellStyle name="Unbenannt2" xfId="668" xr:uid="{00000000-0005-0000-0000-0000A0020000}"/>
    <cellStyle name="Обычный_2++" xfId="669" xr:uid="{00000000-0005-0000-0000-0000A1020000}"/>
  </cellStyles>
  <dxfs count="20">
    <dxf>
      <numFmt numFmtId="164" formatCode="&quot;n/a&quot;"/>
    </dxf>
    <dxf>
      <numFmt numFmtId="164" formatCode="&quot;n/a&quot;"/>
    </dxf>
    <dxf>
      <font>
        <sz val="11"/>
        <color rgb="FF000000"/>
        <name val="Calibri"/>
        <charset val="1"/>
      </font>
      <numFmt numFmtId="164" formatCode="&quot;n/a&quot;"/>
    </dxf>
    <dxf>
      <numFmt numFmtId="164" formatCode="&quot;n/a&quot;"/>
    </dxf>
    <dxf>
      <numFmt numFmtId="164" formatCode="&quot;n/a&quot;"/>
    </dxf>
    <dxf>
      <font>
        <sz val="11"/>
        <color rgb="FF000000"/>
        <name val="Calibri"/>
        <charset val="1"/>
      </font>
      <numFmt numFmtId="164" formatCode="&quot;n/a&quot;"/>
    </dxf>
    <dxf>
      <font>
        <sz val="11"/>
        <color rgb="FF000000"/>
        <name val="Calibri"/>
        <charset val="1"/>
      </font>
      <numFmt numFmtId="164" formatCode="&quot;n/a&quot;"/>
    </dxf>
    <dxf>
      <font>
        <sz val="11"/>
        <color rgb="FF000000"/>
        <name val="Calibri"/>
        <charset val="1"/>
      </font>
      <numFmt numFmtId="164" formatCode="&quot;n/a&quot;"/>
    </dxf>
    <dxf>
      <font>
        <sz val="11"/>
        <color rgb="FF000000"/>
        <name val="Calibri"/>
        <charset val="1"/>
      </font>
      <numFmt numFmtId="164" formatCode="&quot;n/a&quot;"/>
    </dxf>
    <dxf>
      <font>
        <sz val="11"/>
        <color rgb="FF000000"/>
        <name val="Calibri"/>
        <charset val="1"/>
      </font>
      <numFmt numFmtId="164" formatCode="&quot;n/a&quot;"/>
    </dxf>
    <dxf>
      <font>
        <sz val="11"/>
        <color rgb="FF000000"/>
        <name val="Calibri"/>
        <charset val="1"/>
      </font>
      <numFmt numFmtId="164" formatCode="&quot;n/a&quot;"/>
    </dxf>
    <dxf>
      <font>
        <sz val="11"/>
        <color rgb="FF000000"/>
        <name val="Calibri"/>
        <charset val="1"/>
      </font>
      <numFmt numFmtId="164" formatCode="&quot;n/a&quot;"/>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A933"/>
      <rgbColor rgb="FF000080"/>
      <rgbColor rgb="FF9BBB59"/>
      <rgbColor rgb="FF800080"/>
      <rgbColor rgb="FF158466"/>
      <rgbColor rgb="FFBFBFBF"/>
      <rgbColor rgb="FF808080"/>
      <rgbColor rgb="FF9999FF"/>
      <rgbColor rgb="FF7030A0"/>
      <rgbColor rgb="FFF2F2F2"/>
      <rgbColor rgb="FFCCCCCC"/>
      <rgbColor rgb="FF660066"/>
      <rgbColor rgb="FFFF6D6D"/>
      <rgbColor rgb="FF2A6099"/>
      <rgbColor rgb="FFB9CDE5"/>
      <rgbColor rgb="FF000080"/>
      <rgbColor rgb="FFFF00FF"/>
      <rgbColor rgb="FFFFD320"/>
      <rgbColor rgb="FF00FFFF"/>
      <rgbColor rgb="FF800080"/>
      <rgbColor rgb="FF800000"/>
      <rgbColor rgb="FF008080"/>
      <rgbColor rgb="FF0000EE"/>
      <rgbColor rgb="FF00CCFF"/>
      <rgbColor rgb="FFFFD42A"/>
      <rgbColor rgb="FFD7E4BD"/>
      <rgbColor rgb="FFC3D69B"/>
      <rgbColor rgb="FF9DC3E6"/>
      <rgbColor rgb="FFFFA6A6"/>
      <rgbColor rgb="FFCC99FF"/>
      <rgbColor rgb="FFFCD5B5"/>
      <rgbColor rgb="FF4F81BD"/>
      <rgbColor rgb="FF33CC33"/>
      <rgbColor rgb="FFACB20C"/>
      <rgbColor rgb="FFFFC000"/>
      <rgbColor rgb="FFFFD428"/>
      <rgbColor rgb="FFFF420E"/>
      <rgbColor rgb="FF595959"/>
      <rgbColor rgb="FFB3B3B3"/>
      <rgbColor rgb="FF004586"/>
      <rgbColor rgb="FF579D1C"/>
      <rgbColor rgb="FF003300"/>
      <rgbColor rgb="FF404040"/>
      <rgbColor rgb="FF993300"/>
      <rgbColor rgb="FFC0504D"/>
      <rgbColor rgb="FF376092"/>
      <rgbColor rgb="FF333333"/>
      <rgbColor rgb="00003366"/>
      <rgbColor rgb="00339966"/>
      <rgbColor rgb="00003300"/>
      <rgbColor rgb="00333300"/>
      <rgbColor rgb="00993300"/>
      <rgbColor rgb="00993366"/>
      <rgbColor rgb="00333399"/>
      <rgbColor rgb="00333333"/>
    </indexedColors>
    <mruColors>
      <color rgb="FFD7E4BD"/>
      <color rgb="FFFFE384"/>
      <color rgb="FFA6A6A6"/>
      <color rgb="FFFF0000"/>
      <color rgb="FF0070C0"/>
      <color rgb="FF00B050"/>
      <color rgb="FF9966FF"/>
      <color rgb="FF00A933"/>
      <color rgb="FF2A60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c:style val="2"/>
  <c:chart>
    <c:autoTitleDeleted val="1"/>
    <c:plotArea>
      <c:layout>
        <c:manualLayout>
          <c:layoutTarget val="inner"/>
          <c:xMode val="edge"/>
          <c:yMode val="edge"/>
          <c:x val="0.26767581797668299"/>
          <c:y val="0.17340741697893799"/>
          <c:w val="0.46493042497179399"/>
          <c:h val="0.65266830339837201"/>
        </c:manualLayout>
      </c:layout>
      <c:pieChart>
        <c:varyColors val="1"/>
        <c:ser>
          <c:idx val="0"/>
          <c:order val="0"/>
          <c:tx>
            <c:strRef>
              <c:f>'Ergebnisse - Dashboard'!$M$48:$M$48</c:f>
              <c:strCache>
                <c:ptCount val="1"/>
                <c:pt idx="0">
                  <c:v>2023 (final)</c:v>
                </c:pt>
              </c:strCache>
            </c:strRef>
          </c:tx>
          <c:spPr>
            <a:solidFill>
              <a:srgbClr val="4F81BD"/>
            </a:solidFill>
            <a:ln w="0">
              <a:noFill/>
            </a:ln>
          </c:spPr>
          <c:dPt>
            <c:idx val="0"/>
            <c:bubble3D val="0"/>
            <c:spPr>
              <a:solidFill>
                <a:srgbClr val="4F81BD"/>
              </a:solidFill>
              <a:ln w="19080">
                <a:solidFill>
                  <a:srgbClr val="FFFFFF"/>
                </a:solidFill>
                <a:round/>
              </a:ln>
            </c:spPr>
            <c:extLst>
              <c:ext xmlns:c16="http://schemas.microsoft.com/office/drawing/2014/chart" uri="{C3380CC4-5D6E-409C-BE32-E72D297353CC}">
                <c16:uniqueId val="{00000001-B980-4B0F-9D6B-9B7868F10B92}"/>
              </c:ext>
            </c:extLst>
          </c:dPt>
          <c:dPt>
            <c:idx val="1"/>
            <c:bubble3D val="0"/>
            <c:spPr>
              <a:solidFill>
                <a:srgbClr val="C0504D"/>
              </a:solidFill>
              <a:ln w="19080">
                <a:solidFill>
                  <a:srgbClr val="FFFFFF"/>
                </a:solidFill>
                <a:round/>
              </a:ln>
            </c:spPr>
            <c:extLst>
              <c:ext xmlns:c16="http://schemas.microsoft.com/office/drawing/2014/chart" uri="{C3380CC4-5D6E-409C-BE32-E72D297353CC}">
                <c16:uniqueId val="{00000003-B980-4B0F-9D6B-9B7868F10B92}"/>
              </c:ext>
            </c:extLst>
          </c:dPt>
          <c:dPt>
            <c:idx val="2"/>
            <c:bubble3D val="0"/>
            <c:spPr>
              <a:solidFill>
                <a:srgbClr val="9BBB59"/>
              </a:solidFill>
              <a:ln w="19080">
                <a:solidFill>
                  <a:srgbClr val="FFFFFF"/>
                </a:solidFill>
                <a:round/>
              </a:ln>
            </c:spPr>
            <c:extLst>
              <c:ext xmlns:c16="http://schemas.microsoft.com/office/drawing/2014/chart" uri="{C3380CC4-5D6E-409C-BE32-E72D297353CC}">
                <c16:uniqueId val="{00000005-B980-4B0F-9D6B-9B7868F10B92}"/>
              </c:ext>
            </c:extLst>
          </c:dPt>
          <c:dLbls>
            <c:dLbl>
              <c:idx val="0"/>
              <c:spPr/>
              <c:txPr>
                <a:bodyPr wrap="square"/>
                <a:lstStyle/>
                <a:p>
                  <a:pPr>
                    <a:defRPr lang="de-AT" sz="900" b="0" strike="noStrike" spc="-1">
                      <a:solidFill>
                        <a:srgbClr val="404040"/>
                      </a:solidFill>
                      <a:latin typeface="Calibri"/>
                      <a:ea typeface="DejaVu Sans"/>
                    </a:defRPr>
                  </a:pPr>
                  <a:endParaRPr lang="de-DE"/>
                </a:p>
              </c:txPr>
              <c:dLblPos val="outEnd"/>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1-B980-4B0F-9D6B-9B7868F10B92}"/>
                </c:ext>
              </c:extLst>
            </c:dLbl>
            <c:dLbl>
              <c:idx val="1"/>
              <c:spPr/>
              <c:txPr>
                <a:bodyPr wrap="square"/>
                <a:lstStyle/>
                <a:p>
                  <a:pPr>
                    <a:defRPr lang="de-AT" sz="900" b="0" strike="noStrike" spc="-1">
                      <a:solidFill>
                        <a:srgbClr val="404040"/>
                      </a:solidFill>
                      <a:latin typeface="Calibri"/>
                      <a:ea typeface="DejaVu Sans"/>
                    </a:defRPr>
                  </a:pPr>
                  <a:endParaRPr lang="de-DE"/>
                </a:p>
              </c:txPr>
              <c:dLblPos val="outEnd"/>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3-B980-4B0F-9D6B-9B7868F10B92}"/>
                </c:ext>
              </c:extLst>
            </c:dLbl>
            <c:dLbl>
              <c:idx val="2"/>
              <c:spPr/>
              <c:txPr>
                <a:bodyPr wrap="square"/>
                <a:lstStyle/>
                <a:p>
                  <a:pPr>
                    <a:defRPr lang="de-AT" sz="900" b="0" strike="noStrike" spc="-1">
                      <a:solidFill>
                        <a:srgbClr val="404040"/>
                      </a:solidFill>
                      <a:latin typeface="Calibri"/>
                      <a:ea typeface="DejaVu Sans"/>
                    </a:defRPr>
                  </a:pPr>
                  <a:endParaRPr lang="de-DE"/>
                </a:p>
              </c:txPr>
              <c:dLblPos val="outEnd"/>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5-B980-4B0F-9D6B-9B7868F10B92}"/>
                </c:ext>
              </c:extLst>
            </c:dLbl>
            <c:spPr>
              <a:noFill/>
              <a:ln>
                <a:noFill/>
              </a:ln>
              <a:effectLst/>
            </c:spPr>
            <c:txPr>
              <a:bodyPr wrap="square"/>
              <a:lstStyle/>
              <a:p>
                <a:pPr>
                  <a:defRPr lang="de-AT" sz="900" b="0" strike="noStrike" spc="-1">
                    <a:solidFill>
                      <a:srgbClr val="404040"/>
                    </a:solidFill>
                    <a:latin typeface="Calibri"/>
                    <a:ea typeface="DejaVu Sans"/>
                  </a:defRPr>
                </a:pPr>
                <a:endParaRPr lang="de-DE"/>
              </a:p>
            </c:txPr>
            <c:dLblPos val="outEnd"/>
            <c:showLegendKey val="0"/>
            <c:showVal val="0"/>
            <c:showCatName val="0"/>
            <c:showSerName val="0"/>
            <c:showPercent val="1"/>
            <c:showBubbleSize val="1"/>
            <c:separator>
</c:separator>
            <c:showLeaderLines val="0"/>
            <c:extLst>
              <c:ext xmlns:c15="http://schemas.microsoft.com/office/drawing/2012/chart" uri="{CE6537A1-D6FC-4f65-9D91-7224C49458BB}"/>
            </c:extLst>
          </c:dLbls>
          <c:cat>
            <c:strRef>
              <c:f>'Ergebnisse - Dashboard'!$K$49:$K$51</c:f>
              <c:strCache>
                <c:ptCount val="3"/>
                <c:pt idx="0">
                  <c:v>Scope 1</c:v>
                </c:pt>
                <c:pt idx="1">
                  <c:v>Scope 2</c:v>
                </c:pt>
                <c:pt idx="2">
                  <c:v>Scope 3*</c:v>
                </c:pt>
              </c:strCache>
            </c:strRef>
          </c:cat>
          <c:val>
            <c:numRef>
              <c:f>'Ergebnisse - Dashboard'!$M$49:$M$51</c:f>
              <c:numCache>
                <c:formatCode>#,##0</c:formatCode>
                <c:ptCount val="3"/>
                <c:pt idx="0">
                  <c:v>0</c:v>
                </c:pt>
                <c:pt idx="1">
                  <c:v>0</c:v>
                </c:pt>
                <c:pt idx="2">
                  <c:v>0</c:v>
                </c:pt>
              </c:numCache>
            </c:numRef>
          </c:val>
          <c:extLst>
            <c:ext xmlns:c16="http://schemas.microsoft.com/office/drawing/2014/chart" uri="{C3380CC4-5D6E-409C-BE32-E72D297353CC}">
              <c16:uniqueId val="{00000006-B980-4B0F-9D6B-9B7868F10B92}"/>
            </c:ext>
          </c:extLst>
        </c:ser>
        <c:dLbls>
          <c:showLegendKey val="0"/>
          <c:showVal val="0"/>
          <c:showCatName val="0"/>
          <c:showSerName val="0"/>
          <c:showPercent val="0"/>
          <c:showBubbleSize val="0"/>
          <c:showLeaderLines val="0"/>
        </c:dLbls>
        <c:firstSliceAng val="0"/>
      </c:pieChart>
      <c:spPr>
        <a:noFill/>
        <a:ln w="0">
          <a:noFill/>
        </a:ln>
      </c:spPr>
    </c:plotArea>
    <c:legend>
      <c:legendPos val="r"/>
      <c:layout>
        <c:manualLayout>
          <c:xMode val="edge"/>
          <c:yMode val="edge"/>
          <c:x val="9.3426501035196702E-2"/>
          <c:y val="0.912482065997131"/>
          <c:w val="0.73832017600621203"/>
          <c:h val="5.0701530612244902E-2"/>
        </c:manualLayout>
      </c:layout>
      <c:overlay val="0"/>
      <c:spPr>
        <a:noFill/>
        <a:ln w="0">
          <a:noFill/>
        </a:ln>
      </c:spPr>
      <c:txPr>
        <a:bodyPr/>
        <a:lstStyle/>
        <a:p>
          <a:pPr>
            <a:defRPr lang="de-AT" sz="900" b="0" strike="noStrike" spc="-1">
              <a:solidFill>
                <a:srgbClr val="595959"/>
              </a:solidFill>
              <a:latin typeface="Calibri"/>
              <a:ea typeface="DejaVu Sans"/>
            </a:defRPr>
          </a:pPr>
          <a:endParaRPr lang="de-DE"/>
        </a:p>
      </c:txPr>
    </c:legend>
    <c:plotVisOnly val="1"/>
    <c:dispBlanksAs val="gap"/>
    <c:showDLblsOverMax val="1"/>
  </c:chart>
  <c:spPr>
    <a:noFill/>
    <a:ln w="9360">
      <a:noFill/>
    </a:ln>
  </c:sp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c:style val="2"/>
  <c:chart>
    <c:autoTitleDeleted val="1"/>
    <c:plotArea>
      <c:layout/>
      <c:pieChart>
        <c:varyColors val="1"/>
        <c:ser>
          <c:idx val="0"/>
          <c:order val="0"/>
          <c:tx>
            <c:strRef>
              <c:f>'Ergebnisse - Dashboard'!$D$48:$D$48</c:f>
              <c:strCache>
                <c:ptCount val="1"/>
                <c:pt idx="0">
                  <c:v>2023 (final)</c:v>
                </c:pt>
              </c:strCache>
            </c:strRef>
          </c:tx>
          <c:spPr>
            <a:solidFill>
              <a:srgbClr val="4F81BD"/>
            </a:solidFill>
            <a:ln w="0">
              <a:noFill/>
            </a:ln>
          </c:spPr>
          <c:dPt>
            <c:idx val="0"/>
            <c:bubble3D val="0"/>
            <c:spPr>
              <a:solidFill>
                <a:srgbClr val="FF0000"/>
              </a:solidFill>
              <a:ln w="19080">
                <a:solidFill>
                  <a:srgbClr val="FFFFFF"/>
                </a:solidFill>
                <a:round/>
              </a:ln>
            </c:spPr>
            <c:extLst>
              <c:ext xmlns:c16="http://schemas.microsoft.com/office/drawing/2014/chart" uri="{C3380CC4-5D6E-409C-BE32-E72D297353CC}">
                <c16:uniqueId val="{00000001-F6D7-4F01-8F6D-8191CA433BCC}"/>
              </c:ext>
            </c:extLst>
          </c:dPt>
          <c:dPt>
            <c:idx val="1"/>
            <c:bubble3D val="0"/>
            <c:spPr>
              <a:solidFill>
                <a:srgbClr val="2A6099"/>
              </a:solidFill>
              <a:ln w="19080">
                <a:solidFill>
                  <a:srgbClr val="FFFFFF"/>
                </a:solidFill>
                <a:round/>
              </a:ln>
            </c:spPr>
            <c:extLst>
              <c:ext xmlns:c16="http://schemas.microsoft.com/office/drawing/2014/chart" uri="{C3380CC4-5D6E-409C-BE32-E72D297353CC}">
                <c16:uniqueId val="{00000003-F6D7-4F01-8F6D-8191CA433BCC}"/>
              </c:ext>
            </c:extLst>
          </c:dPt>
          <c:dPt>
            <c:idx val="2"/>
            <c:bubble3D val="0"/>
            <c:spPr>
              <a:solidFill>
                <a:srgbClr val="00A933"/>
              </a:solidFill>
              <a:ln w="19080">
                <a:solidFill>
                  <a:srgbClr val="FFFFFF"/>
                </a:solidFill>
                <a:round/>
              </a:ln>
            </c:spPr>
            <c:extLst>
              <c:ext xmlns:c16="http://schemas.microsoft.com/office/drawing/2014/chart" uri="{C3380CC4-5D6E-409C-BE32-E72D297353CC}">
                <c16:uniqueId val="{00000005-F6D7-4F01-8F6D-8191CA433BCC}"/>
              </c:ext>
            </c:extLst>
          </c:dPt>
          <c:dPt>
            <c:idx val="3"/>
            <c:bubble3D val="0"/>
            <c:spPr>
              <a:solidFill>
                <a:srgbClr val="A6A6A6"/>
              </a:solidFill>
              <a:ln w="0">
                <a:noFill/>
              </a:ln>
            </c:spPr>
            <c:extLst>
              <c:ext xmlns:c16="http://schemas.microsoft.com/office/drawing/2014/chart" uri="{C3380CC4-5D6E-409C-BE32-E72D297353CC}">
                <c16:uniqueId val="{00000007-F6D7-4F01-8F6D-8191CA433BCC}"/>
              </c:ext>
            </c:extLst>
          </c:dPt>
          <c:dPt>
            <c:idx val="4"/>
            <c:bubble3D val="0"/>
            <c:spPr>
              <a:solidFill>
                <a:srgbClr val="9966FF"/>
              </a:solidFill>
              <a:ln w="0">
                <a:noFill/>
              </a:ln>
            </c:spPr>
            <c:extLst>
              <c:ext xmlns:c16="http://schemas.microsoft.com/office/drawing/2014/chart" uri="{C3380CC4-5D6E-409C-BE32-E72D297353CC}">
                <c16:uniqueId val="{00000009-F6D7-4F01-8F6D-8191CA433BCC}"/>
              </c:ext>
            </c:extLst>
          </c:dPt>
          <c:dLbls>
            <c:dLbl>
              <c:idx val="0"/>
              <c:spPr/>
              <c:txPr>
                <a:bodyPr wrap="square"/>
                <a:lstStyle/>
                <a:p>
                  <a:pPr>
                    <a:defRPr lang="de-AT" sz="1000" b="0" strike="noStrike" spc="-1">
                      <a:solidFill>
                        <a:srgbClr val="000000"/>
                      </a:solidFill>
                      <a:latin typeface="Calibri"/>
                      <a:ea typeface="DejaVu Sans"/>
                    </a:defRPr>
                  </a:pPr>
                  <a:endParaRPr lang="de-D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1-F6D7-4F01-8F6D-8191CA433BCC}"/>
                </c:ext>
              </c:extLst>
            </c:dLbl>
            <c:dLbl>
              <c:idx val="1"/>
              <c:spPr/>
              <c:txPr>
                <a:bodyPr wrap="square"/>
                <a:lstStyle/>
                <a:p>
                  <a:pPr>
                    <a:defRPr lang="de-AT" sz="1000" b="0" strike="noStrike" spc="-1">
                      <a:solidFill>
                        <a:srgbClr val="000000"/>
                      </a:solidFill>
                      <a:latin typeface="Calibri"/>
                      <a:ea typeface="DejaVu Sans"/>
                    </a:defRPr>
                  </a:pPr>
                  <a:endParaRPr lang="de-D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3-F6D7-4F01-8F6D-8191CA433BCC}"/>
                </c:ext>
              </c:extLst>
            </c:dLbl>
            <c:dLbl>
              <c:idx val="2"/>
              <c:spPr/>
              <c:txPr>
                <a:bodyPr wrap="square"/>
                <a:lstStyle/>
                <a:p>
                  <a:pPr>
                    <a:defRPr lang="de-AT" sz="1000" b="0" strike="noStrike" spc="-1">
                      <a:solidFill>
                        <a:srgbClr val="000000"/>
                      </a:solidFill>
                      <a:latin typeface="Calibri"/>
                      <a:ea typeface="DejaVu Sans"/>
                    </a:defRPr>
                  </a:pPr>
                  <a:endParaRPr lang="de-D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5-F6D7-4F01-8F6D-8191CA433BCC}"/>
                </c:ext>
              </c:extLst>
            </c:dLbl>
            <c:dLbl>
              <c:idx val="3"/>
              <c:spPr/>
              <c:txPr>
                <a:bodyPr wrap="square"/>
                <a:lstStyle/>
                <a:p>
                  <a:pPr>
                    <a:defRPr lang="de-AT" sz="1000" b="0" strike="noStrike" spc="-1">
                      <a:solidFill>
                        <a:srgbClr val="000000"/>
                      </a:solidFill>
                      <a:latin typeface="Calibri"/>
                      <a:ea typeface="DejaVu Sans"/>
                    </a:defRPr>
                  </a:pPr>
                  <a:endParaRPr lang="de-D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7-F6D7-4F01-8F6D-8191CA433BCC}"/>
                </c:ext>
              </c:extLst>
            </c:dLbl>
            <c:dLbl>
              <c:idx val="4"/>
              <c:spPr/>
              <c:txPr>
                <a:bodyPr wrap="square"/>
                <a:lstStyle/>
                <a:p>
                  <a:pPr>
                    <a:defRPr lang="de-AT" sz="1000" b="0" strike="noStrike" spc="-1">
                      <a:solidFill>
                        <a:srgbClr val="000000"/>
                      </a:solidFill>
                      <a:latin typeface="Calibri"/>
                      <a:ea typeface="DejaVu Sans"/>
                    </a:defRPr>
                  </a:pPr>
                  <a:endParaRPr lang="de-D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9-F6D7-4F01-8F6D-8191CA433BCC}"/>
                </c:ext>
              </c:extLst>
            </c:dLbl>
            <c:spPr>
              <a:noFill/>
              <a:ln>
                <a:noFill/>
              </a:ln>
              <a:effectLst/>
            </c:spPr>
            <c:txPr>
              <a:bodyPr wrap="square"/>
              <a:lstStyle/>
              <a:p>
                <a:pPr>
                  <a:defRPr lang="de-AT" sz="1000" b="0" strike="noStrike" spc="-1">
                    <a:solidFill>
                      <a:srgbClr val="000000"/>
                    </a:solidFill>
                    <a:latin typeface="Calibri"/>
                    <a:ea typeface="DejaVu Sans"/>
                  </a:defRPr>
                </a:pPr>
                <a:endParaRPr lang="de-DE"/>
              </a:p>
            </c:txPr>
            <c:dLblPos val="bestFit"/>
            <c:showLegendKey val="0"/>
            <c:showVal val="0"/>
            <c:showCatName val="0"/>
            <c:showSerName val="0"/>
            <c:showPercent val="1"/>
            <c:showBubbleSize val="1"/>
            <c:separator>; </c:separator>
            <c:showLeaderLines val="1"/>
            <c:extLst>
              <c:ext xmlns:c15="http://schemas.microsoft.com/office/drawing/2012/chart" uri="{CE6537A1-D6FC-4f65-9D91-7224C49458BB}"/>
            </c:extLst>
          </c:dLbls>
          <c:cat>
            <c:strRef>
              <c:f>('Ergebnisse - Dashboard'!$C$49:$C$51,'Ergebnisse - Dashboard'!$C$53:$C$54)</c:f>
              <c:strCache>
                <c:ptCount val="5"/>
                <c:pt idx="0">
                  <c:v>Energieeinsatz</c:v>
                </c:pt>
                <c:pt idx="1">
                  <c:v>Mobilität</c:v>
                </c:pt>
                <c:pt idx="2">
                  <c:v>Materialeinsatz</c:v>
                </c:pt>
                <c:pt idx="3">
                  <c:v>Gebäudeneubau und -sanierung</c:v>
                </c:pt>
                <c:pt idx="4">
                  <c:v>Mensa</c:v>
                </c:pt>
              </c:strCache>
            </c:strRef>
          </c:cat>
          <c:val>
            <c:numRef>
              <c:f>('Ergebnisse - Dashboard'!$D$49:$D$51,'Ergebnisse - Dashboard'!$D$53:$D$54)</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F6D7-4F01-8F6D-8191CA433BCC}"/>
            </c:ext>
          </c:extLst>
        </c:ser>
        <c:dLbls>
          <c:showLegendKey val="0"/>
          <c:showVal val="0"/>
          <c:showCatName val="0"/>
          <c:showSerName val="0"/>
          <c:showPercent val="0"/>
          <c:showBubbleSize val="0"/>
          <c:showLeaderLines val="1"/>
        </c:dLbls>
        <c:firstSliceAng val="0"/>
      </c:pieChart>
      <c:spPr>
        <a:noFill/>
        <a:ln w="0">
          <a:noFill/>
        </a:ln>
      </c:spPr>
    </c:plotArea>
    <c:legend>
      <c:legendPos val="b"/>
      <c:overlay val="0"/>
      <c:spPr>
        <a:noFill/>
        <a:ln w="0">
          <a:noFill/>
        </a:ln>
      </c:spPr>
      <c:txPr>
        <a:bodyPr/>
        <a:lstStyle/>
        <a:p>
          <a:pPr>
            <a:defRPr lang="de-AT" sz="900" b="0" strike="noStrike" spc="-1">
              <a:solidFill>
                <a:srgbClr val="595959"/>
              </a:solidFill>
              <a:latin typeface="Calibri"/>
              <a:ea typeface="DejaVu Sans"/>
            </a:defRPr>
          </a:pPr>
          <a:endParaRPr lang="de-DE"/>
        </a:p>
      </c:txPr>
    </c:legend>
    <c:plotVisOnly val="1"/>
    <c:dispBlanksAs val="gap"/>
    <c:showDLblsOverMax val="1"/>
  </c:chart>
  <c:spPr>
    <a:noFill/>
    <a:ln w="9360">
      <a:noFill/>
    </a:ln>
  </c:sp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c:style val="2"/>
  <c:chart>
    <c:autoTitleDeleted val="1"/>
    <c:plotArea>
      <c:layout>
        <c:manualLayout>
          <c:layoutTarget val="inner"/>
          <c:xMode val="edge"/>
          <c:yMode val="edge"/>
          <c:x val="0.3585924666939575"/>
          <c:y val="8.1730955161771868E-2"/>
          <c:w val="0.50339655447747866"/>
          <c:h val="0.91215837156352852"/>
        </c:manualLayout>
      </c:layout>
      <c:barChart>
        <c:barDir val="bar"/>
        <c:grouping val="clustered"/>
        <c:varyColors val="0"/>
        <c:ser>
          <c:idx val="0"/>
          <c:order val="0"/>
          <c:tx>
            <c:strRef>
              <c:f>'Ergebnisse - Dashboard'!$E$262</c:f>
              <c:strCache>
                <c:ptCount val="1"/>
                <c:pt idx="0">
                  <c:v>2023 (final)</c:v>
                </c:pt>
              </c:strCache>
            </c:strRef>
          </c:tx>
          <c:spPr>
            <a:solidFill>
              <a:srgbClr val="579D1C"/>
            </a:solidFill>
            <a:ln w="0">
              <a:noFill/>
            </a:ln>
          </c:spPr>
          <c:invertIfNegative val="0"/>
          <c:dLbls>
            <c:spPr>
              <a:noFill/>
              <a:ln>
                <a:noFill/>
              </a:ln>
              <a:effectLst/>
            </c:spPr>
            <c:txPr>
              <a:bodyPr wrap="none"/>
              <a:lstStyle/>
              <a:p>
                <a:pPr>
                  <a:defRPr sz="1000" b="0" strike="noStrike" spc="-1">
                    <a:solidFill>
                      <a:srgbClr val="000000"/>
                    </a:solidFill>
                    <a:latin typeface="Arial"/>
                    <a:ea typeface="DejaVu Sans"/>
                  </a:defRPr>
                </a:pPr>
                <a:endParaRPr lang="de-DE"/>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'Ergebnisse - Dashboard'!$D$263:$D$282</c:f>
              <c:strCache>
                <c:ptCount val="20"/>
                <c:pt idx="0">
                  <c:v>Strom - Netzbezug (standortbasierte B.)*</c:v>
                </c:pt>
                <c:pt idx="1">
                  <c:v>Strom - Netzbezug (marktbasierte B.)*</c:v>
                </c:pt>
                <c:pt idx="2">
                  <c:v>PV-Strom Eigenverbrauch </c:v>
                </c:pt>
                <c:pt idx="3">
                  <c:v>Wärme</c:v>
                </c:pt>
                <c:pt idx="4">
                  <c:v>Fernwärme</c:v>
                </c:pt>
                <c:pt idx="5">
                  <c:v>Fernkälte</c:v>
                </c:pt>
                <c:pt idx="6">
                  <c:v>Dampferzeugung</c:v>
                </c:pt>
                <c:pt idx="7">
                  <c:v>Sonstige Treibstoffeinsätze</c:v>
                </c:pt>
                <c:pt idx="8">
                  <c:v>Dienstreisen</c:v>
                </c:pt>
                <c:pt idx="9">
                  <c:v>Pendeln (Bedienstete)</c:v>
                </c:pt>
                <c:pt idx="10">
                  <c:v>Pendeln (Studierende)</c:v>
                </c:pt>
                <c:pt idx="11">
                  <c:v>Auslandsaufenthalte Bedienstete (Outgoing)</c:v>
                </c:pt>
                <c:pt idx="12">
                  <c:v>Auslandsaufenthalte Studierende (Outgoing)</c:v>
                </c:pt>
                <c:pt idx="13">
                  <c:v>Eigenfuhrpark</c:v>
                </c:pt>
                <c:pt idx="14">
                  <c:v>Papier</c:v>
                </c:pt>
                <c:pt idx="15">
                  <c:v>Kältemittel </c:v>
                </c:pt>
                <c:pt idx="16">
                  <c:v>IT-Geräte</c:v>
                </c:pt>
                <c:pt idx="17">
                  <c:v>Gebäudeneubau &amp; -sanierung</c:v>
                </c:pt>
                <c:pt idx="18">
                  <c:v>Mensa (Strom: standortbasierte B.)*</c:v>
                </c:pt>
                <c:pt idx="19">
                  <c:v>Mensa (Strom: marktbasierte B.)*</c:v>
                </c:pt>
              </c:strCache>
            </c:strRef>
          </c:cat>
          <c:val>
            <c:numRef>
              <c:f>'Ergebnisse - Dashboard'!$E$263:$E$282</c:f>
              <c:numCache>
                <c:formatCode>* #\ ##0"    ";\-* #\ ##0"    ";* \-#"    ";@\ </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AC67-4C56-A338-E6646F7043F8}"/>
            </c:ext>
          </c:extLst>
        </c:ser>
        <c:ser>
          <c:idx val="1"/>
          <c:order val="1"/>
          <c:tx>
            <c:strRef>
              <c:f>'Ergebnisse - Dashboard'!$F$262</c:f>
              <c:strCache>
                <c:ptCount val="1"/>
                <c:pt idx="0">
                  <c:v>Vorjahr 1</c:v>
                </c:pt>
              </c:strCache>
            </c:strRef>
          </c:tx>
          <c:spPr>
            <a:solidFill>
              <a:srgbClr val="FFD320"/>
            </a:solidFill>
            <a:ln w="0">
              <a:noFill/>
            </a:ln>
          </c:spPr>
          <c:invertIfNegative val="0"/>
          <c:dLbls>
            <c:spPr>
              <a:noFill/>
              <a:ln>
                <a:noFill/>
              </a:ln>
              <a:effectLst/>
            </c:spPr>
            <c:txPr>
              <a:bodyPr wrap="none"/>
              <a:lstStyle/>
              <a:p>
                <a:pPr>
                  <a:defRPr sz="1000" b="0" strike="noStrike" spc="-1">
                    <a:solidFill>
                      <a:srgbClr val="000000"/>
                    </a:solidFill>
                    <a:latin typeface="Arial"/>
                    <a:ea typeface="DejaVu Sans"/>
                  </a:defRPr>
                </a:pPr>
                <a:endParaRPr lang="de-DE"/>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'Ergebnisse - Dashboard'!$D$263:$D$282</c:f>
              <c:strCache>
                <c:ptCount val="20"/>
                <c:pt idx="0">
                  <c:v>Strom - Netzbezug (standortbasierte B.)*</c:v>
                </c:pt>
                <c:pt idx="1">
                  <c:v>Strom - Netzbezug (marktbasierte B.)*</c:v>
                </c:pt>
                <c:pt idx="2">
                  <c:v>PV-Strom Eigenverbrauch </c:v>
                </c:pt>
                <c:pt idx="3">
                  <c:v>Wärme</c:v>
                </c:pt>
                <c:pt idx="4">
                  <c:v>Fernwärme</c:v>
                </c:pt>
                <c:pt idx="5">
                  <c:v>Fernkälte</c:v>
                </c:pt>
                <c:pt idx="6">
                  <c:v>Dampferzeugung</c:v>
                </c:pt>
                <c:pt idx="7">
                  <c:v>Sonstige Treibstoffeinsätze</c:v>
                </c:pt>
                <c:pt idx="8">
                  <c:v>Dienstreisen</c:v>
                </c:pt>
                <c:pt idx="9">
                  <c:v>Pendeln (Bedienstete)</c:v>
                </c:pt>
                <c:pt idx="10">
                  <c:v>Pendeln (Studierende)</c:v>
                </c:pt>
                <c:pt idx="11">
                  <c:v>Auslandsaufenthalte Bedienstete (Outgoing)</c:v>
                </c:pt>
                <c:pt idx="12">
                  <c:v>Auslandsaufenthalte Studierende (Outgoing)</c:v>
                </c:pt>
                <c:pt idx="13">
                  <c:v>Eigenfuhrpark</c:v>
                </c:pt>
                <c:pt idx="14">
                  <c:v>Papier</c:v>
                </c:pt>
                <c:pt idx="15">
                  <c:v>Kältemittel </c:v>
                </c:pt>
                <c:pt idx="16">
                  <c:v>IT-Geräte</c:v>
                </c:pt>
                <c:pt idx="17">
                  <c:v>Gebäudeneubau &amp; -sanierung</c:v>
                </c:pt>
                <c:pt idx="18">
                  <c:v>Mensa (Strom: standortbasierte B.)*</c:v>
                </c:pt>
                <c:pt idx="19">
                  <c:v>Mensa (Strom: marktbasierte B.)*</c:v>
                </c:pt>
              </c:strCache>
            </c:strRef>
          </c:cat>
          <c:val>
            <c:numRef>
              <c:f>'Ergebnisse - Dashboard'!$F$263:$F$282</c:f>
              <c:numCache>
                <c:formatCode>* #\ ##0"    ";\-* #\ ##0"    ";* \-#"    ";@\ </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1-AC67-4C56-A338-E6646F7043F8}"/>
            </c:ext>
          </c:extLst>
        </c:ser>
        <c:ser>
          <c:idx val="2"/>
          <c:order val="2"/>
          <c:tx>
            <c:strRef>
              <c:f>'Ergebnisse - Dashboard'!$G$262</c:f>
              <c:strCache>
                <c:ptCount val="1"/>
                <c:pt idx="0">
                  <c:v>Vorjahr 2</c:v>
                </c:pt>
              </c:strCache>
            </c:strRef>
          </c:tx>
          <c:spPr>
            <a:solidFill>
              <a:srgbClr val="FF420E"/>
            </a:solidFill>
            <a:ln w="0">
              <a:noFill/>
            </a:ln>
          </c:spPr>
          <c:invertIfNegative val="0"/>
          <c:dLbls>
            <c:spPr>
              <a:noFill/>
              <a:ln>
                <a:noFill/>
              </a:ln>
              <a:effectLst/>
            </c:spPr>
            <c:txPr>
              <a:bodyPr wrap="none"/>
              <a:lstStyle/>
              <a:p>
                <a:pPr>
                  <a:defRPr sz="1000" b="0" strike="noStrike" spc="-1">
                    <a:solidFill>
                      <a:srgbClr val="000000"/>
                    </a:solidFill>
                    <a:latin typeface="Arial"/>
                    <a:ea typeface="DejaVu Sans"/>
                  </a:defRPr>
                </a:pPr>
                <a:endParaRPr lang="de-DE"/>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'Ergebnisse - Dashboard'!$D$263:$D$282</c:f>
              <c:strCache>
                <c:ptCount val="20"/>
                <c:pt idx="0">
                  <c:v>Strom - Netzbezug (standortbasierte B.)*</c:v>
                </c:pt>
                <c:pt idx="1">
                  <c:v>Strom - Netzbezug (marktbasierte B.)*</c:v>
                </c:pt>
                <c:pt idx="2">
                  <c:v>PV-Strom Eigenverbrauch </c:v>
                </c:pt>
                <c:pt idx="3">
                  <c:v>Wärme</c:v>
                </c:pt>
                <c:pt idx="4">
                  <c:v>Fernwärme</c:v>
                </c:pt>
                <c:pt idx="5">
                  <c:v>Fernkälte</c:v>
                </c:pt>
                <c:pt idx="6">
                  <c:v>Dampferzeugung</c:v>
                </c:pt>
                <c:pt idx="7">
                  <c:v>Sonstige Treibstoffeinsätze</c:v>
                </c:pt>
                <c:pt idx="8">
                  <c:v>Dienstreisen</c:v>
                </c:pt>
                <c:pt idx="9">
                  <c:v>Pendeln (Bedienstete)</c:v>
                </c:pt>
                <c:pt idx="10">
                  <c:v>Pendeln (Studierende)</c:v>
                </c:pt>
                <c:pt idx="11">
                  <c:v>Auslandsaufenthalte Bedienstete (Outgoing)</c:v>
                </c:pt>
                <c:pt idx="12">
                  <c:v>Auslandsaufenthalte Studierende (Outgoing)</c:v>
                </c:pt>
                <c:pt idx="13">
                  <c:v>Eigenfuhrpark</c:v>
                </c:pt>
                <c:pt idx="14">
                  <c:v>Papier</c:v>
                </c:pt>
                <c:pt idx="15">
                  <c:v>Kältemittel </c:v>
                </c:pt>
                <c:pt idx="16">
                  <c:v>IT-Geräte</c:v>
                </c:pt>
                <c:pt idx="17">
                  <c:v>Gebäudeneubau &amp; -sanierung</c:v>
                </c:pt>
                <c:pt idx="18">
                  <c:v>Mensa (Strom: standortbasierte B.)*</c:v>
                </c:pt>
                <c:pt idx="19">
                  <c:v>Mensa (Strom: marktbasierte B.)*</c:v>
                </c:pt>
              </c:strCache>
            </c:strRef>
          </c:cat>
          <c:val>
            <c:numRef>
              <c:f>'Ergebnisse - Dashboard'!$G$263:$G$282</c:f>
              <c:numCache>
                <c:formatCode>* #\ ##0"    ";\-* #\ ##0"    ";* \-#"    ";@\ </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2-AC67-4C56-A338-E6646F7043F8}"/>
            </c:ext>
          </c:extLst>
        </c:ser>
        <c:ser>
          <c:idx val="3"/>
          <c:order val="3"/>
          <c:tx>
            <c:strRef>
              <c:f>'Ergebnisse - Dashboard'!$H$262</c:f>
              <c:strCache>
                <c:ptCount val="1"/>
                <c:pt idx="0">
                  <c:v>Vorjahr 3</c:v>
                </c:pt>
              </c:strCache>
            </c:strRef>
          </c:tx>
          <c:spPr>
            <a:solidFill>
              <a:srgbClr val="004586"/>
            </a:solidFill>
            <a:ln w="0">
              <a:noFill/>
            </a:ln>
          </c:spPr>
          <c:invertIfNegative val="0"/>
          <c:dLbls>
            <c:spPr>
              <a:noFill/>
              <a:ln>
                <a:noFill/>
              </a:ln>
              <a:effectLst/>
            </c:spPr>
            <c:txPr>
              <a:bodyPr wrap="none"/>
              <a:lstStyle/>
              <a:p>
                <a:pPr>
                  <a:defRPr sz="1000" b="0" strike="noStrike" spc="-1">
                    <a:solidFill>
                      <a:srgbClr val="000000"/>
                    </a:solidFill>
                    <a:latin typeface="Arial"/>
                    <a:ea typeface="DejaVu Sans"/>
                  </a:defRPr>
                </a:pPr>
                <a:endParaRPr lang="de-DE"/>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'Ergebnisse - Dashboard'!$D$263:$D$282</c:f>
              <c:strCache>
                <c:ptCount val="20"/>
                <c:pt idx="0">
                  <c:v>Strom - Netzbezug (standortbasierte B.)*</c:v>
                </c:pt>
                <c:pt idx="1">
                  <c:v>Strom - Netzbezug (marktbasierte B.)*</c:v>
                </c:pt>
                <c:pt idx="2">
                  <c:v>PV-Strom Eigenverbrauch </c:v>
                </c:pt>
                <c:pt idx="3">
                  <c:v>Wärme</c:v>
                </c:pt>
                <c:pt idx="4">
                  <c:v>Fernwärme</c:v>
                </c:pt>
                <c:pt idx="5">
                  <c:v>Fernkälte</c:v>
                </c:pt>
                <c:pt idx="6">
                  <c:v>Dampferzeugung</c:v>
                </c:pt>
                <c:pt idx="7">
                  <c:v>Sonstige Treibstoffeinsätze</c:v>
                </c:pt>
                <c:pt idx="8">
                  <c:v>Dienstreisen</c:v>
                </c:pt>
                <c:pt idx="9">
                  <c:v>Pendeln (Bedienstete)</c:v>
                </c:pt>
                <c:pt idx="10">
                  <c:v>Pendeln (Studierende)</c:v>
                </c:pt>
                <c:pt idx="11">
                  <c:v>Auslandsaufenthalte Bedienstete (Outgoing)</c:v>
                </c:pt>
                <c:pt idx="12">
                  <c:v>Auslandsaufenthalte Studierende (Outgoing)</c:v>
                </c:pt>
                <c:pt idx="13">
                  <c:v>Eigenfuhrpark</c:v>
                </c:pt>
                <c:pt idx="14">
                  <c:v>Papier</c:v>
                </c:pt>
                <c:pt idx="15">
                  <c:v>Kältemittel </c:v>
                </c:pt>
                <c:pt idx="16">
                  <c:v>IT-Geräte</c:v>
                </c:pt>
                <c:pt idx="17">
                  <c:v>Gebäudeneubau &amp; -sanierung</c:v>
                </c:pt>
                <c:pt idx="18">
                  <c:v>Mensa (Strom: standortbasierte B.)*</c:v>
                </c:pt>
                <c:pt idx="19">
                  <c:v>Mensa (Strom: marktbasierte B.)*</c:v>
                </c:pt>
              </c:strCache>
            </c:strRef>
          </c:cat>
          <c:val>
            <c:numRef>
              <c:f>'Ergebnisse - Dashboard'!$H$263:$H$282</c:f>
              <c:numCache>
                <c:formatCode>* #\ ##0"    ";\-* #\ ##0"    ";* \-#"    ";@\ </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3-AC67-4C56-A338-E6646F7043F8}"/>
            </c:ext>
          </c:extLst>
        </c:ser>
        <c:dLbls>
          <c:showLegendKey val="0"/>
          <c:showVal val="0"/>
          <c:showCatName val="0"/>
          <c:showSerName val="0"/>
          <c:showPercent val="0"/>
          <c:showBubbleSize val="0"/>
        </c:dLbls>
        <c:gapWidth val="100"/>
        <c:axId val="76176642"/>
        <c:axId val="4144800"/>
      </c:barChart>
      <c:catAx>
        <c:axId val="76176642"/>
        <c:scaling>
          <c:orientation val="maxMin"/>
        </c:scaling>
        <c:delete val="0"/>
        <c:axPos val="b"/>
        <c:numFmt formatCode="General" sourceLinked="0"/>
        <c:majorTickMark val="out"/>
        <c:minorTickMark val="none"/>
        <c:tickLblPos val="nextTo"/>
        <c:spPr>
          <a:ln w="0">
            <a:solidFill>
              <a:srgbClr val="B3B3B3"/>
            </a:solidFill>
          </a:ln>
        </c:spPr>
        <c:txPr>
          <a:bodyPr/>
          <a:lstStyle/>
          <a:p>
            <a:pPr>
              <a:defRPr sz="1000" b="0" strike="noStrike" spc="-1">
                <a:solidFill>
                  <a:srgbClr val="000000"/>
                </a:solidFill>
                <a:latin typeface="Calibri"/>
                <a:ea typeface="DejaVu Sans"/>
              </a:defRPr>
            </a:pPr>
            <a:endParaRPr lang="de-DE"/>
          </a:p>
        </c:txPr>
        <c:crossAx val="4144800"/>
        <c:crossesAt val="0"/>
        <c:auto val="1"/>
        <c:lblAlgn val="ctr"/>
        <c:lblOffset val="100"/>
        <c:noMultiLvlLbl val="0"/>
      </c:catAx>
      <c:valAx>
        <c:axId val="4144800"/>
        <c:scaling>
          <c:orientation val="minMax"/>
        </c:scaling>
        <c:delete val="0"/>
        <c:axPos val="l"/>
        <c:majorGridlines>
          <c:spPr>
            <a:ln w="0">
              <a:solidFill>
                <a:srgbClr val="B3B3B3"/>
              </a:solidFill>
            </a:ln>
          </c:spPr>
        </c:majorGridlines>
        <c:title>
          <c:tx>
            <c:rich>
              <a:bodyPr rot="0"/>
              <a:lstStyle/>
              <a:p>
                <a:pPr>
                  <a:defRPr sz="900" b="0" strike="noStrike" spc="-1">
                    <a:solidFill>
                      <a:srgbClr val="000000"/>
                    </a:solidFill>
                    <a:latin typeface="Arial"/>
                    <a:ea typeface="DejaVu Sans"/>
                  </a:defRPr>
                </a:pPr>
                <a:r>
                  <a:rPr lang="de-DE" sz="900" b="0" strike="noStrike" spc="-1">
                    <a:solidFill>
                      <a:srgbClr val="000000"/>
                    </a:solidFill>
                    <a:latin typeface="Arial"/>
                    <a:ea typeface="DejaVu Sans"/>
                  </a:rPr>
                  <a:t>Tonnen CO2-eq</a:t>
                </a:r>
              </a:p>
            </c:rich>
          </c:tx>
          <c:layout>
            <c:manualLayout>
              <c:xMode val="edge"/>
              <c:yMode val="edge"/>
              <c:x val="0.17436892526571865"/>
              <c:y val="4.2001331669086338E-2"/>
            </c:manualLayout>
          </c:layout>
          <c:overlay val="0"/>
          <c:spPr>
            <a:noFill/>
            <a:ln w="0">
              <a:noFill/>
            </a:ln>
          </c:spPr>
        </c:title>
        <c:numFmt formatCode="* #,##0&quot;    &quot;;\-* #,##0&quot;    &quot;;* \-#&quot;    &quot;;@\ " sourceLinked="0"/>
        <c:majorTickMark val="out"/>
        <c:minorTickMark val="none"/>
        <c:tickLblPos val="nextTo"/>
        <c:spPr>
          <a:ln w="0">
            <a:solidFill>
              <a:srgbClr val="B3B3B3"/>
            </a:solidFill>
          </a:ln>
        </c:spPr>
        <c:txPr>
          <a:bodyPr/>
          <a:lstStyle/>
          <a:p>
            <a:pPr>
              <a:defRPr sz="1000" b="0" strike="noStrike" spc="-1">
                <a:solidFill>
                  <a:srgbClr val="000000"/>
                </a:solidFill>
                <a:latin typeface="Calibri"/>
                <a:ea typeface="DejaVu Sans"/>
              </a:defRPr>
            </a:pPr>
            <a:endParaRPr lang="de-DE"/>
          </a:p>
        </c:txPr>
        <c:crossAx val="76176642"/>
        <c:crossesAt val="0"/>
        <c:crossBetween val="between"/>
      </c:valAx>
      <c:spPr>
        <a:noFill/>
        <a:ln w="0">
          <a:solidFill>
            <a:srgbClr val="B3B3B3"/>
          </a:solidFill>
        </a:ln>
      </c:spPr>
    </c:plotArea>
    <c:legend>
      <c:legendPos val="r"/>
      <c:layout>
        <c:manualLayout>
          <c:xMode val="edge"/>
          <c:yMode val="edge"/>
          <c:x val="0.89080771371546474"/>
          <c:y val="0.44412974671996147"/>
          <c:w val="9.1756282653178547E-2"/>
          <c:h val="0.11174050656007707"/>
        </c:manualLayout>
      </c:layout>
      <c:overlay val="0"/>
      <c:spPr>
        <a:noFill/>
        <a:ln w="0">
          <a:noFill/>
        </a:ln>
      </c:spPr>
      <c:txPr>
        <a:bodyPr/>
        <a:lstStyle/>
        <a:p>
          <a:pPr>
            <a:defRPr sz="1000" b="0" strike="noStrike" spc="-1">
              <a:solidFill>
                <a:srgbClr val="000000"/>
              </a:solidFill>
              <a:latin typeface="Calibri"/>
              <a:ea typeface="DejaVu Sans"/>
            </a:defRPr>
          </a:pPr>
          <a:endParaRPr lang="de-DE"/>
        </a:p>
      </c:txPr>
    </c:legend>
    <c:plotVisOnly val="0"/>
    <c:dispBlanksAs val="gap"/>
    <c:showDLblsOverMax val="1"/>
  </c:chart>
  <c:spPr>
    <a:solidFill>
      <a:srgbClr val="FFFFFF"/>
    </a:solidFill>
    <a:ln w="0">
      <a:noFill/>
    </a:ln>
  </c:sp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c:style val="2"/>
  <c:chart>
    <c:autoTitleDeleted val="1"/>
    <c:plotArea>
      <c:layout>
        <c:manualLayout>
          <c:layoutTarget val="inner"/>
          <c:xMode val="edge"/>
          <c:yMode val="edge"/>
          <c:x val="3.4689352076748232E-2"/>
          <c:y val="6.0237666330616321E-2"/>
          <c:w val="0.90840137607228222"/>
          <c:h val="0.93610649576334615"/>
        </c:manualLayout>
      </c:layout>
      <c:barChart>
        <c:barDir val="bar"/>
        <c:grouping val="clustered"/>
        <c:varyColors val="0"/>
        <c:ser>
          <c:idx val="0"/>
          <c:order val="0"/>
          <c:spPr>
            <a:solidFill>
              <a:srgbClr val="004586"/>
            </a:solidFill>
            <a:ln w="0">
              <a:noFill/>
            </a:ln>
          </c:spPr>
          <c:invertIfNegative val="0"/>
          <c:dPt>
            <c:idx val="0"/>
            <c:invertIfNegative val="0"/>
            <c:bubble3D val="0"/>
            <c:spPr>
              <a:solidFill>
                <a:srgbClr val="FF7C80"/>
              </a:solidFill>
              <a:ln w="0">
                <a:noFill/>
              </a:ln>
            </c:spPr>
            <c:extLst>
              <c:ext xmlns:c16="http://schemas.microsoft.com/office/drawing/2014/chart" uri="{C3380CC4-5D6E-409C-BE32-E72D297353CC}">
                <c16:uniqueId val="{00000001-787E-4DFA-98FD-C38158668663}"/>
              </c:ext>
            </c:extLst>
          </c:dPt>
          <c:dPt>
            <c:idx val="1"/>
            <c:invertIfNegative val="0"/>
            <c:bubble3D val="0"/>
            <c:spPr>
              <a:solidFill>
                <a:srgbClr val="FF7C80"/>
              </a:solidFill>
              <a:ln w="0">
                <a:noFill/>
              </a:ln>
            </c:spPr>
            <c:extLst>
              <c:ext xmlns:c16="http://schemas.microsoft.com/office/drawing/2014/chart" uri="{C3380CC4-5D6E-409C-BE32-E72D297353CC}">
                <c16:uniqueId val="{00000003-787E-4DFA-98FD-C38158668663}"/>
              </c:ext>
            </c:extLst>
          </c:dPt>
          <c:dPt>
            <c:idx val="2"/>
            <c:invertIfNegative val="0"/>
            <c:bubble3D val="0"/>
            <c:spPr>
              <a:solidFill>
                <a:srgbClr val="FF0000"/>
              </a:solidFill>
              <a:ln w="0">
                <a:noFill/>
              </a:ln>
            </c:spPr>
            <c:extLst>
              <c:ext xmlns:c16="http://schemas.microsoft.com/office/drawing/2014/chart" uri="{C3380CC4-5D6E-409C-BE32-E72D297353CC}">
                <c16:uniqueId val="{00000005-787E-4DFA-98FD-C38158668663}"/>
              </c:ext>
            </c:extLst>
          </c:dPt>
          <c:dPt>
            <c:idx val="3"/>
            <c:invertIfNegative val="0"/>
            <c:bubble3D val="0"/>
            <c:spPr>
              <a:solidFill>
                <a:srgbClr val="FF0000"/>
              </a:solidFill>
              <a:ln w="0">
                <a:noFill/>
              </a:ln>
            </c:spPr>
            <c:extLst>
              <c:ext xmlns:c16="http://schemas.microsoft.com/office/drawing/2014/chart" uri="{C3380CC4-5D6E-409C-BE32-E72D297353CC}">
                <c16:uniqueId val="{00000007-787E-4DFA-98FD-C38158668663}"/>
              </c:ext>
            </c:extLst>
          </c:dPt>
          <c:dPt>
            <c:idx val="4"/>
            <c:invertIfNegative val="0"/>
            <c:bubble3D val="0"/>
            <c:spPr>
              <a:solidFill>
                <a:srgbClr val="FF0000"/>
              </a:solidFill>
              <a:ln w="0">
                <a:noFill/>
              </a:ln>
            </c:spPr>
            <c:extLst>
              <c:ext xmlns:c16="http://schemas.microsoft.com/office/drawing/2014/chart" uri="{C3380CC4-5D6E-409C-BE32-E72D297353CC}">
                <c16:uniqueId val="{00000009-787E-4DFA-98FD-C38158668663}"/>
              </c:ext>
            </c:extLst>
          </c:dPt>
          <c:dPt>
            <c:idx val="5"/>
            <c:invertIfNegative val="0"/>
            <c:bubble3D val="0"/>
            <c:spPr>
              <a:solidFill>
                <a:srgbClr val="FF0000"/>
              </a:solidFill>
              <a:ln w="0">
                <a:noFill/>
              </a:ln>
            </c:spPr>
            <c:extLst>
              <c:ext xmlns:c16="http://schemas.microsoft.com/office/drawing/2014/chart" uri="{C3380CC4-5D6E-409C-BE32-E72D297353CC}">
                <c16:uniqueId val="{0000000B-787E-4DFA-98FD-C38158668663}"/>
              </c:ext>
            </c:extLst>
          </c:dPt>
          <c:dPt>
            <c:idx val="6"/>
            <c:invertIfNegative val="0"/>
            <c:bubble3D val="0"/>
            <c:spPr>
              <a:solidFill>
                <a:srgbClr val="FF0000"/>
              </a:solidFill>
              <a:ln w="0">
                <a:noFill/>
              </a:ln>
            </c:spPr>
            <c:extLst>
              <c:ext xmlns:c16="http://schemas.microsoft.com/office/drawing/2014/chart" uri="{C3380CC4-5D6E-409C-BE32-E72D297353CC}">
                <c16:uniqueId val="{0000000D-787E-4DFA-98FD-C38158668663}"/>
              </c:ext>
            </c:extLst>
          </c:dPt>
          <c:dPt>
            <c:idx val="7"/>
            <c:invertIfNegative val="0"/>
            <c:bubble3D val="0"/>
            <c:spPr>
              <a:solidFill>
                <a:srgbClr val="FF0000"/>
              </a:solidFill>
              <a:ln w="0">
                <a:noFill/>
              </a:ln>
            </c:spPr>
            <c:extLst>
              <c:ext xmlns:c16="http://schemas.microsoft.com/office/drawing/2014/chart" uri="{C3380CC4-5D6E-409C-BE32-E72D297353CC}">
                <c16:uniqueId val="{0000000F-787E-4DFA-98FD-C38158668663}"/>
              </c:ext>
            </c:extLst>
          </c:dPt>
          <c:dPt>
            <c:idx val="8"/>
            <c:invertIfNegative val="0"/>
            <c:bubble3D val="0"/>
            <c:spPr>
              <a:solidFill>
                <a:srgbClr val="2A6099"/>
              </a:solidFill>
              <a:ln w="0">
                <a:noFill/>
              </a:ln>
            </c:spPr>
            <c:extLst>
              <c:ext xmlns:c16="http://schemas.microsoft.com/office/drawing/2014/chart" uri="{C3380CC4-5D6E-409C-BE32-E72D297353CC}">
                <c16:uniqueId val="{00000011-787E-4DFA-98FD-C38158668663}"/>
              </c:ext>
            </c:extLst>
          </c:dPt>
          <c:dPt>
            <c:idx val="9"/>
            <c:invertIfNegative val="0"/>
            <c:bubble3D val="0"/>
            <c:spPr>
              <a:solidFill>
                <a:srgbClr val="2A6099"/>
              </a:solidFill>
              <a:ln w="0">
                <a:noFill/>
              </a:ln>
            </c:spPr>
            <c:extLst>
              <c:ext xmlns:c16="http://schemas.microsoft.com/office/drawing/2014/chart" uri="{C3380CC4-5D6E-409C-BE32-E72D297353CC}">
                <c16:uniqueId val="{00000013-787E-4DFA-98FD-C38158668663}"/>
              </c:ext>
            </c:extLst>
          </c:dPt>
          <c:dPt>
            <c:idx val="10"/>
            <c:invertIfNegative val="0"/>
            <c:bubble3D val="0"/>
            <c:spPr>
              <a:solidFill>
                <a:srgbClr val="2A6099"/>
              </a:solidFill>
              <a:ln w="0">
                <a:noFill/>
              </a:ln>
            </c:spPr>
            <c:extLst>
              <c:ext xmlns:c16="http://schemas.microsoft.com/office/drawing/2014/chart" uri="{C3380CC4-5D6E-409C-BE32-E72D297353CC}">
                <c16:uniqueId val="{00000015-787E-4DFA-98FD-C38158668663}"/>
              </c:ext>
            </c:extLst>
          </c:dPt>
          <c:dPt>
            <c:idx val="11"/>
            <c:invertIfNegative val="0"/>
            <c:bubble3D val="0"/>
            <c:spPr>
              <a:solidFill>
                <a:srgbClr val="2A6099"/>
              </a:solidFill>
              <a:ln w="0">
                <a:noFill/>
              </a:ln>
            </c:spPr>
            <c:extLst>
              <c:ext xmlns:c16="http://schemas.microsoft.com/office/drawing/2014/chart" uri="{C3380CC4-5D6E-409C-BE32-E72D297353CC}">
                <c16:uniqueId val="{00000017-787E-4DFA-98FD-C38158668663}"/>
              </c:ext>
            </c:extLst>
          </c:dPt>
          <c:dPt>
            <c:idx val="12"/>
            <c:invertIfNegative val="0"/>
            <c:bubble3D val="0"/>
            <c:spPr>
              <a:solidFill>
                <a:srgbClr val="2A6099"/>
              </a:solidFill>
              <a:ln w="0">
                <a:noFill/>
              </a:ln>
            </c:spPr>
            <c:extLst>
              <c:ext xmlns:c16="http://schemas.microsoft.com/office/drawing/2014/chart" uri="{C3380CC4-5D6E-409C-BE32-E72D297353CC}">
                <c16:uniqueId val="{00000019-787E-4DFA-98FD-C38158668663}"/>
              </c:ext>
            </c:extLst>
          </c:dPt>
          <c:dPt>
            <c:idx val="13"/>
            <c:invertIfNegative val="0"/>
            <c:bubble3D val="0"/>
            <c:spPr>
              <a:solidFill>
                <a:srgbClr val="2A6099"/>
              </a:solidFill>
              <a:ln w="0">
                <a:noFill/>
              </a:ln>
            </c:spPr>
            <c:extLst>
              <c:ext xmlns:c16="http://schemas.microsoft.com/office/drawing/2014/chart" uri="{C3380CC4-5D6E-409C-BE32-E72D297353CC}">
                <c16:uniqueId val="{0000001B-787E-4DFA-98FD-C38158668663}"/>
              </c:ext>
            </c:extLst>
          </c:dPt>
          <c:dPt>
            <c:idx val="14"/>
            <c:invertIfNegative val="0"/>
            <c:bubble3D val="0"/>
            <c:spPr>
              <a:solidFill>
                <a:srgbClr val="00A933"/>
              </a:solidFill>
              <a:ln w="0">
                <a:noFill/>
              </a:ln>
            </c:spPr>
            <c:extLst>
              <c:ext xmlns:c16="http://schemas.microsoft.com/office/drawing/2014/chart" uri="{C3380CC4-5D6E-409C-BE32-E72D297353CC}">
                <c16:uniqueId val="{0000001D-787E-4DFA-98FD-C38158668663}"/>
              </c:ext>
            </c:extLst>
          </c:dPt>
          <c:dPt>
            <c:idx val="15"/>
            <c:invertIfNegative val="0"/>
            <c:bubble3D val="0"/>
            <c:spPr>
              <a:solidFill>
                <a:srgbClr val="00A933"/>
              </a:solidFill>
              <a:ln w="0">
                <a:noFill/>
              </a:ln>
            </c:spPr>
            <c:extLst>
              <c:ext xmlns:c16="http://schemas.microsoft.com/office/drawing/2014/chart" uri="{C3380CC4-5D6E-409C-BE32-E72D297353CC}">
                <c16:uniqueId val="{0000001F-787E-4DFA-98FD-C38158668663}"/>
              </c:ext>
            </c:extLst>
          </c:dPt>
          <c:dPt>
            <c:idx val="16"/>
            <c:invertIfNegative val="0"/>
            <c:bubble3D val="0"/>
            <c:spPr>
              <a:solidFill>
                <a:srgbClr val="00A933"/>
              </a:solidFill>
              <a:ln w="0">
                <a:noFill/>
              </a:ln>
            </c:spPr>
            <c:extLst>
              <c:ext xmlns:c16="http://schemas.microsoft.com/office/drawing/2014/chart" uri="{C3380CC4-5D6E-409C-BE32-E72D297353CC}">
                <c16:uniqueId val="{00000021-787E-4DFA-98FD-C38158668663}"/>
              </c:ext>
            </c:extLst>
          </c:dPt>
          <c:dPt>
            <c:idx val="17"/>
            <c:invertIfNegative val="0"/>
            <c:bubble3D val="0"/>
            <c:spPr>
              <a:solidFill>
                <a:srgbClr val="A6A6A6"/>
              </a:solidFill>
              <a:ln w="0">
                <a:noFill/>
              </a:ln>
            </c:spPr>
            <c:extLst>
              <c:ext xmlns:c16="http://schemas.microsoft.com/office/drawing/2014/chart" uri="{C3380CC4-5D6E-409C-BE32-E72D297353CC}">
                <c16:uniqueId val="{00000023-787E-4DFA-98FD-C38158668663}"/>
              </c:ext>
            </c:extLst>
          </c:dPt>
          <c:dPt>
            <c:idx val="18"/>
            <c:invertIfNegative val="0"/>
            <c:bubble3D val="0"/>
            <c:spPr>
              <a:solidFill>
                <a:srgbClr val="9966FF"/>
              </a:solidFill>
              <a:ln w="0">
                <a:noFill/>
              </a:ln>
            </c:spPr>
            <c:extLst>
              <c:ext xmlns:c16="http://schemas.microsoft.com/office/drawing/2014/chart" uri="{C3380CC4-5D6E-409C-BE32-E72D297353CC}">
                <c16:uniqueId val="{00000024-382C-4475-9A0B-7977E221076D}"/>
              </c:ext>
            </c:extLst>
          </c:dPt>
          <c:dPt>
            <c:idx val="19"/>
            <c:invertIfNegative val="0"/>
            <c:bubble3D val="0"/>
            <c:spPr>
              <a:solidFill>
                <a:srgbClr val="9966FF"/>
              </a:solidFill>
              <a:ln w="0">
                <a:noFill/>
              </a:ln>
            </c:spPr>
            <c:extLst>
              <c:ext xmlns:c16="http://schemas.microsoft.com/office/drawing/2014/chart" uri="{C3380CC4-5D6E-409C-BE32-E72D297353CC}">
                <c16:uniqueId val="{00000027-5E8F-4E7F-96AA-50EB9B77AA96}"/>
              </c:ext>
            </c:extLst>
          </c:dPt>
          <c:dLbls>
            <c:numFmt formatCode="0%" sourceLinked="0"/>
            <c:spPr>
              <a:noFill/>
              <a:ln>
                <a:noFill/>
              </a:ln>
              <a:effectLst/>
            </c:spPr>
            <c:txPr>
              <a:bodyPr vertOverflow="overflow" horzOverflow="overflow" wrap="square" lIns="38100" tIns="19050" rIns="38100" bIns="19050" anchor="ctr">
                <a:spAutoFit/>
              </a:bodyPr>
              <a:lstStyle/>
              <a:p>
                <a:pPr>
                  <a:defRPr>
                    <a:latin typeface="Calibri" panose="020F0502020204030204" pitchFamily="34" charset="0"/>
                    <a:cs typeface="Calibri" panose="020F0502020204030204" pitchFamily="34" charset="0"/>
                  </a:defRPr>
                </a:pPr>
                <a:endParaRPr lang="de-DE"/>
              </a:p>
            </c:txPr>
            <c:dLblPos val="outEnd"/>
            <c:showLegendKey val="0"/>
            <c:showVal val="1"/>
            <c:showCatName val="1"/>
            <c:showSerName val="0"/>
            <c:showPercent val="0"/>
            <c:showBubbleSize val="0"/>
            <c:separator> </c:separator>
            <c:showLeaderLines val="0"/>
            <c:extLst>
              <c:ext xmlns:c15="http://schemas.microsoft.com/office/drawing/2012/chart" uri="{CE6537A1-D6FC-4f65-9D91-7224C49458BB}">
                <c15:showLeaderLines val="1"/>
              </c:ext>
            </c:extLst>
          </c:dLbls>
          <c:cat>
            <c:strRef>
              <c:f>'Ergebnisse - Dashboard'!$K$263:$K$282</c:f>
              <c:strCache>
                <c:ptCount val="20"/>
                <c:pt idx="0">
                  <c:v>Strom - Netzbezug (standortbasierte B.)*</c:v>
                </c:pt>
                <c:pt idx="1">
                  <c:v>Strom - Netzbezug (marktbasierte B.)*</c:v>
                </c:pt>
                <c:pt idx="2">
                  <c:v>PV-Strom Eigenverbrauch </c:v>
                </c:pt>
                <c:pt idx="3">
                  <c:v>Wärme</c:v>
                </c:pt>
                <c:pt idx="4">
                  <c:v>Fernwärme</c:v>
                </c:pt>
                <c:pt idx="5">
                  <c:v>Fernkälte</c:v>
                </c:pt>
                <c:pt idx="6">
                  <c:v>Dampferzeugung</c:v>
                </c:pt>
                <c:pt idx="7">
                  <c:v>Sonstige Treibstoffeinsätze</c:v>
                </c:pt>
                <c:pt idx="8">
                  <c:v>Dienstreisen</c:v>
                </c:pt>
                <c:pt idx="9">
                  <c:v>Pendeln (Bedienstete)</c:v>
                </c:pt>
                <c:pt idx="10">
                  <c:v>Pendeln (Studierende)</c:v>
                </c:pt>
                <c:pt idx="11">
                  <c:v>Auslandsaufenthalte Bedienstete (Outgoing)</c:v>
                </c:pt>
                <c:pt idx="12">
                  <c:v>Auslandsaufenthalte Studierende (Outgoing)</c:v>
                </c:pt>
                <c:pt idx="13">
                  <c:v>Eigenfuhrpark</c:v>
                </c:pt>
                <c:pt idx="14">
                  <c:v>Papier</c:v>
                </c:pt>
                <c:pt idx="15">
                  <c:v>Kältemittel </c:v>
                </c:pt>
                <c:pt idx="16">
                  <c:v>IT-Geräte</c:v>
                </c:pt>
                <c:pt idx="17">
                  <c:v>Gebäudeneubau &amp; -sanierung</c:v>
                </c:pt>
                <c:pt idx="18">
                  <c:v>Mensa (Strom: standortbasierte B.)*</c:v>
                </c:pt>
                <c:pt idx="19">
                  <c:v>Mensa (Strom: marktbasierte B.)*</c:v>
                </c:pt>
              </c:strCache>
            </c:strRef>
          </c:cat>
          <c:val>
            <c:numRef>
              <c:f>'Ergebnisse - Dashboard'!$L$263:$L$282</c:f>
              <c:numCache>
                <c:formatCode>0.00\ %</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24-787E-4DFA-98FD-C38158668663}"/>
            </c:ext>
          </c:extLst>
        </c:ser>
        <c:dLbls>
          <c:dLblPos val="outEnd"/>
          <c:showLegendKey val="0"/>
          <c:showVal val="1"/>
          <c:showCatName val="0"/>
          <c:showSerName val="0"/>
          <c:showPercent val="0"/>
          <c:showBubbleSize val="0"/>
        </c:dLbls>
        <c:gapWidth val="100"/>
        <c:axId val="83027687"/>
        <c:axId val="9068921"/>
      </c:barChart>
      <c:catAx>
        <c:axId val="83027687"/>
        <c:scaling>
          <c:orientation val="maxMin"/>
        </c:scaling>
        <c:delete val="0"/>
        <c:axPos val="b"/>
        <c:numFmt formatCode="General" sourceLinked="0"/>
        <c:majorTickMark val="out"/>
        <c:minorTickMark val="none"/>
        <c:tickLblPos val="none"/>
        <c:spPr>
          <a:ln w="0">
            <a:solidFill>
              <a:srgbClr val="B3B3B3"/>
            </a:solidFill>
          </a:ln>
        </c:spPr>
        <c:txPr>
          <a:bodyPr/>
          <a:lstStyle/>
          <a:p>
            <a:pPr>
              <a:defRPr sz="1000" b="0" strike="noStrike" spc="-1">
                <a:solidFill>
                  <a:srgbClr val="000000"/>
                </a:solidFill>
                <a:latin typeface="Calibri"/>
                <a:ea typeface="DejaVu Sans"/>
              </a:defRPr>
            </a:pPr>
            <a:endParaRPr lang="de-DE"/>
          </a:p>
        </c:txPr>
        <c:crossAx val="9068921"/>
        <c:crossesAt val="0"/>
        <c:auto val="1"/>
        <c:lblAlgn val="ctr"/>
        <c:lblOffset val="100"/>
        <c:noMultiLvlLbl val="0"/>
      </c:catAx>
      <c:valAx>
        <c:axId val="9068921"/>
        <c:scaling>
          <c:orientation val="minMax"/>
        </c:scaling>
        <c:delete val="0"/>
        <c:axPos val="t"/>
        <c:majorGridlines>
          <c:spPr>
            <a:ln w="0">
              <a:solidFill>
                <a:srgbClr val="B3B3B3"/>
              </a:solidFill>
            </a:ln>
          </c:spPr>
        </c:majorGridlines>
        <c:numFmt formatCode="0%" sourceLinked="0"/>
        <c:majorTickMark val="out"/>
        <c:minorTickMark val="none"/>
        <c:tickLblPos val="nextTo"/>
        <c:spPr>
          <a:ln w="0">
            <a:solidFill>
              <a:srgbClr val="B3B3B3"/>
            </a:solidFill>
          </a:ln>
        </c:spPr>
        <c:txPr>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crossAx val="83027687"/>
        <c:crosses val="autoZero"/>
        <c:crossBetween val="between"/>
      </c:valAx>
      <c:spPr>
        <a:noFill/>
        <a:ln w="0">
          <a:solidFill>
            <a:srgbClr val="B3B3B3"/>
          </a:solidFill>
        </a:ln>
      </c:spPr>
    </c:plotArea>
    <c:plotVisOnly val="0"/>
    <c:dispBlanksAs val="gap"/>
    <c:showDLblsOverMax val="1"/>
  </c:chart>
  <c:spPr>
    <a:solidFill>
      <a:srgbClr val="FFFFFF"/>
    </a:solidFill>
    <a:ln w="0">
      <a:noFill/>
    </a:ln>
  </c:sp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'Ergebnisse - Dashboard'!$H$48</c:f>
              <c:strCache>
                <c:ptCount val="1"/>
                <c:pt idx="0">
                  <c:v>2023 (final)</c:v>
                </c:pt>
              </c:strCache>
            </c:strRef>
          </c:tx>
          <c:spPr>
            <a:solidFill>
              <a:srgbClr val="4F81BD"/>
            </a:solidFill>
            <a:ln w="0">
              <a:noFill/>
            </a:ln>
          </c:spPr>
          <c:dPt>
            <c:idx val="0"/>
            <c:bubble3D val="0"/>
            <c:spPr>
              <a:solidFill>
                <a:srgbClr val="FF0000"/>
              </a:solidFill>
              <a:ln w="19080">
                <a:solidFill>
                  <a:srgbClr val="FFFFFF"/>
                </a:solidFill>
                <a:round/>
              </a:ln>
            </c:spPr>
            <c:extLst>
              <c:ext xmlns:c16="http://schemas.microsoft.com/office/drawing/2014/chart" uri="{C3380CC4-5D6E-409C-BE32-E72D297353CC}">
                <c16:uniqueId val="{00000001-33E1-4474-8027-9696310C1224}"/>
              </c:ext>
            </c:extLst>
          </c:dPt>
          <c:dPt>
            <c:idx val="1"/>
            <c:bubble3D val="0"/>
            <c:spPr>
              <a:solidFill>
                <a:srgbClr val="2A6099"/>
              </a:solidFill>
              <a:ln w="19080">
                <a:solidFill>
                  <a:srgbClr val="FFFFFF"/>
                </a:solidFill>
                <a:round/>
              </a:ln>
            </c:spPr>
            <c:extLst>
              <c:ext xmlns:c16="http://schemas.microsoft.com/office/drawing/2014/chart" uri="{C3380CC4-5D6E-409C-BE32-E72D297353CC}">
                <c16:uniqueId val="{00000003-33E1-4474-8027-9696310C1224}"/>
              </c:ext>
            </c:extLst>
          </c:dPt>
          <c:dPt>
            <c:idx val="2"/>
            <c:bubble3D val="0"/>
            <c:spPr>
              <a:solidFill>
                <a:srgbClr val="00A933"/>
              </a:solidFill>
              <a:ln w="19080">
                <a:solidFill>
                  <a:srgbClr val="FFFFFF"/>
                </a:solidFill>
                <a:round/>
              </a:ln>
            </c:spPr>
            <c:extLst>
              <c:ext xmlns:c16="http://schemas.microsoft.com/office/drawing/2014/chart" uri="{C3380CC4-5D6E-409C-BE32-E72D297353CC}">
                <c16:uniqueId val="{00000005-33E1-4474-8027-9696310C1224}"/>
              </c:ext>
            </c:extLst>
          </c:dPt>
          <c:dPt>
            <c:idx val="3"/>
            <c:bubble3D val="0"/>
            <c:spPr>
              <a:solidFill>
                <a:srgbClr val="A6A6A6"/>
              </a:solidFill>
              <a:ln w="0">
                <a:noFill/>
              </a:ln>
            </c:spPr>
            <c:extLst>
              <c:ext xmlns:c16="http://schemas.microsoft.com/office/drawing/2014/chart" uri="{C3380CC4-5D6E-409C-BE32-E72D297353CC}">
                <c16:uniqueId val="{00000009-33E1-4474-8027-9696310C1224}"/>
              </c:ext>
            </c:extLst>
          </c:dPt>
          <c:dPt>
            <c:idx val="4"/>
            <c:bubble3D val="0"/>
            <c:spPr>
              <a:solidFill>
                <a:srgbClr val="9966FF"/>
              </a:solidFill>
              <a:ln w="0">
                <a:noFill/>
              </a:ln>
            </c:spPr>
            <c:extLst>
              <c:ext xmlns:c16="http://schemas.microsoft.com/office/drawing/2014/chart" uri="{C3380CC4-5D6E-409C-BE32-E72D297353CC}">
                <c16:uniqueId val="{0000000A-CE23-42A0-A13F-8E919FFBE982}"/>
              </c:ext>
            </c:extLst>
          </c:dPt>
          <c:dLbls>
            <c:dLbl>
              <c:idx val="0"/>
              <c:spPr/>
              <c:txPr>
                <a:bodyPr wrap="square"/>
                <a:lstStyle/>
                <a:p>
                  <a:pPr>
                    <a:defRPr lang="de-AT" sz="1000" b="0" strike="noStrike" spc="-1">
                      <a:solidFill>
                        <a:srgbClr val="000000"/>
                      </a:solidFill>
                      <a:latin typeface="Calibri"/>
                      <a:ea typeface="DejaVu Sans"/>
                    </a:defRPr>
                  </a:pPr>
                  <a:endParaRPr lang="de-D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1-33E1-4474-8027-9696310C1224}"/>
                </c:ext>
              </c:extLst>
            </c:dLbl>
            <c:dLbl>
              <c:idx val="1"/>
              <c:spPr/>
              <c:txPr>
                <a:bodyPr wrap="square"/>
                <a:lstStyle/>
                <a:p>
                  <a:pPr>
                    <a:defRPr lang="de-AT" sz="1000" b="0" strike="noStrike" spc="-1">
                      <a:solidFill>
                        <a:srgbClr val="000000"/>
                      </a:solidFill>
                      <a:latin typeface="Calibri"/>
                      <a:ea typeface="DejaVu Sans"/>
                    </a:defRPr>
                  </a:pPr>
                  <a:endParaRPr lang="de-D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3-33E1-4474-8027-9696310C1224}"/>
                </c:ext>
              </c:extLst>
            </c:dLbl>
            <c:dLbl>
              <c:idx val="2"/>
              <c:spPr/>
              <c:txPr>
                <a:bodyPr wrap="square"/>
                <a:lstStyle/>
                <a:p>
                  <a:pPr>
                    <a:defRPr lang="de-AT" sz="1000" b="0" strike="noStrike" spc="-1">
                      <a:solidFill>
                        <a:srgbClr val="000000"/>
                      </a:solidFill>
                      <a:latin typeface="Calibri"/>
                      <a:ea typeface="DejaVu Sans"/>
                    </a:defRPr>
                  </a:pPr>
                  <a:endParaRPr lang="de-D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5-33E1-4474-8027-9696310C1224}"/>
                </c:ext>
              </c:extLst>
            </c:dLbl>
            <c:dLbl>
              <c:idx val="3"/>
              <c:spPr/>
              <c:txPr>
                <a:bodyPr wrap="square"/>
                <a:lstStyle/>
                <a:p>
                  <a:pPr>
                    <a:defRPr lang="de-AT" sz="1000" b="0" strike="noStrike" spc="-1">
                      <a:solidFill>
                        <a:srgbClr val="000000"/>
                      </a:solidFill>
                      <a:latin typeface="Calibri"/>
                      <a:ea typeface="DejaVu Sans"/>
                    </a:defRPr>
                  </a:pPr>
                  <a:endParaRPr lang="de-D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9-33E1-4474-8027-9696310C1224}"/>
                </c:ext>
              </c:extLst>
            </c:dLbl>
            <c:spPr>
              <a:noFill/>
              <a:ln>
                <a:noFill/>
              </a:ln>
              <a:effectLst/>
            </c:spPr>
            <c:txPr>
              <a:bodyPr wrap="square"/>
              <a:lstStyle/>
              <a:p>
                <a:pPr>
                  <a:defRPr lang="de-AT" sz="1000" b="0" strike="noStrike" spc="-1">
                    <a:solidFill>
                      <a:srgbClr val="000000"/>
                    </a:solidFill>
                    <a:latin typeface="Calibri"/>
                    <a:ea typeface="DejaVu Sans"/>
                  </a:defRPr>
                </a:pPr>
                <a:endParaRPr lang="de-DE"/>
              </a:p>
            </c:txPr>
            <c:dLblPos val="bestFit"/>
            <c:showLegendKey val="0"/>
            <c:showVal val="0"/>
            <c:showCatName val="0"/>
            <c:showSerName val="0"/>
            <c:showPercent val="1"/>
            <c:showBubbleSize val="1"/>
            <c:separator>; </c:separator>
            <c:showLeaderLines val="1"/>
            <c:extLst>
              <c:ext xmlns:c15="http://schemas.microsoft.com/office/drawing/2012/chart" uri="{CE6537A1-D6FC-4f65-9D91-7224C49458BB}"/>
            </c:extLst>
          </c:dLbls>
          <c:cat>
            <c:strRef>
              <c:extLst>
                <c:ext xmlns:c15="http://schemas.microsoft.com/office/drawing/2012/chart" uri="{02D57815-91ED-43cb-92C2-25804820EDAC}">
                  <c15:fullRef>
                    <c15:sqref>'Ergebnisse - Dashboard'!$F$49:$G$55</c15:sqref>
                  </c15:fullRef>
                </c:ext>
              </c:extLst>
              <c:f>('Ergebnisse - Dashboard'!$F$49:$G$51,'Ergebnisse - Dashboard'!$F$53:$G$54)</c:f>
              <c:strCache>
                <c:ptCount val="5"/>
                <c:pt idx="0">
                  <c:v>Energieeinsatz</c:v>
                </c:pt>
                <c:pt idx="1">
                  <c:v>Mobilität</c:v>
                </c:pt>
                <c:pt idx="2">
                  <c:v>Materialeinsatz</c:v>
                </c:pt>
                <c:pt idx="3">
                  <c:v>Gebäudeneubau und -sanierung</c:v>
                </c:pt>
                <c:pt idx="4">
                  <c:v>Mensa</c:v>
                </c:pt>
              </c:strCache>
            </c:strRef>
          </c:cat>
          <c:val>
            <c:numRef>
              <c:extLst>
                <c:ext xmlns:c15="http://schemas.microsoft.com/office/drawing/2012/chart" uri="{02D57815-91ED-43cb-92C2-25804820EDAC}">
                  <c15:fullRef>
                    <c15:sqref>'Ergebnisse - Dashboard'!$H$49:$H$55</c15:sqref>
                  </c15:fullRef>
                </c:ext>
              </c:extLst>
              <c:f>('Ergebnisse - Dashboard'!$H$49:$H$51,'Ergebnisse - Dashboard'!$H$53:$H$54)</c:f>
              <c:numCache>
                <c:formatCode>#,##0</c:formatCode>
                <c:ptCount val="5"/>
                <c:pt idx="0">
                  <c:v>0</c:v>
                </c:pt>
                <c:pt idx="1">
                  <c:v>0</c:v>
                </c:pt>
                <c:pt idx="2">
                  <c:v>0</c:v>
                </c:pt>
                <c:pt idx="3">
                  <c:v>0</c:v>
                </c:pt>
                <c:pt idx="4">
                  <c:v>0</c:v>
                </c:pt>
              </c:numCache>
            </c:numRef>
          </c:val>
          <c:extLst>
            <c:ext xmlns:c15="http://schemas.microsoft.com/office/drawing/2012/chart" uri="{02D57815-91ED-43cb-92C2-25804820EDAC}">
              <c15:categoryFilterExceptions>
                <c15:categoryFilterException>
                  <c15:sqref>'Ergebnisse - Dashboard'!$H$52</c15:sqref>
                  <c15:spPr xmlns:c15="http://schemas.microsoft.com/office/drawing/2012/chart">
                    <a:solidFill>
                      <a:srgbClr val="FFD42A"/>
                    </a:solidFill>
                    <a:ln w="0">
                      <a:noFill/>
                    </a:ln>
                  </c15:spPr>
                  <c15:bubble3D val="0"/>
                  <c15:dLbl>
                    <c:idx val="2"/>
                    <c:spPr/>
                    <c:txPr>
                      <a:bodyPr wrap="square"/>
                      <a:lstStyle/>
                      <a:p>
                        <a:pPr>
                          <a:defRPr lang="de-AT" sz="1000" b="0" strike="noStrike" spc="-1">
                            <a:solidFill>
                              <a:srgbClr val="000000"/>
                            </a:solidFill>
                            <a:latin typeface="Calibri"/>
                            <a:ea typeface="DejaVu Sans"/>
                          </a:defRPr>
                        </a:pPr>
                        <a:endParaRPr lang="de-DE"/>
                      </a:p>
                    </c:txPr>
                    <c:dLblPos val="bestFit"/>
                    <c:showLegendKey val="0"/>
                    <c:showVal val="0"/>
                    <c:showCatName val="0"/>
                    <c:showSerName val="0"/>
                    <c:showPercent val="1"/>
                    <c:showBubbleSize val="1"/>
                    <c:extLst>
                      <c:ext uri="{CE6537A1-D6FC-4f65-9D91-7224C49458BB}"/>
                      <c:ext xmlns:c16="http://schemas.microsoft.com/office/drawing/2014/chart" uri="{C3380CC4-5D6E-409C-BE32-E72D297353CC}">
                        <c16:uniqueId val="{0000000B-4485-4F7A-B961-2449D2920083}"/>
                      </c:ext>
                    </c:extLst>
                  </c15:dLbl>
                </c15:categoryFilterException>
              </c15:categoryFilterExceptions>
            </c:ext>
            <c:ext xmlns:c16="http://schemas.microsoft.com/office/drawing/2014/chart" uri="{C3380CC4-5D6E-409C-BE32-E72D297353CC}">
              <c16:uniqueId val="{0000000A-33E1-4474-8027-9696310C1224}"/>
            </c:ext>
          </c:extLst>
        </c:ser>
        <c:dLbls>
          <c:showLegendKey val="0"/>
          <c:showVal val="0"/>
          <c:showCatName val="0"/>
          <c:showSerName val="0"/>
          <c:showPercent val="0"/>
          <c:showBubbleSize val="0"/>
          <c:showLeaderLines val="1"/>
        </c:dLbls>
        <c:firstSliceAng val="0"/>
      </c:pieChart>
      <c:spPr>
        <a:noFill/>
        <a:ln w="0">
          <a:noFill/>
        </a:ln>
      </c:spPr>
    </c:plotArea>
    <c:legend>
      <c:legendPos val="b"/>
      <c:overlay val="0"/>
      <c:spPr>
        <a:noFill/>
        <a:ln w="0">
          <a:noFill/>
        </a:ln>
      </c:spPr>
      <c:txPr>
        <a:bodyPr/>
        <a:lstStyle/>
        <a:p>
          <a:pPr rtl="0">
            <a:defRPr lang="de-AT" sz="900" b="0" strike="noStrike" spc="-1">
              <a:solidFill>
                <a:srgbClr val="595959"/>
              </a:solidFill>
              <a:latin typeface="Calibri"/>
              <a:ea typeface="DejaVu Sans"/>
            </a:defRPr>
          </a:pPr>
          <a:endParaRPr lang="de-DE"/>
        </a:p>
      </c:txPr>
    </c:legend>
    <c:plotVisOnly val="1"/>
    <c:dispBlanksAs val="gap"/>
    <c:showDLblsOverMax val="1"/>
  </c:chart>
  <c:spPr>
    <a:noFill/>
    <a:ln w="9360">
      <a:noFill/>
    </a:ln>
  </c:sp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767581797668299"/>
          <c:y val="0.17340741697893799"/>
          <c:w val="0.46493042497179399"/>
          <c:h val="0.65266830339837201"/>
        </c:manualLayout>
      </c:layout>
      <c:pieChart>
        <c:varyColors val="1"/>
        <c:ser>
          <c:idx val="0"/>
          <c:order val="0"/>
          <c:tx>
            <c:strRef>
              <c:f>'Ergebnisse - Dashboard'!$Q$48</c:f>
              <c:strCache>
                <c:ptCount val="1"/>
                <c:pt idx="0">
                  <c:v>2023 (final)</c:v>
                </c:pt>
              </c:strCache>
            </c:strRef>
          </c:tx>
          <c:spPr>
            <a:solidFill>
              <a:srgbClr val="4F81BD"/>
            </a:solidFill>
            <a:ln w="0">
              <a:noFill/>
            </a:ln>
          </c:spPr>
          <c:dPt>
            <c:idx val="0"/>
            <c:bubble3D val="0"/>
            <c:spPr>
              <a:solidFill>
                <a:srgbClr val="4F81BD"/>
              </a:solidFill>
              <a:ln w="19080">
                <a:solidFill>
                  <a:srgbClr val="FFFFFF"/>
                </a:solidFill>
                <a:round/>
              </a:ln>
            </c:spPr>
            <c:extLst>
              <c:ext xmlns:c16="http://schemas.microsoft.com/office/drawing/2014/chart" uri="{C3380CC4-5D6E-409C-BE32-E72D297353CC}">
                <c16:uniqueId val="{00000001-8017-4F02-94DB-694E901EE9C3}"/>
              </c:ext>
            </c:extLst>
          </c:dPt>
          <c:dPt>
            <c:idx val="1"/>
            <c:bubble3D val="0"/>
            <c:spPr>
              <a:solidFill>
                <a:srgbClr val="C0504D"/>
              </a:solidFill>
              <a:ln w="19080">
                <a:solidFill>
                  <a:srgbClr val="FFFFFF"/>
                </a:solidFill>
                <a:round/>
              </a:ln>
            </c:spPr>
            <c:extLst>
              <c:ext xmlns:c16="http://schemas.microsoft.com/office/drawing/2014/chart" uri="{C3380CC4-5D6E-409C-BE32-E72D297353CC}">
                <c16:uniqueId val="{00000003-8017-4F02-94DB-694E901EE9C3}"/>
              </c:ext>
            </c:extLst>
          </c:dPt>
          <c:dPt>
            <c:idx val="2"/>
            <c:bubble3D val="0"/>
            <c:spPr>
              <a:solidFill>
                <a:srgbClr val="9BBB59"/>
              </a:solidFill>
              <a:ln w="19080">
                <a:solidFill>
                  <a:srgbClr val="FFFFFF"/>
                </a:solidFill>
                <a:round/>
              </a:ln>
            </c:spPr>
            <c:extLst>
              <c:ext xmlns:c16="http://schemas.microsoft.com/office/drawing/2014/chart" uri="{C3380CC4-5D6E-409C-BE32-E72D297353CC}">
                <c16:uniqueId val="{00000005-8017-4F02-94DB-694E901EE9C3}"/>
              </c:ext>
            </c:extLst>
          </c:dPt>
          <c:dLbls>
            <c:dLbl>
              <c:idx val="0"/>
              <c:spPr/>
              <c:txPr>
                <a:bodyPr wrap="square"/>
                <a:lstStyle/>
                <a:p>
                  <a:pPr>
                    <a:defRPr lang="de-AT" sz="900" b="0" strike="noStrike" spc="-1">
                      <a:solidFill>
                        <a:srgbClr val="404040"/>
                      </a:solidFill>
                      <a:latin typeface="Calibri"/>
                      <a:ea typeface="DejaVu Sans"/>
                    </a:defRPr>
                  </a:pPr>
                  <a:endParaRPr lang="de-DE"/>
                </a:p>
              </c:txPr>
              <c:dLblPos val="outEnd"/>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1-8017-4F02-94DB-694E901EE9C3}"/>
                </c:ext>
              </c:extLst>
            </c:dLbl>
            <c:dLbl>
              <c:idx val="1"/>
              <c:spPr/>
              <c:txPr>
                <a:bodyPr wrap="square"/>
                <a:lstStyle/>
                <a:p>
                  <a:pPr>
                    <a:defRPr lang="de-AT" sz="900" b="0" strike="noStrike" spc="-1">
                      <a:solidFill>
                        <a:srgbClr val="404040"/>
                      </a:solidFill>
                      <a:latin typeface="Calibri"/>
                      <a:ea typeface="DejaVu Sans"/>
                    </a:defRPr>
                  </a:pPr>
                  <a:endParaRPr lang="de-DE"/>
                </a:p>
              </c:txPr>
              <c:dLblPos val="outEnd"/>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3-8017-4F02-94DB-694E901EE9C3}"/>
                </c:ext>
              </c:extLst>
            </c:dLbl>
            <c:dLbl>
              <c:idx val="2"/>
              <c:spPr/>
              <c:txPr>
                <a:bodyPr wrap="square"/>
                <a:lstStyle/>
                <a:p>
                  <a:pPr>
                    <a:defRPr lang="de-AT" sz="900" b="0" strike="noStrike" spc="-1">
                      <a:solidFill>
                        <a:srgbClr val="404040"/>
                      </a:solidFill>
                      <a:latin typeface="Calibri"/>
                      <a:ea typeface="DejaVu Sans"/>
                    </a:defRPr>
                  </a:pPr>
                  <a:endParaRPr lang="de-DE"/>
                </a:p>
              </c:txPr>
              <c:dLblPos val="outEnd"/>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5-8017-4F02-94DB-694E901EE9C3}"/>
                </c:ext>
              </c:extLst>
            </c:dLbl>
            <c:spPr>
              <a:noFill/>
              <a:ln>
                <a:noFill/>
              </a:ln>
              <a:effectLst/>
            </c:spPr>
            <c:txPr>
              <a:bodyPr wrap="square"/>
              <a:lstStyle/>
              <a:p>
                <a:pPr>
                  <a:defRPr lang="de-AT" sz="900" b="0" strike="noStrike" spc="-1">
                    <a:solidFill>
                      <a:srgbClr val="404040"/>
                    </a:solidFill>
                    <a:latin typeface="Calibri"/>
                    <a:ea typeface="DejaVu Sans"/>
                  </a:defRPr>
                </a:pPr>
                <a:endParaRPr lang="de-DE"/>
              </a:p>
            </c:txPr>
            <c:dLblPos val="outEnd"/>
            <c:showLegendKey val="0"/>
            <c:showVal val="0"/>
            <c:showCatName val="0"/>
            <c:showSerName val="0"/>
            <c:showPercent val="1"/>
            <c:showBubbleSize val="1"/>
            <c:separator>
</c:separator>
            <c:showLeaderLines val="0"/>
            <c:extLst>
              <c:ext xmlns:c15="http://schemas.microsoft.com/office/drawing/2012/chart" uri="{CE6537A1-D6FC-4f65-9D91-7224C49458BB}"/>
            </c:extLst>
          </c:dLbls>
          <c:cat>
            <c:strRef>
              <c:f>'Ergebnisse - Dashboard'!$O$49:$O$51</c:f>
              <c:strCache>
                <c:ptCount val="3"/>
                <c:pt idx="0">
                  <c:v>Scope 1</c:v>
                </c:pt>
                <c:pt idx="1">
                  <c:v>Scope 2</c:v>
                </c:pt>
                <c:pt idx="2">
                  <c:v>Scope 3*</c:v>
                </c:pt>
              </c:strCache>
            </c:strRef>
          </c:cat>
          <c:val>
            <c:numRef>
              <c:f>'Ergebnisse - Dashboard'!$Q$49:$Q$51</c:f>
              <c:numCache>
                <c:formatCode>#,##0</c:formatCode>
                <c:ptCount val="3"/>
                <c:pt idx="0">
                  <c:v>0</c:v>
                </c:pt>
                <c:pt idx="1">
                  <c:v>0</c:v>
                </c:pt>
                <c:pt idx="2">
                  <c:v>0</c:v>
                </c:pt>
              </c:numCache>
            </c:numRef>
          </c:val>
          <c:extLst>
            <c:ext xmlns:c16="http://schemas.microsoft.com/office/drawing/2014/chart" uri="{C3380CC4-5D6E-409C-BE32-E72D297353CC}">
              <c16:uniqueId val="{00000006-8017-4F02-94DB-694E901EE9C3}"/>
            </c:ext>
          </c:extLst>
        </c:ser>
        <c:dLbls>
          <c:showLegendKey val="0"/>
          <c:showVal val="0"/>
          <c:showCatName val="0"/>
          <c:showSerName val="0"/>
          <c:showPercent val="0"/>
          <c:showBubbleSize val="0"/>
          <c:showLeaderLines val="0"/>
        </c:dLbls>
        <c:firstSliceAng val="0"/>
      </c:pieChart>
      <c:spPr>
        <a:noFill/>
        <a:ln w="0">
          <a:noFill/>
        </a:ln>
      </c:spPr>
    </c:plotArea>
    <c:legend>
      <c:legendPos val="r"/>
      <c:layout>
        <c:manualLayout>
          <c:xMode val="edge"/>
          <c:yMode val="edge"/>
          <c:x val="9.3426501035196702E-2"/>
          <c:y val="0.912482065997131"/>
          <c:w val="0.73832017600621203"/>
          <c:h val="5.0701530612244902E-2"/>
        </c:manualLayout>
      </c:layout>
      <c:overlay val="0"/>
      <c:spPr>
        <a:noFill/>
        <a:ln w="0">
          <a:noFill/>
        </a:ln>
      </c:spPr>
      <c:txPr>
        <a:bodyPr/>
        <a:lstStyle/>
        <a:p>
          <a:pPr rtl="0">
            <a:defRPr lang="de-AT" sz="900" b="0" strike="noStrike" spc="-1">
              <a:solidFill>
                <a:srgbClr val="595959"/>
              </a:solidFill>
              <a:latin typeface="Calibri"/>
              <a:ea typeface="DejaVu Sans"/>
            </a:defRPr>
          </a:pPr>
          <a:endParaRPr lang="de-DE"/>
        </a:p>
      </c:txPr>
    </c:legend>
    <c:plotVisOnly val="1"/>
    <c:dispBlanksAs val="gap"/>
    <c:showDLblsOverMax val="1"/>
  </c:chart>
  <c:spPr>
    <a:noFill/>
    <a:ln w="9360">
      <a:noFill/>
    </a:ln>
  </c:spPr>
  <c:printSettings>
    <c:headerFooter/>
    <c:pageMargins b="0.78740157499999996" l="0.7" r="0.7" t="0.78740157499999996"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186057433601879"/>
          <c:y val="3.2607427117615481E-2"/>
          <c:w val="0.80351261098879445"/>
          <c:h val="0.48274904906963501"/>
        </c:manualLayout>
      </c:layout>
      <c:barChart>
        <c:barDir val="col"/>
        <c:grouping val="clustered"/>
        <c:varyColors val="0"/>
        <c:ser>
          <c:idx val="0"/>
          <c:order val="0"/>
          <c:tx>
            <c:strRef>
              <c:f>'Ergebnisse - Dashboard'!$E$262</c:f>
              <c:strCache>
                <c:ptCount val="1"/>
                <c:pt idx="0">
                  <c:v>2023 (final)</c:v>
                </c:pt>
              </c:strCache>
            </c:strRef>
          </c:tx>
          <c:spPr>
            <a:solidFill>
              <a:srgbClr val="2A6099"/>
            </a:solidFill>
            <a:ln w="0">
              <a:solidFill>
                <a:srgbClr val="FFFFFF"/>
              </a:solidFill>
            </a:ln>
          </c:spPr>
          <c:invertIfNegative val="0"/>
          <c:dPt>
            <c:idx val="0"/>
            <c:invertIfNegative val="0"/>
            <c:bubble3D val="0"/>
            <c:spPr>
              <a:solidFill>
                <a:srgbClr val="FF7C80"/>
              </a:solidFill>
              <a:ln w="0">
                <a:solidFill>
                  <a:srgbClr val="FFFFFF"/>
                </a:solidFill>
              </a:ln>
            </c:spPr>
            <c:extLst>
              <c:ext xmlns:c16="http://schemas.microsoft.com/office/drawing/2014/chart" uri="{C3380CC4-5D6E-409C-BE32-E72D297353CC}">
                <c16:uniqueId val="{00000001-63C6-4FCF-81ED-D31C1F6BE3A1}"/>
              </c:ext>
            </c:extLst>
          </c:dPt>
          <c:dPt>
            <c:idx val="1"/>
            <c:invertIfNegative val="0"/>
            <c:bubble3D val="0"/>
            <c:spPr>
              <a:solidFill>
                <a:srgbClr val="FF7C80"/>
              </a:solidFill>
              <a:ln w="0">
                <a:solidFill>
                  <a:srgbClr val="FFFFFF"/>
                </a:solidFill>
              </a:ln>
            </c:spPr>
            <c:extLst>
              <c:ext xmlns:c16="http://schemas.microsoft.com/office/drawing/2014/chart" uri="{C3380CC4-5D6E-409C-BE32-E72D297353CC}">
                <c16:uniqueId val="{00000003-63C6-4FCF-81ED-D31C1F6BE3A1}"/>
              </c:ext>
            </c:extLst>
          </c:dPt>
          <c:dPt>
            <c:idx val="2"/>
            <c:invertIfNegative val="0"/>
            <c:bubble3D val="0"/>
            <c:spPr>
              <a:solidFill>
                <a:srgbClr val="FF0000"/>
              </a:solidFill>
              <a:ln w="0">
                <a:solidFill>
                  <a:srgbClr val="FFFFFF"/>
                </a:solidFill>
              </a:ln>
            </c:spPr>
            <c:extLst>
              <c:ext xmlns:c16="http://schemas.microsoft.com/office/drawing/2014/chart" uri="{C3380CC4-5D6E-409C-BE32-E72D297353CC}">
                <c16:uniqueId val="{00000005-63C6-4FCF-81ED-D31C1F6BE3A1}"/>
              </c:ext>
            </c:extLst>
          </c:dPt>
          <c:dPt>
            <c:idx val="3"/>
            <c:invertIfNegative val="0"/>
            <c:bubble3D val="0"/>
            <c:spPr>
              <a:solidFill>
                <a:srgbClr val="FF0000"/>
              </a:solidFill>
              <a:ln w="0">
                <a:solidFill>
                  <a:srgbClr val="FFFFFF"/>
                </a:solidFill>
              </a:ln>
            </c:spPr>
            <c:extLst>
              <c:ext xmlns:c16="http://schemas.microsoft.com/office/drawing/2014/chart" uri="{C3380CC4-5D6E-409C-BE32-E72D297353CC}">
                <c16:uniqueId val="{00000007-63C6-4FCF-81ED-D31C1F6BE3A1}"/>
              </c:ext>
            </c:extLst>
          </c:dPt>
          <c:dPt>
            <c:idx val="4"/>
            <c:invertIfNegative val="0"/>
            <c:bubble3D val="0"/>
            <c:spPr>
              <a:solidFill>
                <a:srgbClr val="FF0000"/>
              </a:solidFill>
              <a:ln w="0">
                <a:solidFill>
                  <a:srgbClr val="FFFFFF"/>
                </a:solidFill>
              </a:ln>
            </c:spPr>
            <c:extLst>
              <c:ext xmlns:c16="http://schemas.microsoft.com/office/drawing/2014/chart" uri="{C3380CC4-5D6E-409C-BE32-E72D297353CC}">
                <c16:uniqueId val="{00000009-63C6-4FCF-81ED-D31C1F6BE3A1}"/>
              </c:ext>
            </c:extLst>
          </c:dPt>
          <c:dPt>
            <c:idx val="5"/>
            <c:invertIfNegative val="0"/>
            <c:bubble3D val="0"/>
            <c:spPr>
              <a:solidFill>
                <a:srgbClr val="FF0000"/>
              </a:solidFill>
              <a:ln w="0">
                <a:solidFill>
                  <a:srgbClr val="FFFFFF"/>
                </a:solidFill>
              </a:ln>
            </c:spPr>
            <c:extLst>
              <c:ext xmlns:c16="http://schemas.microsoft.com/office/drawing/2014/chart" uri="{C3380CC4-5D6E-409C-BE32-E72D297353CC}">
                <c16:uniqueId val="{0000000B-63C6-4FCF-81ED-D31C1F6BE3A1}"/>
              </c:ext>
            </c:extLst>
          </c:dPt>
          <c:dPt>
            <c:idx val="6"/>
            <c:invertIfNegative val="0"/>
            <c:bubble3D val="0"/>
            <c:spPr>
              <a:solidFill>
                <a:srgbClr val="FF0000"/>
              </a:solidFill>
              <a:ln w="0">
                <a:solidFill>
                  <a:srgbClr val="FFFFFF"/>
                </a:solidFill>
              </a:ln>
            </c:spPr>
            <c:extLst>
              <c:ext xmlns:c16="http://schemas.microsoft.com/office/drawing/2014/chart" uri="{C3380CC4-5D6E-409C-BE32-E72D297353CC}">
                <c16:uniqueId val="{0000000D-63C6-4FCF-81ED-D31C1F6BE3A1}"/>
              </c:ext>
            </c:extLst>
          </c:dPt>
          <c:dPt>
            <c:idx val="7"/>
            <c:invertIfNegative val="0"/>
            <c:bubble3D val="0"/>
            <c:spPr>
              <a:solidFill>
                <a:srgbClr val="FF0000"/>
              </a:solidFill>
              <a:ln w="0">
                <a:solidFill>
                  <a:srgbClr val="FFFFFF"/>
                </a:solidFill>
              </a:ln>
            </c:spPr>
            <c:extLst>
              <c:ext xmlns:c16="http://schemas.microsoft.com/office/drawing/2014/chart" uri="{C3380CC4-5D6E-409C-BE32-E72D297353CC}">
                <c16:uniqueId val="{0000000E-63C6-4FCF-81ED-D31C1F6BE3A1}"/>
              </c:ext>
            </c:extLst>
          </c:dPt>
          <c:dPt>
            <c:idx val="13"/>
            <c:invertIfNegative val="0"/>
            <c:bubble3D val="0"/>
            <c:extLst>
              <c:ext xmlns:c16="http://schemas.microsoft.com/office/drawing/2014/chart" uri="{C3380CC4-5D6E-409C-BE32-E72D297353CC}">
                <c16:uniqueId val="{00000010-63C6-4FCF-81ED-D31C1F6BE3A1}"/>
              </c:ext>
            </c:extLst>
          </c:dPt>
          <c:dPt>
            <c:idx val="14"/>
            <c:invertIfNegative val="0"/>
            <c:bubble3D val="0"/>
            <c:spPr>
              <a:solidFill>
                <a:srgbClr val="00A933"/>
              </a:solidFill>
              <a:ln w="0">
                <a:solidFill>
                  <a:srgbClr val="FFFFFF"/>
                </a:solidFill>
              </a:ln>
            </c:spPr>
            <c:extLst>
              <c:ext xmlns:c16="http://schemas.microsoft.com/office/drawing/2014/chart" uri="{C3380CC4-5D6E-409C-BE32-E72D297353CC}">
                <c16:uniqueId val="{00000012-63C6-4FCF-81ED-D31C1F6BE3A1}"/>
              </c:ext>
            </c:extLst>
          </c:dPt>
          <c:dPt>
            <c:idx val="15"/>
            <c:invertIfNegative val="0"/>
            <c:bubble3D val="0"/>
            <c:spPr>
              <a:solidFill>
                <a:srgbClr val="00A933"/>
              </a:solidFill>
              <a:ln w="0">
                <a:solidFill>
                  <a:srgbClr val="FFFFFF"/>
                </a:solidFill>
              </a:ln>
            </c:spPr>
            <c:extLst>
              <c:ext xmlns:c16="http://schemas.microsoft.com/office/drawing/2014/chart" uri="{C3380CC4-5D6E-409C-BE32-E72D297353CC}">
                <c16:uniqueId val="{00000014-63C6-4FCF-81ED-D31C1F6BE3A1}"/>
              </c:ext>
            </c:extLst>
          </c:dPt>
          <c:dPt>
            <c:idx val="16"/>
            <c:invertIfNegative val="0"/>
            <c:bubble3D val="0"/>
            <c:spPr>
              <a:solidFill>
                <a:srgbClr val="00A933"/>
              </a:solidFill>
              <a:ln w="0">
                <a:solidFill>
                  <a:srgbClr val="FFFFFF"/>
                </a:solidFill>
              </a:ln>
            </c:spPr>
            <c:extLst>
              <c:ext xmlns:c16="http://schemas.microsoft.com/office/drawing/2014/chart" uri="{C3380CC4-5D6E-409C-BE32-E72D297353CC}">
                <c16:uniqueId val="{00000016-63C6-4FCF-81ED-D31C1F6BE3A1}"/>
              </c:ext>
            </c:extLst>
          </c:dPt>
          <c:dPt>
            <c:idx val="17"/>
            <c:invertIfNegative val="0"/>
            <c:bubble3D val="0"/>
            <c:spPr>
              <a:solidFill>
                <a:srgbClr val="A6A6A6"/>
              </a:solidFill>
              <a:ln w="0">
                <a:solidFill>
                  <a:srgbClr val="FFFFFF"/>
                </a:solidFill>
              </a:ln>
            </c:spPr>
            <c:extLst>
              <c:ext xmlns:c16="http://schemas.microsoft.com/office/drawing/2014/chart" uri="{C3380CC4-5D6E-409C-BE32-E72D297353CC}">
                <c16:uniqueId val="{00000018-63C6-4FCF-81ED-D31C1F6BE3A1}"/>
              </c:ext>
            </c:extLst>
          </c:dPt>
          <c:dPt>
            <c:idx val="18"/>
            <c:invertIfNegative val="0"/>
            <c:bubble3D val="0"/>
            <c:spPr>
              <a:solidFill>
                <a:srgbClr val="9966FF"/>
              </a:solidFill>
              <a:ln w="0">
                <a:solidFill>
                  <a:srgbClr val="FFFFFF"/>
                </a:solidFill>
              </a:ln>
            </c:spPr>
            <c:extLst>
              <c:ext xmlns:c16="http://schemas.microsoft.com/office/drawing/2014/chart" uri="{C3380CC4-5D6E-409C-BE32-E72D297353CC}">
                <c16:uniqueId val="{00000019-761E-4FEE-9D33-5B9BF0599765}"/>
              </c:ext>
            </c:extLst>
          </c:dPt>
          <c:dPt>
            <c:idx val="19"/>
            <c:invertIfNegative val="0"/>
            <c:bubble3D val="0"/>
            <c:spPr>
              <a:solidFill>
                <a:srgbClr val="9966FF"/>
              </a:solidFill>
              <a:ln w="0">
                <a:solidFill>
                  <a:srgbClr val="FFFFFF"/>
                </a:solidFill>
              </a:ln>
            </c:spPr>
            <c:extLst>
              <c:ext xmlns:c16="http://schemas.microsoft.com/office/drawing/2014/chart" uri="{C3380CC4-5D6E-409C-BE32-E72D297353CC}">
                <c16:uniqueId val="{0000001D-E5F8-408B-9AAE-5C2637279205}"/>
              </c:ext>
            </c:extLst>
          </c:dPt>
          <c:dLbls>
            <c:dLbl>
              <c:idx val="0"/>
              <c:spPr>
                <a:noFill/>
                <a:ln>
                  <a:noFill/>
                </a:ln>
              </c:spPr>
              <c:txPr>
                <a:bodyPr rot="0" vertOverflow="overflow" horzOverflow="overflow" vert="horz" wrap="square" lIns="0" tIns="0" rIns="0" bIns="0" anchor="t" anchorCtr="1">
                  <a:noAutofit/>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dLblPos val="outEnd"/>
              <c:showLegendKey val="0"/>
              <c:showVal val="1"/>
              <c:showCatName val="0"/>
              <c:showSerName val="0"/>
              <c:showPercent val="0"/>
              <c:showBubbleSize val="1"/>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63C6-4FCF-81ED-D31C1F6BE3A1}"/>
                </c:ext>
              </c:extLst>
            </c:dLbl>
            <c:dLbl>
              <c:idx val="1"/>
              <c:spPr>
                <a:noFill/>
                <a:ln>
                  <a:noFill/>
                </a:ln>
              </c:spPr>
              <c:txPr>
                <a:bodyPr rot="0" vertOverflow="overflow" horzOverflow="overflow" vert="horz" wrap="square" lIns="0" tIns="0" rIns="0" bIns="0" anchor="t" anchorCtr="1">
                  <a:noAutofit/>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dLblPos val="outEnd"/>
              <c:showLegendKey val="0"/>
              <c:showVal val="1"/>
              <c:showCatName val="0"/>
              <c:showSerName val="0"/>
              <c:showPercent val="0"/>
              <c:showBubbleSize val="1"/>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3-63C6-4FCF-81ED-D31C1F6BE3A1}"/>
                </c:ext>
              </c:extLst>
            </c:dLbl>
            <c:dLbl>
              <c:idx val="2"/>
              <c:spPr>
                <a:noFill/>
                <a:ln>
                  <a:noFill/>
                </a:ln>
              </c:spPr>
              <c:txPr>
                <a:bodyPr rot="0" vertOverflow="overflow" horzOverflow="overflow" vert="horz" wrap="square" lIns="0" tIns="0" rIns="0" bIns="0" anchor="t" anchorCtr="1">
                  <a:noAutofit/>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dLblPos val="outEnd"/>
              <c:showLegendKey val="0"/>
              <c:showVal val="1"/>
              <c:showCatName val="0"/>
              <c:showSerName val="0"/>
              <c:showPercent val="0"/>
              <c:showBubbleSize val="1"/>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5-63C6-4FCF-81ED-D31C1F6BE3A1}"/>
                </c:ext>
              </c:extLst>
            </c:dLbl>
            <c:dLbl>
              <c:idx val="3"/>
              <c:spPr>
                <a:noFill/>
                <a:ln>
                  <a:noFill/>
                </a:ln>
              </c:spPr>
              <c:txPr>
                <a:bodyPr rot="0" vertOverflow="overflow" horzOverflow="overflow" vert="horz" wrap="square" lIns="0" tIns="0" rIns="0" bIns="0" anchor="t" anchorCtr="1">
                  <a:noAutofit/>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dLblPos val="outEnd"/>
              <c:showLegendKey val="0"/>
              <c:showVal val="1"/>
              <c:showCatName val="0"/>
              <c:showSerName val="0"/>
              <c:showPercent val="0"/>
              <c:showBubbleSize val="1"/>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7-63C6-4FCF-81ED-D31C1F6BE3A1}"/>
                </c:ext>
              </c:extLst>
            </c:dLbl>
            <c:dLbl>
              <c:idx val="4"/>
              <c:spPr>
                <a:noFill/>
                <a:ln>
                  <a:noFill/>
                </a:ln>
              </c:spPr>
              <c:txPr>
                <a:bodyPr rot="0" vertOverflow="overflow" horzOverflow="overflow" vert="horz" wrap="square" lIns="0" tIns="0" rIns="0" bIns="0" anchor="t" anchorCtr="1">
                  <a:noAutofit/>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dLblPos val="outEnd"/>
              <c:showLegendKey val="0"/>
              <c:showVal val="1"/>
              <c:showCatName val="0"/>
              <c:showSerName val="0"/>
              <c:showPercent val="0"/>
              <c:showBubbleSize val="1"/>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9-63C6-4FCF-81ED-D31C1F6BE3A1}"/>
                </c:ext>
              </c:extLst>
            </c:dLbl>
            <c:dLbl>
              <c:idx val="5"/>
              <c:spPr>
                <a:noFill/>
                <a:ln>
                  <a:noFill/>
                </a:ln>
              </c:spPr>
              <c:txPr>
                <a:bodyPr rot="0" vertOverflow="overflow" horzOverflow="overflow" vert="horz" wrap="square" lIns="0" tIns="0" rIns="0" bIns="0" anchor="t" anchorCtr="1">
                  <a:noAutofit/>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dLblPos val="outEnd"/>
              <c:showLegendKey val="0"/>
              <c:showVal val="1"/>
              <c:showCatName val="0"/>
              <c:showSerName val="0"/>
              <c:showPercent val="0"/>
              <c:showBubbleSize val="1"/>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B-63C6-4FCF-81ED-D31C1F6BE3A1}"/>
                </c:ext>
              </c:extLst>
            </c:dLbl>
            <c:dLbl>
              <c:idx val="6"/>
              <c:spPr>
                <a:noFill/>
                <a:ln>
                  <a:noFill/>
                </a:ln>
              </c:spPr>
              <c:txPr>
                <a:bodyPr rot="0" vertOverflow="overflow" horzOverflow="overflow" vert="horz" wrap="square" lIns="0" tIns="0" rIns="0" bIns="0" anchor="t" anchorCtr="1">
                  <a:noAutofit/>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dLblPos val="outEnd"/>
              <c:showLegendKey val="0"/>
              <c:showVal val="1"/>
              <c:showCatName val="0"/>
              <c:showSerName val="0"/>
              <c:showPercent val="0"/>
              <c:showBubbleSize val="1"/>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D-63C6-4FCF-81ED-D31C1F6BE3A1}"/>
                </c:ext>
              </c:extLst>
            </c:dLbl>
            <c:dLbl>
              <c:idx val="7"/>
              <c:spPr>
                <a:noFill/>
                <a:ln>
                  <a:noFill/>
                </a:ln>
              </c:spPr>
              <c:txPr>
                <a:bodyPr rot="0" vertOverflow="overflow" horzOverflow="overflow" vert="horz" wrap="square" lIns="0" tIns="0" rIns="0" bIns="0" anchor="t" anchorCtr="1">
                  <a:noAutofit/>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dLblPos val="outEnd"/>
              <c:showLegendKey val="0"/>
              <c:showVal val="1"/>
              <c:showCatName val="0"/>
              <c:showSerName val="0"/>
              <c:showPercent val="0"/>
              <c:showBubbleSize val="1"/>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E-63C6-4FCF-81ED-D31C1F6BE3A1}"/>
                </c:ext>
              </c:extLst>
            </c:dLbl>
            <c:dLbl>
              <c:idx val="13"/>
              <c:spPr>
                <a:noFill/>
                <a:ln>
                  <a:noFill/>
                </a:ln>
              </c:spPr>
              <c:txPr>
                <a:bodyPr rot="0" vertOverflow="overflow" horzOverflow="overflow" vert="horz" wrap="square" lIns="0" tIns="0" rIns="0" bIns="0" anchor="t" anchorCtr="1">
                  <a:noAutofit/>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dLblPos val="outEnd"/>
              <c:showLegendKey val="0"/>
              <c:showVal val="1"/>
              <c:showCatName val="0"/>
              <c:showSerName val="0"/>
              <c:showPercent val="0"/>
              <c:showBubbleSize val="1"/>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10-63C6-4FCF-81ED-D31C1F6BE3A1}"/>
                </c:ext>
              </c:extLst>
            </c:dLbl>
            <c:dLbl>
              <c:idx val="14"/>
              <c:spPr>
                <a:noFill/>
                <a:ln>
                  <a:noFill/>
                </a:ln>
              </c:spPr>
              <c:txPr>
                <a:bodyPr rot="0" vertOverflow="overflow" horzOverflow="overflow" vert="horz" wrap="square" lIns="0" tIns="0" rIns="0" bIns="0" anchor="t" anchorCtr="1">
                  <a:noAutofit/>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dLblPos val="outEnd"/>
              <c:showLegendKey val="0"/>
              <c:showVal val="1"/>
              <c:showCatName val="0"/>
              <c:showSerName val="0"/>
              <c:showPercent val="0"/>
              <c:showBubbleSize val="1"/>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12-63C6-4FCF-81ED-D31C1F6BE3A1}"/>
                </c:ext>
              </c:extLst>
            </c:dLbl>
            <c:dLbl>
              <c:idx val="15"/>
              <c:spPr>
                <a:noFill/>
                <a:ln>
                  <a:noFill/>
                </a:ln>
              </c:spPr>
              <c:txPr>
                <a:bodyPr rot="0" vertOverflow="overflow" horzOverflow="overflow" vert="horz" wrap="square" lIns="0" tIns="0" rIns="0" bIns="0" anchor="t" anchorCtr="1">
                  <a:noAutofit/>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dLblPos val="outEnd"/>
              <c:showLegendKey val="0"/>
              <c:showVal val="1"/>
              <c:showCatName val="0"/>
              <c:showSerName val="0"/>
              <c:showPercent val="0"/>
              <c:showBubbleSize val="1"/>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14-63C6-4FCF-81ED-D31C1F6BE3A1}"/>
                </c:ext>
              </c:extLst>
            </c:dLbl>
            <c:dLbl>
              <c:idx val="16"/>
              <c:spPr>
                <a:noFill/>
                <a:ln>
                  <a:noFill/>
                </a:ln>
              </c:spPr>
              <c:txPr>
                <a:bodyPr rot="0" vertOverflow="overflow" horzOverflow="overflow" vert="horz" wrap="square" lIns="0" tIns="0" rIns="0" bIns="0" anchor="t" anchorCtr="1">
                  <a:noAutofit/>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dLblPos val="outEnd"/>
              <c:showLegendKey val="0"/>
              <c:showVal val="1"/>
              <c:showCatName val="0"/>
              <c:showSerName val="0"/>
              <c:showPercent val="0"/>
              <c:showBubbleSize val="1"/>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16-63C6-4FCF-81ED-D31C1F6BE3A1}"/>
                </c:ext>
              </c:extLst>
            </c:dLbl>
            <c:dLbl>
              <c:idx val="17"/>
              <c:spPr>
                <a:noFill/>
                <a:ln>
                  <a:noFill/>
                </a:ln>
              </c:spPr>
              <c:txPr>
                <a:bodyPr rot="0" vertOverflow="overflow" horzOverflow="overflow" vert="horz" wrap="square" lIns="0" tIns="0" rIns="0" bIns="0" anchor="t" anchorCtr="1">
                  <a:noAutofit/>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dLblPos val="outEnd"/>
              <c:showLegendKey val="0"/>
              <c:showVal val="1"/>
              <c:showCatName val="0"/>
              <c:showSerName val="0"/>
              <c:showPercent val="0"/>
              <c:showBubbleSize val="1"/>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18-63C6-4FCF-81ED-D31C1F6BE3A1}"/>
                </c:ext>
              </c:extLst>
            </c:dLbl>
            <c:spPr>
              <a:noFill/>
              <a:ln>
                <a:noFill/>
              </a:ln>
              <a:effectLst/>
            </c:spPr>
            <c:txPr>
              <a:bodyPr rot="0" vertOverflow="overflow" horzOverflow="overflow" vert="horz" wrap="square" lIns="0" tIns="0" rIns="0" bIns="0" anchor="t" anchorCtr="1">
                <a:noAutofit/>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1"/>
              </c:ext>
            </c:extLst>
          </c:dLbls>
          <c:cat>
            <c:strRef>
              <c:f>'Ergebnisse - Dashboard'!$D$263:$D$282</c:f>
              <c:strCache>
                <c:ptCount val="20"/>
                <c:pt idx="0">
                  <c:v>Strom - Netzbezug (standortbasierte B.)*</c:v>
                </c:pt>
                <c:pt idx="1">
                  <c:v>Strom - Netzbezug (marktbasierte B.)*</c:v>
                </c:pt>
                <c:pt idx="2">
                  <c:v>PV-Strom Eigenverbrauch </c:v>
                </c:pt>
                <c:pt idx="3">
                  <c:v>Wärme</c:v>
                </c:pt>
                <c:pt idx="4">
                  <c:v>Fernwärme</c:v>
                </c:pt>
                <c:pt idx="5">
                  <c:v>Fernkälte</c:v>
                </c:pt>
                <c:pt idx="6">
                  <c:v>Dampferzeugung</c:v>
                </c:pt>
                <c:pt idx="7">
                  <c:v>Sonstige Treibstoffeinsätze</c:v>
                </c:pt>
                <c:pt idx="8">
                  <c:v>Dienstreisen</c:v>
                </c:pt>
                <c:pt idx="9">
                  <c:v>Pendeln (Bedienstete)</c:v>
                </c:pt>
                <c:pt idx="10">
                  <c:v>Pendeln (Studierende)</c:v>
                </c:pt>
                <c:pt idx="11">
                  <c:v>Auslandsaufenthalte Bedienstete (Outgoing)</c:v>
                </c:pt>
                <c:pt idx="12">
                  <c:v>Auslandsaufenthalte Studierende (Outgoing)</c:v>
                </c:pt>
                <c:pt idx="13">
                  <c:v>Eigenfuhrpark</c:v>
                </c:pt>
                <c:pt idx="14">
                  <c:v>Papier</c:v>
                </c:pt>
                <c:pt idx="15">
                  <c:v>Kältemittel </c:v>
                </c:pt>
                <c:pt idx="16">
                  <c:v>IT-Geräte</c:v>
                </c:pt>
                <c:pt idx="17">
                  <c:v>Gebäudeneubau &amp; -sanierung</c:v>
                </c:pt>
                <c:pt idx="18">
                  <c:v>Mensa (Strom: standortbasierte B.)*</c:v>
                </c:pt>
                <c:pt idx="19">
                  <c:v>Mensa (Strom: marktbasierte B.)*</c:v>
                </c:pt>
              </c:strCache>
            </c:strRef>
          </c:cat>
          <c:val>
            <c:numRef>
              <c:f>'Ergebnisse - Dashboard'!$E$263:$E$282</c:f>
              <c:numCache>
                <c:formatCode>* #\ ##0"    ";\-* #\ ##0"    ";* \-#"    ";@\ </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19-63C6-4FCF-81ED-D31C1F6BE3A1}"/>
            </c:ext>
          </c:extLst>
        </c:ser>
        <c:dLbls>
          <c:showLegendKey val="0"/>
          <c:showVal val="0"/>
          <c:showCatName val="0"/>
          <c:showSerName val="0"/>
          <c:showPercent val="0"/>
          <c:showBubbleSize val="0"/>
        </c:dLbls>
        <c:gapWidth val="100"/>
        <c:axId val="63346643"/>
        <c:axId val="85604092"/>
      </c:barChart>
      <c:catAx>
        <c:axId val="63346643"/>
        <c:scaling>
          <c:orientation val="minMax"/>
        </c:scaling>
        <c:delete val="0"/>
        <c:axPos val="b"/>
        <c:numFmt formatCode="General" sourceLinked="0"/>
        <c:majorTickMark val="out"/>
        <c:minorTickMark val="none"/>
        <c:tickLblPos val="nextTo"/>
        <c:spPr>
          <a:ln w="0">
            <a:solidFill>
              <a:srgbClr val="B3B3B3"/>
            </a:solidFill>
          </a:ln>
        </c:spPr>
        <c:txPr>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crossAx val="85604092"/>
        <c:crosses val="autoZero"/>
        <c:auto val="1"/>
        <c:lblAlgn val="ctr"/>
        <c:lblOffset val="100"/>
        <c:noMultiLvlLbl val="0"/>
      </c:catAx>
      <c:valAx>
        <c:axId val="85604092"/>
        <c:scaling>
          <c:orientation val="minMax"/>
        </c:scaling>
        <c:delete val="0"/>
        <c:axPos val="l"/>
        <c:majorGridlines>
          <c:spPr>
            <a:ln w="0">
              <a:solidFill>
                <a:srgbClr val="B3B3B3"/>
              </a:solidFill>
            </a:ln>
          </c:spPr>
        </c:majorGridlines>
        <c:title>
          <c:tx>
            <c:rich>
              <a:bodyPr rot="-5400000"/>
              <a:lstStyle/>
              <a:p>
                <a:pPr>
                  <a:defRPr lang="de-DE" sz="900" b="0" strike="noStrike" spc="-1">
                    <a:solidFill>
                      <a:srgbClr val="000000"/>
                    </a:solidFill>
                    <a:latin typeface="Arial"/>
                    <a:ea typeface="DejaVu Sans"/>
                  </a:defRPr>
                </a:pPr>
                <a:r>
                  <a:rPr lang="de-DE" sz="900" b="0" strike="noStrike" spc="-1">
                    <a:solidFill>
                      <a:srgbClr val="000000"/>
                    </a:solidFill>
                    <a:latin typeface="Arial"/>
                    <a:ea typeface="DejaVu Sans"/>
                  </a:rPr>
                  <a:t>Tonnen CO2-eq.</a:t>
                </a:r>
              </a:p>
            </c:rich>
          </c:tx>
          <c:layout>
            <c:manualLayout>
              <c:xMode val="edge"/>
              <c:yMode val="edge"/>
              <c:x val="3.4434416893016698E-2"/>
              <c:y val="9.7547584187408498E-2"/>
            </c:manualLayout>
          </c:layout>
          <c:overlay val="0"/>
          <c:spPr>
            <a:noFill/>
            <a:ln w="0">
              <a:noFill/>
            </a:ln>
          </c:spPr>
        </c:title>
        <c:numFmt formatCode="* #,##0&quot;    &quot;;\-* #,##0&quot;    &quot;;* \-#&quot;    &quot;;@\ " sourceLinked="0"/>
        <c:majorTickMark val="out"/>
        <c:minorTickMark val="none"/>
        <c:tickLblPos val="nextTo"/>
        <c:spPr>
          <a:ln w="0">
            <a:solidFill>
              <a:srgbClr val="B3B3B3"/>
            </a:solidFill>
          </a:ln>
        </c:spPr>
        <c:txPr>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crossAx val="63346643"/>
        <c:crosses val="autoZero"/>
        <c:crossBetween val="between"/>
      </c:valAx>
      <c:spPr>
        <a:noFill/>
        <a:ln w="0">
          <a:solidFill>
            <a:srgbClr val="B3B3B3"/>
          </a:solidFill>
        </a:ln>
      </c:spPr>
    </c:plotArea>
    <c:plotVisOnly val="0"/>
    <c:dispBlanksAs val="gap"/>
    <c:showDLblsOverMax val="1"/>
  </c:chart>
  <c:spPr>
    <a:solidFill>
      <a:srgbClr val="FFFFFF"/>
    </a:solidFill>
    <a:ln w="0">
      <a:noFill/>
    </a:ln>
  </c:spPr>
  <c:printSettings>
    <c:headerFooter/>
    <c:pageMargins b="0.78740157499999996" l="0.7" r="0.7" t="0.78740157499999996"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4689352076748232E-2"/>
          <c:y val="6.0237666330616321E-2"/>
          <c:w val="0.90840137607228222"/>
          <c:h val="0.93610649576334615"/>
        </c:manualLayout>
      </c:layout>
      <c:barChart>
        <c:barDir val="bar"/>
        <c:grouping val="clustered"/>
        <c:varyColors val="0"/>
        <c:ser>
          <c:idx val="0"/>
          <c:order val="0"/>
          <c:spPr>
            <a:solidFill>
              <a:srgbClr val="004586"/>
            </a:solidFill>
            <a:ln w="0">
              <a:noFill/>
            </a:ln>
          </c:spPr>
          <c:invertIfNegative val="0"/>
          <c:dPt>
            <c:idx val="0"/>
            <c:invertIfNegative val="0"/>
            <c:bubble3D val="0"/>
            <c:spPr>
              <a:solidFill>
                <a:srgbClr val="FF7C80"/>
              </a:solidFill>
              <a:ln w="0">
                <a:noFill/>
              </a:ln>
            </c:spPr>
            <c:extLst>
              <c:ext xmlns:c16="http://schemas.microsoft.com/office/drawing/2014/chart" uri="{C3380CC4-5D6E-409C-BE32-E72D297353CC}">
                <c16:uniqueId val="{00000001-0091-476A-A203-686096D2E2A0}"/>
              </c:ext>
            </c:extLst>
          </c:dPt>
          <c:dPt>
            <c:idx val="1"/>
            <c:invertIfNegative val="0"/>
            <c:bubble3D val="0"/>
            <c:spPr>
              <a:solidFill>
                <a:srgbClr val="FF7C80"/>
              </a:solidFill>
              <a:ln w="0">
                <a:noFill/>
              </a:ln>
            </c:spPr>
            <c:extLst>
              <c:ext xmlns:c16="http://schemas.microsoft.com/office/drawing/2014/chart" uri="{C3380CC4-5D6E-409C-BE32-E72D297353CC}">
                <c16:uniqueId val="{00000003-0091-476A-A203-686096D2E2A0}"/>
              </c:ext>
            </c:extLst>
          </c:dPt>
          <c:dPt>
            <c:idx val="2"/>
            <c:invertIfNegative val="0"/>
            <c:bubble3D val="0"/>
            <c:spPr>
              <a:solidFill>
                <a:srgbClr val="FF0000"/>
              </a:solidFill>
              <a:ln w="0">
                <a:noFill/>
              </a:ln>
            </c:spPr>
            <c:extLst>
              <c:ext xmlns:c16="http://schemas.microsoft.com/office/drawing/2014/chart" uri="{C3380CC4-5D6E-409C-BE32-E72D297353CC}">
                <c16:uniqueId val="{00000005-0091-476A-A203-686096D2E2A0}"/>
              </c:ext>
            </c:extLst>
          </c:dPt>
          <c:dPt>
            <c:idx val="3"/>
            <c:invertIfNegative val="0"/>
            <c:bubble3D val="0"/>
            <c:spPr>
              <a:solidFill>
                <a:srgbClr val="FF0000"/>
              </a:solidFill>
              <a:ln w="0">
                <a:noFill/>
              </a:ln>
            </c:spPr>
            <c:extLst>
              <c:ext xmlns:c16="http://schemas.microsoft.com/office/drawing/2014/chart" uri="{C3380CC4-5D6E-409C-BE32-E72D297353CC}">
                <c16:uniqueId val="{00000007-0091-476A-A203-686096D2E2A0}"/>
              </c:ext>
            </c:extLst>
          </c:dPt>
          <c:dPt>
            <c:idx val="4"/>
            <c:invertIfNegative val="0"/>
            <c:bubble3D val="0"/>
            <c:spPr>
              <a:solidFill>
                <a:srgbClr val="FF0000"/>
              </a:solidFill>
              <a:ln w="0">
                <a:noFill/>
              </a:ln>
            </c:spPr>
            <c:extLst>
              <c:ext xmlns:c16="http://schemas.microsoft.com/office/drawing/2014/chart" uri="{C3380CC4-5D6E-409C-BE32-E72D297353CC}">
                <c16:uniqueId val="{00000009-0091-476A-A203-686096D2E2A0}"/>
              </c:ext>
            </c:extLst>
          </c:dPt>
          <c:dPt>
            <c:idx val="5"/>
            <c:invertIfNegative val="0"/>
            <c:bubble3D val="0"/>
            <c:spPr>
              <a:solidFill>
                <a:srgbClr val="FF0000"/>
              </a:solidFill>
              <a:ln w="0">
                <a:noFill/>
              </a:ln>
            </c:spPr>
            <c:extLst>
              <c:ext xmlns:c16="http://schemas.microsoft.com/office/drawing/2014/chart" uri="{C3380CC4-5D6E-409C-BE32-E72D297353CC}">
                <c16:uniqueId val="{0000000B-0091-476A-A203-686096D2E2A0}"/>
              </c:ext>
            </c:extLst>
          </c:dPt>
          <c:dPt>
            <c:idx val="6"/>
            <c:invertIfNegative val="0"/>
            <c:bubble3D val="0"/>
            <c:spPr>
              <a:solidFill>
                <a:srgbClr val="FF0000"/>
              </a:solidFill>
              <a:ln w="0">
                <a:noFill/>
              </a:ln>
            </c:spPr>
            <c:extLst>
              <c:ext xmlns:c16="http://schemas.microsoft.com/office/drawing/2014/chart" uri="{C3380CC4-5D6E-409C-BE32-E72D297353CC}">
                <c16:uniqueId val="{0000000D-0091-476A-A203-686096D2E2A0}"/>
              </c:ext>
            </c:extLst>
          </c:dPt>
          <c:dPt>
            <c:idx val="7"/>
            <c:invertIfNegative val="0"/>
            <c:bubble3D val="0"/>
            <c:spPr>
              <a:solidFill>
                <a:srgbClr val="FF0000"/>
              </a:solidFill>
              <a:ln w="0">
                <a:noFill/>
              </a:ln>
            </c:spPr>
            <c:extLst>
              <c:ext xmlns:c16="http://schemas.microsoft.com/office/drawing/2014/chart" uri="{C3380CC4-5D6E-409C-BE32-E72D297353CC}">
                <c16:uniqueId val="{0000000F-0091-476A-A203-686096D2E2A0}"/>
              </c:ext>
            </c:extLst>
          </c:dPt>
          <c:dPt>
            <c:idx val="8"/>
            <c:invertIfNegative val="0"/>
            <c:bubble3D val="0"/>
            <c:spPr>
              <a:solidFill>
                <a:srgbClr val="2A6099"/>
              </a:solidFill>
              <a:ln w="0">
                <a:noFill/>
              </a:ln>
            </c:spPr>
            <c:extLst>
              <c:ext xmlns:c16="http://schemas.microsoft.com/office/drawing/2014/chart" uri="{C3380CC4-5D6E-409C-BE32-E72D297353CC}">
                <c16:uniqueId val="{00000011-0091-476A-A203-686096D2E2A0}"/>
              </c:ext>
            </c:extLst>
          </c:dPt>
          <c:dPt>
            <c:idx val="9"/>
            <c:invertIfNegative val="0"/>
            <c:bubble3D val="0"/>
            <c:spPr>
              <a:solidFill>
                <a:srgbClr val="2A6099"/>
              </a:solidFill>
              <a:ln w="0">
                <a:noFill/>
              </a:ln>
            </c:spPr>
            <c:extLst>
              <c:ext xmlns:c16="http://schemas.microsoft.com/office/drawing/2014/chart" uri="{C3380CC4-5D6E-409C-BE32-E72D297353CC}">
                <c16:uniqueId val="{00000013-0091-476A-A203-686096D2E2A0}"/>
              </c:ext>
            </c:extLst>
          </c:dPt>
          <c:dPt>
            <c:idx val="10"/>
            <c:invertIfNegative val="0"/>
            <c:bubble3D val="0"/>
            <c:spPr>
              <a:solidFill>
                <a:srgbClr val="2A6099"/>
              </a:solidFill>
              <a:ln w="0">
                <a:noFill/>
              </a:ln>
            </c:spPr>
            <c:extLst>
              <c:ext xmlns:c16="http://schemas.microsoft.com/office/drawing/2014/chart" uri="{C3380CC4-5D6E-409C-BE32-E72D297353CC}">
                <c16:uniqueId val="{00000015-0091-476A-A203-686096D2E2A0}"/>
              </c:ext>
            </c:extLst>
          </c:dPt>
          <c:dPt>
            <c:idx val="11"/>
            <c:invertIfNegative val="0"/>
            <c:bubble3D val="0"/>
            <c:spPr>
              <a:solidFill>
                <a:srgbClr val="2A6099"/>
              </a:solidFill>
              <a:ln w="0">
                <a:noFill/>
              </a:ln>
            </c:spPr>
            <c:extLst>
              <c:ext xmlns:c16="http://schemas.microsoft.com/office/drawing/2014/chart" uri="{C3380CC4-5D6E-409C-BE32-E72D297353CC}">
                <c16:uniqueId val="{00000017-0091-476A-A203-686096D2E2A0}"/>
              </c:ext>
            </c:extLst>
          </c:dPt>
          <c:dPt>
            <c:idx val="12"/>
            <c:invertIfNegative val="0"/>
            <c:bubble3D val="0"/>
            <c:spPr>
              <a:solidFill>
                <a:srgbClr val="2A6099"/>
              </a:solidFill>
              <a:ln w="0">
                <a:noFill/>
              </a:ln>
            </c:spPr>
            <c:extLst>
              <c:ext xmlns:c16="http://schemas.microsoft.com/office/drawing/2014/chart" uri="{C3380CC4-5D6E-409C-BE32-E72D297353CC}">
                <c16:uniqueId val="{00000019-0091-476A-A203-686096D2E2A0}"/>
              </c:ext>
            </c:extLst>
          </c:dPt>
          <c:dPt>
            <c:idx val="13"/>
            <c:invertIfNegative val="0"/>
            <c:bubble3D val="0"/>
            <c:spPr>
              <a:solidFill>
                <a:srgbClr val="2A6099"/>
              </a:solidFill>
              <a:ln w="0">
                <a:noFill/>
              </a:ln>
            </c:spPr>
            <c:extLst>
              <c:ext xmlns:c16="http://schemas.microsoft.com/office/drawing/2014/chart" uri="{C3380CC4-5D6E-409C-BE32-E72D297353CC}">
                <c16:uniqueId val="{0000001B-0091-476A-A203-686096D2E2A0}"/>
              </c:ext>
            </c:extLst>
          </c:dPt>
          <c:dPt>
            <c:idx val="14"/>
            <c:invertIfNegative val="0"/>
            <c:bubble3D val="0"/>
            <c:spPr>
              <a:solidFill>
                <a:srgbClr val="00A933"/>
              </a:solidFill>
              <a:ln w="0">
                <a:noFill/>
              </a:ln>
            </c:spPr>
            <c:extLst>
              <c:ext xmlns:c16="http://schemas.microsoft.com/office/drawing/2014/chart" uri="{C3380CC4-5D6E-409C-BE32-E72D297353CC}">
                <c16:uniqueId val="{0000001D-0091-476A-A203-686096D2E2A0}"/>
              </c:ext>
            </c:extLst>
          </c:dPt>
          <c:dPt>
            <c:idx val="15"/>
            <c:invertIfNegative val="0"/>
            <c:bubble3D val="0"/>
            <c:spPr>
              <a:solidFill>
                <a:srgbClr val="00A933"/>
              </a:solidFill>
              <a:ln w="0">
                <a:noFill/>
              </a:ln>
            </c:spPr>
            <c:extLst>
              <c:ext xmlns:c16="http://schemas.microsoft.com/office/drawing/2014/chart" uri="{C3380CC4-5D6E-409C-BE32-E72D297353CC}">
                <c16:uniqueId val="{0000001F-0091-476A-A203-686096D2E2A0}"/>
              </c:ext>
            </c:extLst>
          </c:dPt>
          <c:dPt>
            <c:idx val="16"/>
            <c:invertIfNegative val="0"/>
            <c:bubble3D val="0"/>
            <c:spPr>
              <a:solidFill>
                <a:srgbClr val="00A933"/>
              </a:solidFill>
              <a:ln w="0">
                <a:noFill/>
              </a:ln>
            </c:spPr>
            <c:extLst>
              <c:ext xmlns:c16="http://schemas.microsoft.com/office/drawing/2014/chart" uri="{C3380CC4-5D6E-409C-BE32-E72D297353CC}">
                <c16:uniqueId val="{00000021-0091-476A-A203-686096D2E2A0}"/>
              </c:ext>
            </c:extLst>
          </c:dPt>
          <c:dPt>
            <c:idx val="17"/>
            <c:invertIfNegative val="0"/>
            <c:bubble3D val="0"/>
            <c:spPr>
              <a:solidFill>
                <a:srgbClr val="A6A6A6"/>
              </a:solidFill>
              <a:ln w="0">
                <a:noFill/>
              </a:ln>
            </c:spPr>
            <c:extLst>
              <c:ext xmlns:c16="http://schemas.microsoft.com/office/drawing/2014/chart" uri="{C3380CC4-5D6E-409C-BE32-E72D297353CC}">
                <c16:uniqueId val="{00000023-0091-476A-A203-686096D2E2A0}"/>
              </c:ext>
            </c:extLst>
          </c:dPt>
          <c:dPt>
            <c:idx val="18"/>
            <c:invertIfNegative val="0"/>
            <c:bubble3D val="0"/>
            <c:spPr>
              <a:solidFill>
                <a:srgbClr val="9966FF"/>
              </a:solidFill>
              <a:ln w="0">
                <a:noFill/>
              </a:ln>
            </c:spPr>
            <c:extLst>
              <c:ext xmlns:c16="http://schemas.microsoft.com/office/drawing/2014/chart" uri="{C3380CC4-5D6E-409C-BE32-E72D297353CC}">
                <c16:uniqueId val="{00000025-0091-476A-A203-686096D2E2A0}"/>
              </c:ext>
            </c:extLst>
          </c:dPt>
          <c:dPt>
            <c:idx val="19"/>
            <c:invertIfNegative val="0"/>
            <c:bubble3D val="0"/>
            <c:spPr>
              <a:solidFill>
                <a:srgbClr val="9966FF"/>
              </a:solidFill>
              <a:ln w="0">
                <a:noFill/>
              </a:ln>
            </c:spPr>
            <c:extLst>
              <c:ext xmlns:c16="http://schemas.microsoft.com/office/drawing/2014/chart" uri="{C3380CC4-5D6E-409C-BE32-E72D297353CC}">
                <c16:uniqueId val="{00000027-FA52-4288-BC72-91160DC315A6}"/>
              </c:ext>
            </c:extLst>
          </c:dPt>
          <c:dLbls>
            <c:numFmt formatCode="0%" sourceLinked="0"/>
            <c:spPr>
              <a:noFill/>
              <a:ln>
                <a:noFill/>
              </a:ln>
              <a:effectLst/>
            </c:spPr>
            <c:txPr>
              <a:bodyPr vertOverflow="overflow" horzOverflow="overflow" wrap="square" lIns="38100" tIns="19050" rIns="38100" bIns="19050" anchor="ctr">
                <a:spAutoFit/>
              </a:bodyPr>
              <a:lstStyle/>
              <a:p>
                <a:pPr>
                  <a:defRPr>
                    <a:latin typeface="Calibri" panose="020F0502020204030204" pitchFamily="34" charset="0"/>
                    <a:cs typeface="Calibri" panose="020F0502020204030204" pitchFamily="34" charset="0"/>
                  </a:defRPr>
                </a:pPr>
                <a:endParaRPr lang="de-DE"/>
              </a:p>
            </c:txPr>
            <c:dLblPos val="outEnd"/>
            <c:showLegendKey val="0"/>
            <c:showVal val="1"/>
            <c:showCatName val="1"/>
            <c:showSerName val="0"/>
            <c:showPercent val="0"/>
            <c:showBubbleSize val="0"/>
            <c:separator> </c:separator>
            <c:showLeaderLines val="0"/>
            <c:extLst>
              <c:ext xmlns:c15="http://schemas.microsoft.com/office/drawing/2012/chart" uri="{CE6537A1-D6FC-4f65-9D91-7224C49458BB}">
                <c15:showLeaderLines val="1"/>
              </c:ext>
            </c:extLst>
          </c:dLbls>
          <c:cat>
            <c:strRef>
              <c:f>'Ergebnisse - Dashboard'!$M$263:$M$282</c:f>
              <c:strCache>
                <c:ptCount val="20"/>
                <c:pt idx="0">
                  <c:v>Strom - Netzbezug (standortbasierte B.)*</c:v>
                </c:pt>
                <c:pt idx="1">
                  <c:v>Strom - Netzbezug (marktbasierte B.)*</c:v>
                </c:pt>
                <c:pt idx="2">
                  <c:v>PV-Strom Eigenverbrauch </c:v>
                </c:pt>
                <c:pt idx="3">
                  <c:v>Wärme</c:v>
                </c:pt>
                <c:pt idx="4">
                  <c:v>Fernwärme</c:v>
                </c:pt>
                <c:pt idx="5">
                  <c:v>Fernkälte</c:v>
                </c:pt>
                <c:pt idx="6">
                  <c:v>Dampferzeugung</c:v>
                </c:pt>
                <c:pt idx="7">
                  <c:v>Sonstige Treibstoffeinsätze</c:v>
                </c:pt>
                <c:pt idx="8">
                  <c:v>Dienstreisen</c:v>
                </c:pt>
                <c:pt idx="9">
                  <c:v>Pendeln (Bedienstete)</c:v>
                </c:pt>
                <c:pt idx="10">
                  <c:v>Pendeln (Studierende)</c:v>
                </c:pt>
                <c:pt idx="11">
                  <c:v>Auslandsaufenthalte Bedienstete (Outgoing)</c:v>
                </c:pt>
                <c:pt idx="12">
                  <c:v>Auslandsaufenthalte Studierende (Outgoing)</c:v>
                </c:pt>
                <c:pt idx="13">
                  <c:v>Eigenfuhrpark</c:v>
                </c:pt>
                <c:pt idx="14">
                  <c:v>Papier</c:v>
                </c:pt>
                <c:pt idx="15">
                  <c:v>Kältemittel </c:v>
                </c:pt>
                <c:pt idx="16">
                  <c:v>IT-Geräte</c:v>
                </c:pt>
                <c:pt idx="17">
                  <c:v>Gebäudeneubau &amp; -sanierung</c:v>
                </c:pt>
                <c:pt idx="18">
                  <c:v>Mensa (Strom: standortbasierte B.)*</c:v>
                </c:pt>
                <c:pt idx="19">
                  <c:v>Mensa (Strom: marktbasierte B.)*</c:v>
                </c:pt>
              </c:strCache>
            </c:strRef>
          </c:cat>
          <c:val>
            <c:numRef>
              <c:f>'Ergebnisse - Dashboard'!$N$263:$N$282</c:f>
              <c:numCache>
                <c:formatCode>0.00\ %</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24-0091-476A-A203-686096D2E2A0}"/>
            </c:ext>
          </c:extLst>
        </c:ser>
        <c:dLbls>
          <c:dLblPos val="outEnd"/>
          <c:showLegendKey val="0"/>
          <c:showVal val="1"/>
          <c:showCatName val="0"/>
          <c:showSerName val="0"/>
          <c:showPercent val="0"/>
          <c:showBubbleSize val="0"/>
        </c:dLbls>
        <c:gapWidth val="100"/>
        <c:axId val="83027687"/>
        <c:axId val="9068921"/>
      </c:barChart>
      <c:catAx>
        <c:axId val="83027687"/>
        <c:scaling>
          <c:orientation val="maxMin"/>
        </c:scaling>
        <c:delete val="0"/>
        <c:axPos val="b"/>
        <c:numFmt formatCode="General" sourceLinked="0"/>
        <c:majorTickMark val="out"/>
        <c:minorTickMark val="none"/>
        <c:tickLblPos val="none"/>
        <c:spPr>
          <a:ln w="0">
            <a:solidFill>
              <a:srgbClr val="B3B3B3"/>
            </a:solidFill>
          </a:ln>
        </c:spPr>
        <c:txPr>
          <a:bodyPr/>
          <a:lstStyle/>
          <a:p>
            <a:pPr>
              <a:defRPr sz="1000" b="0" strike="noStrike" spc="-1">
                <a:solidFill>
                  <a:srgbClr val="000000"/>
                </a:solidFill>
                <a:latin typeface="Calibri"/>
                <a:ea typeface="DejaVu Sans"/>
              </a:defRPr>
            </a:pPr>
            <a:endParaRPr lang="de-DE"/>
          </a:p>
        </c:txPr>
        <c:crossAx val="9068921"/>
        <c:crossesAt val="0"/>
        <c:auto val="1"/>
        <c:lblAlgn val="ctr"/>
        <c:lblOffset val="100"/>
        <c:noMultiLvlLbl val="0"/>
      </c:catAx>
      <c:valAx>
        <c:axId val="9068921"/>
        <c:scaling>
          <c:orientation val="minMax"/>
        </c:scaling>
        <c:delete val="0"/>
        <c:axPos val="t"/>
        <c:majorGridlines>
          <c:spPr>
            <a:ln w="0">
              <a:solidFill>
                <a:srgbClr val="B3B3B3"/>
              </a:solidFill>
            </a:ln>
          </c:spPr>
        </c:majorGridlines>
        <c:numFmt formatCode="0%" sourceLinked="0"/>
        <c:majorTickMark val="out"/>
        <c:minorTickMark val="none"/>
        <c:tickLblPos val="nextTo"/>
        <c:spPr>
          <a:ln w="0">
            <a:solidFill>
              <a:srgbClr val="B3B3B3"/>
            </a:solidFill>
          </a:ln>
        </c:spPr>
        <c:txPr>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crossAx val="83027687"/>
        <c:crosses val="autoZero"/>
        <c:crossBetween val="between"/>
      </c:valAx>
      <c:spPr>
        <a:noFill/>
        <a:ln w="0">
          <a:solidFill>
            <a:srgbClr val="B3B3B3"/>
          </a:solidFill>
        </a:ln>
      </c:spPr>
    </c:plotArea>
    <c:plotVisOnly val="0"/>
    <c:dispBlanksAs val="gap"/>
    <c:showDLblsOverMax val="1"/>
  </c:chart>
  <c:spPr>
    <a:solidFill>
      <a:srgbClr val="FFFFFF"/>
    </a:solidFill>
    <a:ln w="0">
      <a:noFill/>
    </a:ln>
  </c:spPr>
  <c:printSettings>
    <c:headerFooter/>
    <c:pageMargins b="0.78740157499999996" l="0.7" r="0.7" t="0.78740157499999996"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4689352076748232E-2"/>
          <c:y val="6.0237666330616321E-2"/>
          <c:w val="0.90840137607228222"/>
          <c:h val="0.93610649576334615"/>
        </c:manualLayout>
      </c:layout>
      <c:barChart>
        <c:barDir val="bar"/>
        <c:grouping val="clustered"/>
        <c:varyColors val="0"/>
        <c:ser>
          <c:idx val="0"/>
          <c:order val="0"/>
          <c:spPr>
            <a:solidFill>
              <a:srgbClr val="004586"/>
            </a:solidFill>
            <a:ln w="0">
              <a:noFill/>
            </a:ln>
          </c:spPr>
          <c:invertIfNegative val="0"/>
          <c:dPt>
            <c:idx val="0"/>
            <c:invertIfNegative val="0"/>
            <c:bubble3D val="0"/>
            <c:spPr>
              <a:solidFill>
                <a:srgbClr val="FF7C80"/>
              </a:solidFill>
              <a:ln w="0">
                <a:noFill/>
              </a:ln>
            </c:spPr>
            <c:extLst>
              <c:ext xmlns:c16="http://schemas.microsoft.com/office/drawing/2014/chart" uri="{C3380CC4-5D6E-409C-BE32-E72D297353CC}">
                <c16:uniqueId val="{00000001-0640-4818-9817-52C3609A88D7}"/>
              </c:ext>
            </c:extLst>
          </c:dPt>
          <c:dPt>
            <c:idx val="1"/>
            <c:invertIfNegative val="0"/>
            <c:bubble3D val="0"/>
            <c:spPr>
              <a:solidFill>
                <a:srgbClr val="FF7C80"/>
              </a:solidFill>
              <a:ln w="0">
                <a:noFill/>
              </a:ln>
            </c:spPr>
            <c:extLst>
              <c:ext xmlns:c16="http://schemas.microsoft.com/office/drawing/2014/chart" uri="{C3380CC4-5D6E-409C-BE32-E72D297353CC}">
                <c16:uniqueId val="{00000003-0640-4818-9817-52C3609A88D7}"/>
              </c:ext>
            </c:extLst>
          </c:dPt>
          <c:dPt>
            <c:idx val="2"/>
            <c:invertIfNegative val="0"/>
            <c:bubble3D val="0"/>
            <c:spPr>
              <a:solidFill>
                <a:srgbClr val="FF0000"/>
              </a:solidFill>
              <a:ln w="0">
                <a:noFill/>
              </a:ln>
            </c:spPr>
            <c:extLst>
              <c:ext xmlns:c16="http://schemas.microsoft.com/office/drawing/2014/chart" uri="{C3380CC4-5D6E-409C-BE32-E72D297353CC}">
                <c16:uniqueId val="{00000005-0640-4818-9817-52C3609A88D7}"/>
              </c:ext>
            </c:extLst>
          </c:dPt>
          <c:dPt>
            <c:idx val="3"/>
            <c:invertIfNegative val="0"/>
            <c:bubble3D val="0"/>
            <c:spPr>
              <a:solidFill>
                <a:srgbClr val="FF0000"/>
              </a:solidFill>
              <a:ln w="0">
                <a:noFill/>
              </a:ln>
            </c:spPr>
            <c:extLst>
              <c:ext xmlns:c16="http://schemas.microsoft.com/office/drawing/2014/chart" uri="{C3380CC4-5D6E-409C-BE32-E72D297353CC}">
                <c16:uniqueId val="{00000007-0640-4818-9817-52C3609A88D7}"/>
              </c:ext>
            </c:extLst>
          </c:dPt>
          <c:dPt>
            <c:idx val="4"/>
            <c:invertIfNegative val="0"/>
            <c:bubble3D val="0"/>
            <c:spPr>
              <a:solidFill>
                <a:srgbClr val="FF0000"/>
              </a:solidFill>
              <a:ln w="0">
                <a:noFill/>
              </a:ln>
            </c:spPr>
            <c:extLst>
              <c:ext xmlns:c16="http://schemas.microsoft.com/office/drawing/2014/chart" uri="{C3380CC4-5D6E-409C-BE32-E72D297353CC}">
                <c16:uniqueId val="{00000009-0640-4818-9817-52C3609A88D7}"/>
              </c:ext>
            </c:extLst>
          </c:dPt>
          <c:dPt>
            <c:idx val="5"/>
            <c:invertIfNegative val="0"/>
            <c:bubble3D val="0"/>
            <c:spPr>
              <a:solidFill>
                <a:srgbClr val="FF0000"/>
              </a:solidFill>
              <a:ln w="0">
                <a:noFill/>
              </a:ln>
            </c:spPr>
            <c:extLst>
              <c:ext xmlns:c16="http://schemas.microsoft.com/office/drawing/2014/chart" uri="{C3380CC4-5D6E-409C-BE32-E72D297353CC}">
                <c16:uniqueId val="{0000000B-0640-4818-9817-52C3609A88D7}"/>
              </c:ext>
            </c:extLst>
          </c:dPt>
          <c:dPt>
            <c:idx val="6"/>
            <c:invertIfNegative val="0"/>
            <c:bubble3D val="0"/>
            <c:spPr>
              <a:solidFill>
                <a:srgbClr val="FF0000"/>
              </a:solidFill>
              <a:ln w="0">
                <a:noFill/>
              </a:ln>
            </c:spPr>
            <c:extLst>
              <c:ext xmlns:c16="http://schemas.microsoft.com/office/drawing/2014/chart" uri="{C3380CC4-5D6E-409C-BE32-E72D297353CC}">
                <c16:uniqueId val="{0000000D-0640-4818-9817-52C3609A88D7}"/>
              </c:ext>
            </c:extLst>
          </c:dPt>
          <c:dPt>
            <c:idx val="7"/>
            <c:invertIfNegative val="0"/>
            <c:bubble3D val="0"/>
            <c:spPr>
              <a:solidFill>
                <a:srgbClr val="FF0000"/>
              </a:solidFill>
              <a:ln w="0">
                <a:noFill/>
              </a:ln>
            </c:spPr>
            <c:extLst>
              <c:ext xmlns:c16="http://schemas.microsoft.com/office/drawing/2014/chart" uri="{C3380CC4-5D6E-409C-BE32-E72D297353CC}">
                <c16:uniqueId val="{0000000F-0640-4818-9817-52C3609A88D7}"/>
              </c:ext>
            </c:extLst>
          </c:dPt>
          <c:dPt>
            <c:idx val="8"/>
            <c:invertIfNegative val="0"/>
            <c:bubble3D val="0"/>
            <c:spPr>
              <a:solidFill>
                <a:srgbClr val="2A6099"/>
              </a:solidFill>
              <a:ln w="0">
                <a:noFill/>
              </a:ln>
            </c:spPr>
            <c:extLst>
              <c:ext xmlns:c16="http://schemas.microsoft.com/office/drawing/2014/chart" uri="{C3380CC4-5D6E-409C-BE32-E72D297353CC}">
                <c16:uniqueId val="{00000011-0640-4818-9817-52C3609A88D7}"/>
              </c:ext>
            </c:extLst>
          </c:dPt>
          <c:dPt>
            <c:idx val="9"/>
            <c:invertIfNegative val="0"/>
            <c:bubble3D val="0"/>
            <c:spPr>
              <a:solidFill>
                <a:srgbClr val="2A6099"/>
              </a:solidFill>
              <a:ln w="0">
                <a:noFill/>
              </a:ln>
            </c:spPr>
            <c:extLst>
              <c:ext xmlns:c16="http://schemas.microsoft.com/office/drawing/2014/chart" uri="{C3380CC4-5D6E-409C-BE32-E72D297353CC}">
                <c16:uniqueId val="{00000013-0640-4818-9817-52C3609A88D7}"/>
              </c:ext>
            </c:extLst>
          </c:dPt>
          <c:dPt>
            <c:idx val="10"/>
            <c:invertIfNegative val="0"/>
            <c:bubble3D val="0"/>
            <c:spPr>
              <a:solidFill>
                <a:srgbClr val="2A6099"/>
              </a:solidFill>
              <a:ln w="0">
                <a:noFill/>
              </a:ln>
            </c:spPr>
            <c:extLst>
              <c:ext xmlns:c16="http://schemas.microsoft.com/office/drawing/2014/chart" uri="{C3380CC4-5D6E-409C-BE32-E72D297353CC}">
                <c16:uniqueId val="{00000015-0640-4818-9817-52C3609A88D7}"/>
              </c:ext>
            </c:extLst>
          </c:dPt>
          <c:dPt>
            <c:idx val="11"/>
            <c:invertIfNegative val="0"/>
            <c:bubble3D val="0"/>
            <c:spPr>
              <a:solidFill>
                <a:srgbClr val="2A6099"/>
              </a:solidFill>
              <a:ln w="0">
                <a:noFill/>
              </a:ln>
            </c:spPr>
            <c:extLst>
              <c:ext xmlns:c16="http://schemas.microsoft.com/office/drawing/2014/chart" uri="{C3380CC4-5D6E-409C-BE32-E72D297353CC}">
                <c16:uniqueId val="{00000017-0640-4818-9817-52C3609A88D7}"/>
              </c:ext>
            </c:extLst>
          </c:dPt>
          <c:dPt>
            <c:idx val="12"/>
            <c:invertIfNegative val="0"/>
            <c:bubble3D val="0"/>
            <c:spPr>
              <a:solidFill>
                <a:srgbClr val="2A6099"/>
              </a:solidFill>
              <a:ln w="0">
                <a:noFill/>
              </a:ln>
            </c:spPr>
            <c:extLst>
              <c:ext xmlns:c16="http://schemas.microsoft.com/office/drawing/2014/chart" uri="{C3380CC4-5D6E-409C-BE32-E72D297353CC}">
                <c16:uniqueId val="{00000019-0640-4818-9817-52C3609A88D7}"/>
              </c:ext>
            </c:extLst>
          </c:dPt>
          <c:dPt>
            <c:idx val="13"/>
            <c:invertIfNegative val="0"/>
            <c:bubble3D val="0"/>
            <c:spPr>
              <a:solidFill>
                <a:srgbClr val="2A6099"/>
              </a:solidFill>
              <a:ln w="0">
                <a:noFill/>
              </a:ln>
            </c:spPr>
            <c:extLst>
              <c:ext xmlns:c16="http://schemas.microsoft.com/office/drawing/2014/chart" uri="{C3380CC4-5D6E-409C-BE32-E72D297353CC}">
                <c16:uniqueId val="{0000001B-0640-4818-9817-52C3609A88D7}"/>
              </c:ext>
            </c:extLst>
          </c:dPt>
          <c:dPt>
            <c:idx val="14"/>
            <c:invertIfNegative val="0"/>
            <c:bubble3D val="0"/>
            <c:spPr>
              <a:solidFill>
                <a:srgbClr val="00A933"/>
              </a:solidFill>
              <a:ln w="0">
                <a:noFill/>
              </a:ln>
            </c:spPr>
            <c:extLst>
              <c:ext xmlns:c16="http://schemas.microsoft.com/office/drawing/2014/chart" uri="{C3380CC4-5D6E-409C-BE32-E72D297353CC}">
                <c16:uniqueId val="{0000001D-0640-4818-9817-52C3609A88D7}"/>
              </c:ext>
            </c:extLst>
          </c:dPt>
          <c:dPt>
            <c:idx val="15"/>
            <c:invertIfNegative val="0"/>
            <c:bubble3D val="0"/>
            <c:spPr>
              <a:solidFill>
                <a:srgbClr val="00A933"/>
              </a:solidFill>
              <a:ln w="0">
                <a:noFill/>
              </a:ln>
            </c:spPr>
            <c:extLst>
              <c:ext xmlns:c16="http://schemas.microsoft.com/office/drawing/2014/chart" uri="{C3380CC4-5D6E-409C-BE32-E72D297353CC}">
                <c16:uniqueId val="{0000001F-0640-4818-9817-52C3609A88D7}"/>
              </c:ext>
            </c:extLst>
          </c:dPt>
          <c:dPt>
            <c:idx val="16"/>
            <c:invertIfNegative val="0"/>
            <c:bubble3D val="0"/>
            <c:spPr>
              <a:solidFill>
                <a:srgbClr val="00A933"/>
              </a:solidFill>
              <a:ln w="0">
                <a:noFill/>
              </a:ln>
            </c:spPr>
            <c:extLst>
              <c:ext xmlns:c16="http://schemas.microsoft.com/office/drawing/2014/chart" uri="{C3380CC4-5D6E-409C-BE32-E72D297353CC}">
                <c16:uniqueId val="{00000021-0640-4818-9817-52C3609A88D7}"/>
              </c:ext>
            </c:extLst>
          </c:dPt>
          <c:dPt>
            <c:idx val="17"/>
            <c:invertIfNegative val="0"/>
            <c:bubble3D val="0"/>
            <c:spPr>
              <a:solidFill>
                <a:srgbClr val="A6A6A6"/>
              </a:solidFill>
              <a:ln w="0">
                <a:noFill/>
              </a:ln>
            </c:spPr>
            <c:extLst>
              <c:ext xmlns:c16="http://schemas.microsoft.com/office/drawing/2014/chart" uri="{C3380CC4-5D6E-409C-BE32-E72D297353CC}">
                <c16:uniqueId val="{00000023-0640-4818-9817-52C3609A88D7}"/>
              </c:ext>
            </c:extLst>
          </c:dPt>
          <c:dPt>
            <c:idx val="18"/>
            <c:invertIfNegative val="0"/>
            <c:bubble3D val="0"/>
            <c:spPr>
              <a:solidFill>
                <a:srgbClr val="9966FF"/>
              </a:solidFill>
              <a:ln w="0">
                <a:noFill/>
              </a:ln>
            </c:spPr>
            <c:extLst>
              <c:ext xmlns:c16="http://schemas.microsoft.com/office/drawing/2014/chart" uri="{C3380CC4-5D6E-409C-BE32-E72D297353CC}">
                <c16:uniqueId val="{00000025-0640-4818-9817-52C3609A88D7}"/>
              </c:ext>
            </c:extLst>
          </c:dPt>
          <c:dPt>
            <c:idx val="19"/>
            <c:invertIfNegative val="0"/>
            <c:bubble3D val="0"/>
            <c:spPr>
              <a:solidFill>
                <a:srgbClr val="9966FF"/>
              </a:solidFill>
              <a:ln w="0">
                <a:noFill/>
              </a:ln>
            </c:spPr>
            <c:extLst>
              <c:ext xmlns:c16="http://schemas.microsoft.com/office/drawing/2014/chart" uri="{C3380CC4-5D6E-409C-BE32-E72D297353CC}">
                <c16:uniqueId val="{00000027-6683-42DA-A859-2BAD5583C07C}"/>
              </c:ext>
            </c:extLst>
          </c:dPt>
          <c:dLbls>
            <c:numFmt formatCode="0%" sourceLinked="0"/>
            <c:spPr>
              <a:noFill/>
              <a:ln>
                <a:noFill/>
              </a:ln>
              <a:effectLst/>
            </c:spPr>
            <c:txPr>
              <a:bodyPr vertOverflow="overflow" horzOverflow="overflow" wrap="square" lIns="38100" tIns="19050" rIns="38100" bIns="19050" anchor="ctr">
                <a:spAutoFit/>
              </a:bodyPr>
              <a:lstStyle/>
              <a:p>
                <a:pPr>
                  <a:defRPr>
                    <a:latin typeface="Calibri" panose="020F0502020204030204" pitchFamily="34" charset="0"/>
                    <a:cs typeface="Calibri" panose="020F0502020204030204" pitchFamily="34" charset="0"/>
                  </a:defRPr>
                </a:pPr>
                <a:endParaRPr lang="de-DE"/>
              </a:p>
            </c:txPr>
            <c:dLblPos val="outEnd"/>
            <c:showLegendKey val="0"/>
            <c:showVal val="1"/>
            <c:showCatName val="1"/>
            <c:showSerName val="0"/>
            <c:showPercent val="0"/>
            <c:showBubbleSize val="0"/>
            <c:separator> </c:separator>
            <c:showLeaderLines val="0"/>
            <c:extLst>
              <c:ext xmlns:c15="http://schemas.microsoft.com/office/drawing/2012/chart" uri="{CE6537A1-D6FC-4f65-9D91-7224C49458BB}">
                <c15:showLeaderLines val="1"/>
              </c:ext>
            </c:extLst>
          </c:dLbls>
          <c:cat>
            <c:strRef>
              <c:f>'Ergebnisse - Dashboard'!$O$263:$O$282</c:f>
              <c:strCache>
                <c:ptCount val="20"/>
                <c:pt idx="0">
                  <c:v>Strom - Netzbezug (standortbasierte B.)*</c:v>
                </c:pt>
                <c:pt idx="1">
                  <c:v>Strom - Netzbezug (marktbasierte B.)*</c:v>
                </c:pt>
                <c:pt idx="2">
                  <c:v>PV-Strom Eigenverbrauch </c:v>
                </c:pt>
                <c:pt idx="3">
                  <c:v>Wärme</c:v>
                </c:pt>
                <c:pt idx="4">
                  <c:v>Fernwärme</c:v>
                </c:pt>
                <c:pt idx="5">
                  <c:v>Fernkälte</c:v>
                </c:pt>
                <c:pt idx="6">
                  <c:v>Dampferzeugung</c:v>
                </c:pt>
                <c:pt idx="7">
                  <c:v>Sonstige Treibstoffeinsätze</c:v>
                </c:pt>
                <c:pt idx="8">
                  <c:v>Dienstreisen</c:v>
                </c:pt>
                <c:pt idx="9">
                  <c:v>Pendeln (Bedienstete)</c:v>
                </c:pt>
                <c:pt idx="10">
                  <c:v>Pendeln (Studierende)</c:v>
                </c:pt>
                <c:pt idx="11">
                  <c:v>Auslandsaufenthalte Bedienstete (Outgoing)</c:v>
                </c:pt>
                <c:pt idx="12">
                  <c:v>Auslandsaufenthalte Studierende (Outgoing)</c:v>
                </c:pt>
                <c:pt idx="13">
                  <c:v>Eigenfuhrpark</c:v>
                </c:pt>
                <c:pt idx="14">
                  <c:v>Papier</c:v>
                </c:pt>
                <c:pt idx="15">
                  <c:v>Kältemittel </c:v>
                </c:pt>
                <c:pt idx="16">
                  <c:v>IT-Geräte</c:v>
                </c:pt>
                <c:pt idx="17">
                  <c:v>Gebäudeneubau &amp; -sanierung</c:v>
                </c:pt>
                <c:pt idx="18">
                  <c:v>Mensa (Strom: standortbasierte B.)*</c:v>
                </c:pt>
                <c:pt idx="19">
                  <c:v>Mensa (Strom: marktbasierte B.)*</c:v>
                </c:pt>
              </c:strCache>
            </c:strRef>
          </c:cat>
          <c:val>
            <c:numRef>
              <c:f>'Ergebnisse - Dashboard'!$P$263:$P$282</c:f>
              <c:numCache>
                <c:formatCode>0.00\ %</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24-0640-4818-9817-52C3609A88D7}"/>
            </c:ext>
          </c:extLst>
        </c:ser>
        <c:dLbls>
          <c:dLblPos val="outEnd"/>
          <c:showLegendKey val="0"/>
          <c:showVal val="1"/>
          <c:showCatName val="0"/>
          <c:showSerName val="0"/>
          <c:showPercent val="0"/>
          <c:showBubbleSize val="0"/>
        </c:dLbls>
        <c:gapWidth val="100"/>
        <c:axId val="83027687"/>
        <c:axId val="9068921"/>
      </c:barChart>
      <c:catAx>
        <c:axId val="83027687"/>
        <c:scaling>
          <c:orientation val="maxMin"/>
        </c:scaling>
        <c:delete val="0"/>
        <c:axPos val="b"/>
        <c:numFmt formatCode="General" sourceLinked="0"/>
        <c:majorTickMark val="out"/>
        <c:minorTickMark val="none"/>
        <c:tickLblPos val="none"/>
        <c:spPr>
          <a:ln w="0">
            <a:solidFill>
              <a:srgbClr val="B3B3B3"/>
            </a:solidFill>
          </a:ln>
        </c:spPr>
        <c:txPr>
          <a:bodyPr/>
          <a:lstStyle/>
          <a:p>
            <a:pPr>
              <a:defRPr sz="1000" b="0" strike="noStrike" spc="-1">
                <a:solidFill>
                  <a:srgbClr val="000000"/>
                </a:solidFill>
                <a:latin typeface="Calibri"/>
                <a:ea typeface="DejaVu Sans"/>
              </a:defRPr>
            </a:pPr>
            <a:endParaRPr lang="de-DE"/>
          </a:p>
        </c:txPr>
        <c:crossAx val="9068921"/>
        <c:crossesAt val="0"/>
        <c:auto val="1"/>
        <c:lblAlgn val="ctr"/>
        <c:lblOffset val="100"/>
        <c:noMultiLvlLbl val="0"/>
      </c:catAx>
      <c:valAx>
        <c:axId val="9068921"/>
        <c:scaling>
          <c:orientation val="minMax"/>
        </c:scaling>
        <c:delete val="0"/>
        <c:axPos val="t"/>
        <c:majorGridlines>
          <c:spPr>
            <a:ln w="0">
              <a:solidFill>
                <a:srgbClr val="B3B3B3"/>
              </a:solidFill>
            </a:ln>
          </c:spPr>
        </c:majorGridlines>
        <c:numFmt formatCode="0%" sourceLinked="0"/>
        <c:majorTickMark val="out"/>
        <c:minorTickMark val="none"/>
        <c:tickLblPos val="nextTo"/>
        <c:spPr>
          <a:ln w="0">
            <a:solidFill>
              <a:srgbClr val="B3B3B3"/>
            </a:solidFill>
          </a:ln>
        </c:spPr>
        <c:txPr>
          <a:bodyPr/>
          <a:lstStyle/>
          <a:p>
            <a:pPr>
              <a:defRPr sz="1000" b="0" strike="noStrike" spc="-1">
                <a:solidFill>
                  <a:srgbClr val="000000"/>
                </a:solidFill>
                <a:latin typeface="Calibri" panose="020F0502020204030204" pitchFamily="34" charset="0"/>
                <a:ea typeface="DejaVu Sans"/>
                <a:cs typeface="Calibri" panose="020F0502020204030204" pitchFamily="34" charset="0"/>
              </a:defRPr>
            </a:pPr>
            <a:endParaRPr lang="de-DE"/>
          </a:p>
        </c:txPr>
        <c:crossAx val="83027687"/>
        <c:crosses val="autoZero"/>
        <c:crossBetween val="between"/>
      </c:valAx>
      <c:spPr>
        <a:noFill/>
        <a:ln w="0">
          <a:solidFill>
            <a:srgbClr val="B3B3B3"/>
          </a:solidFill>
        </a:ln>
      </c:spPr>
    </c:plotArea>
    <c:plotVisOnly val="0"/>
    <c:dispBlanksAs val="gap"/>
    <c:showDLblsOverMax val="1"/>
  </c:chart>
  <c:spPr>
    <a:solidFill>
      <a:srgbClr val="FFFFFF"/>
    </a:solidFill>
    <a:ln w="0">
      <a:noFill/>
    </a:ln>
  </c:spPr>
  <c:printSettings>
    <c:headerFooter/>
    <c:pageMargins b="0.78740157499999996" l="0.7" r="0.7" t="0.78740157499999996"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3</xdr:col>
      <xdr:colOff>152534</xdr:colOff>
      <xdr:row>2</xdr:row>
      <xdr:rowOff>163454</xdr:rowOff>
    </xdr:from>
    <xdr:to>
      <xdr:col>4</xdr:col>
      <xdr:colOff>533400</xdr:colOff>
      <xdr:row>5</xdr:row>
      <xdr:rowOff>142875</xdr:rowOff>
    </xdr:to>
    <xdr:pic>
      <xdr:nvPicPr>
        <xdr:cNvPr id="6" name="Picture 11">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1"/>
        <a:stretch/>
      </xdr:blipFill>
      <xdr:spPr>
        <a:xfrm>
          <a:off x="1676534" y="544454"/>
          <a:ext cx="1142866" cy="550921"/>
        </a:xfrm>
        <a:prstGeom prst="rect">
          <a:avLst/>
        </a:prstGeom>
        <a:ln w="0">
          <a:noFill/>
        </a:ln>
      </xdr:spPr>
    </xdr:pic>
    <xdr:clientData/>
  </xdr:twoCellAnchor>
  <xdr:twoCellAnchor editAs="oneCell">
    <xdr:from>
      <xdr:col>10</xdr:col>
      <xdr:colOff>86625</xdr:colOff>
      <xdr:row>2</xdr:row>
      <xdr:rowOff>76199</xdr:rowOff>
    </xdr:from>
    <xdr:to>
      <xdr:col>11</xdr:col>
      <xdr:colOff>457200</xdr:colOff>
      <xdr:row>6</xdr:row>
      <xdr:rowOff>65114</xdr:rowOff>
    </xdr:to>
    <xdr:pic>
      <xdr:nvPicPr>
        <xdr:cNvPr id="7" name="Grafik 12" descr="https://lh3.googleusercontent.com/proxy/HSVlx0Q00cO9b_WhUOdhtOAEE7JwQr_K8uclZIBOS7RJJCDL7F4vw9AjPmiSdkDgokMU2_5O52I9aXQE0dwf3mWir5Z28Gb9wZjjNqQaR1Syf_89TaBX-FGxWbK_csX9rBT26uzT6_Y6nF70BUQUPTZE_RYyLgA">
          <a:extLst>
            <a:ext uri="{FF2B5EF4-FFF2-40B4-BE49-F238E27FC236}">
              <a16:creationId xmlns:a16="http://schemas.microsoft.com/office/drawing/2014/main" id="{00000000-0008-0000-0000-000007000000}"/>
            </a:ext>
          </a:extLst>
        </xdr:cNvPr>
        <xdr:cNvPicPr/>
      </xdr:nvPicPr>
      <xdr:blipFill>
        <a:blip xmlns:r="http://schemas.openxmlformats.org/officeDocument/2006/relationships" r:embed="rId2"/>
        <a:stretch/>
      </xdr:blipFill>
      <xdr:spPr>
        <a:xfrm>
          <a:off x="5887350" y="457199"/>
          <a:ext cx="1132575" cy="750915"/>
        </a:xfrm>
        <a:prstGeom prst="rect">
          <a:avLst/>
        </a:prstGeom>
        <a:ln w="0">
          <a:noFill/>
        </a:ln>
      </xdr:spPr>
    </xdr:pic>
    <xdr:clientData/>
  </xdr:twoCellAnchor>
  <xdr:twoCellAnchor>
    <xdr:from>
      <xdr:col>1</xdr:col>
      <xdr:colOff>19050</xdr:colOff>
      <xdr:row>23</xdr:row>
      <xdr:rowOff>188763</xdr:rowOff>
    </xdr:from>
    <xdr:to>
      <xdr:col>14</xdr:col>
      <xdr:colOff>28575</xdr:colOff>
      <xdr:row>51</xdr:row>
      <xdr:rowOff>76200</xdr:rowOff>
    </xdr:to>
    <xdr:sp macro="" textlink="">
      <xdr:nvSpPr>
        <xdr:cNvPr id="8" name="CustomShape 1">
          <a:extLst>
            <a:ext uri="{FF2B5EF4-FFF2-40B4-BE49-F238E27FC236}">
              <a16:creationId xmlns:a16="http://schemas.microsoft.com/office/drawing/2014/main" id="{00000000-0008-0000-0000-000008000000}"/>
            </a:ext>
          </a:extLst>
        </xdr:cNvPr>
        <xdr:cNvSpPr/>
      </xdr:nvSpPr>
      <xdr:spPr>
        <a:xfrm>
          <a:off x="104775" y="4570263"/>
          <a:ext cx="8858250" cy="5221437"/>
        </a:xfrm>
        <a:prstGeom prst="rect">
          <a:avLst/>
        </a:prstGeom>
        <a:noFill/>
        <a:ln w="0">
          <a:solidFill>
            <a:srgbClr val="009900"/>
          </a:solidFill>
        </a:ln>
      </xdr:spPr>
      <xdr:style>
        <a:lnRef idx="0">
          <a:scrgbClr r="0" g="0" b="0"/>
        </a:lnRef>
        <a:fillRef idx="0">
          <a:scrgbClr r="0" g="0" b="0"/>
        </a:fillRef>
        <a:effectRef idx="0">
          <a:scrgbClr r="0" g="0" b="0"/>
        </a:effectRef>
        <a:fontRef idx="minor"/>
      </xdr:style>
      <xdr:txBody>
        <a:bodyPr lIns="90000" tIns="45000" rIns="90000" bIns="45000" anchor="t">
          <a:noAutofit/>
        </a:bodyPr>
        <a:lstStyle/>
        <a:p>
          <a:pPr>
            <a:lnSpc>
              <a:spcPct val="100000"/>
            </a:lnSpc>
          </a:pPr>
          <a:r>
            <a:rPr lang="de-AT" sz="1100" b="1" strike="noStrike" spc="-1">
              <a:solidFill>
                <a:srgbClr val="000000"/>
              </a:solidFill>
              <a:latin typeface="Calibri" panose="020F0502020204030204" pitchFamily="34" charset="0"/>
              <a:ea typeface="Calibri" panose="020F0502020204030204" pitchFamily="34" charset="0"/>
              <a:cs typeface="Calibri" panose="020F0502020204030204" pitchFamily="34" charset="0"/>
            </a:rPr>
            <a:t>Hinweise zur Benutzung </a:t>
          </a:r>
          <a:endParaRPr lang="de-AT" sz="1100" b="0" strike="noStrike" spc="-1">
            <a:latin typeface="Calibri" panose="020F0502020204030204" pitchFamily="34" charset="0"/>
            <a:ea typeface="Calibri" panose="020F0502020204030204" pitchFamily="34" charset="0"/>
            <a:cs typeface="Calibri" panose="020F0502020204030204" pitchFamily="34" charset="0"/>
          </a:endParaRPr>
        </a:p>
        <a:p>
          <a:pPr>
            <a:lnSpc>
              <a:spcPct val="100000"/>
            </a:lnSpc>
          </a:pPr>
          <a:endParaRPr lang="de-AT" sz="1100" b="0" strike="noStrike" spc="-1">
            <a:latin typeface="Calibri" panose="020F0502020204030204" pitchFamily="34" charset="0"/>
            <a:ea typeface="Calibri" panose="020F0502020204030204" pitchFamily="34" charset="0"/>
            <a:cs typeface="Calibri" panose="020F0502020204030204" pitchFamily="34" charset="0"/>
          </a:endParaRPr>
        </a:p>
        <a:p>
          <a:pPr>
            <a:lnSpc>
              <a:spcPct val="100000"/>
            </a:lnSpc>
          </a:pPr>
          <a:r>
            <a:rPr lang="de-AT" sz="1100" b="1" strike="noStrike" spc="-1">
              <a:solidFill>
                <a:srgbClr val="000000"/>
              </a:solidFill>
              <a:latin typeface="Calibri" panose="020F0502020204030204" pitchFamily="34" charset="0"/>
              <a:ea typeface="Calibri" panose="020F0502020204030204" pitchFamily="34" charset="0"/>
              <a:cs typeface="Calibri" panose="020F0502020204030204" pitchFamily="34" charset="0"/>
            </a:rPr>
            <a:t>Notizen: </a:t>
          </a:r>
          <a:r>
            <a:rPr lang="de-AT" sz="1100" b="0" strike="noStrike" spc="-1">
              <a:solidFill>
                <a:srgbClr val="000000"/>
              </a:solidFill>
              <a:latin typeface="Calibri" panose="020F0502020204030204" pitchFamily="34" charset="0"/>
              <a:ea typeface="Calibri" panose="020F0502020204030204" pitchFamily="34" charset="0"/>
              <a:cs typeface="Calibri" panose="020F0502020204030204" pitchFamily="34" charset="0"/>
            </a:rPr>
            <a:t>Einige Zellen beinhalten eine Notiz mit einer Erläuterung zum besseren Verständnis. Die Zellen mit einer Notiz sind durch eine rote Ecke rechts oben gekennzeichnet. Mittels Mausklick auf die Ecke werden die Notizen sichtbar.</a:t>
          </a:r>
          <a:endParaRPr lang="de-AT" sz="1100" b="0" strike="noStrike" spc="-1">
            <a:latin typeface="Calibri" panose="020F0502020204030204" pitchFamily="34" charset="0"/>
            <a:ea typeface="Calibri" panose="020F0502020204030204" pitchFamily="34" charset="0"/>
            <a:cs typeface="Calibri" panose="020F0502020204030204" pitchFamily="34" charset="0"/>
          </a:endParaRPr>
        </a:p>
        <a:p>
          <a:pPr>
            <a:lnSpc>
              <a:spcPct val="100000"/>
            </a:lnSpc>
          </a:pPr>
          <a:endParaRPr lang="de-AT" sz="1100" b="0" strike="noStrike" spc="-1">
            <a:latin typeface="Calibri" panose="020F0502020204030204" pitchFamily="34" charset="0"/>
            <a:ea typeface="Calibri" panose="020F0502020204030204" pitchFamily="34" charset="0"/>
            <a:cs typeface="Calibri" panose="020F0502020204030204" pitchFamily="34" charset="0"/>
          </a:endParaRPr>
        </a:p>
        <a:p>
          <a:pPr>
            <a:lnSpc>
              <a:spcPct val="100000"/>
            </a:lnSpc>
          </a:pPr>
          <a:r>
            <a:rPr lang="de-AT" sz="1100" b="1" strike="noStrike" spc="-1">
              <a:solidFill>
                <a:srgbClr val="000000"/>
              </a:solidFill>
              <a:latin typeface="Calibri" panose="020F0502020204030204" pitchFamily="34" charset="0"/>
              <a:ea typeface="Calibri" panose="020F0502020204030204" pitchFamily="34" charset="0"/>
              <a:cs typeface="Calibri" panose="020F0502020204030204" pitchFamily="34" charset="0"/>
            </a:rPr>
            <a:t>Zur Farbkodierung der Tabellenblätter:</a:t>
          </a:r>
          <a:endParaRPr lang="de-AT" sz="1100" b="0" strike="noStrike" spc="-1">
            <a:latin typeface="Calibri" panose="020F0502020204030204" pitchFamily="34" charset="0"/>
            <a:ea typeface="Calibri" panose="020F0502020204030204" pitchFamily="34" charset="0"/>
            <a:cs typeface="Calibri" panose="020F0502020204030204" pitchFamily="34" charset="0"/>
          </a:endParaRPr>
        </a:p>
        <a:p>
          <a:pPr>
            <a:lnSpc>
              <a:spcPct val="100000"/>
            </a:lnSpc>
          </a:pPr>
          <a:endParaRPr lang="de-AT" sz="1100" b="0" strike="noStrike" spc="-1">
            <a:latin typeface="Calibri" panose="020F0502020204030204" pitchFamily="34" charset="0"/>
            <a:ea typeface="Calibri" panose="020F0502020204030204" pitchFamily="34" charset="0"/>
            <a:cs typeface="Calibri" panose="020F0502020204030204" pitchFamily="34" charset="0"/>
          </a:endParaRPr>
        </a:p>
        <a:p>
          <a:pPr>
            <a:lnSpc>
              <a:spcPct val="100000"/>
            </a:lnSpc>
          </a:pPr>
          <a:r>
            <a:rPr lang="de-AT" sz="1100" b="0"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Die Farbkodierung unterstützt Sie bei der Orientierung im Tool.</a:t>
          </a:r>
        </a:p>
        <a:p>
          <a:pPr>
            <a:lnSpc>
              <a:spcPct val="100000"/>
            </a:lnSpc>
          </a:pPr>
          <a:endParaRPr lang="de-AT" sz="1100" b="0"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pPr>
            <a:lnSpc>
              <a:spcPct val="100000"/>
            </a:lnSpc>
          </a:pPr>
          <a:r>
            <a:rPr lang="de-AT" sz="1100" b="0" strike="noStrike" spc="-1">
              <a:solidFill>
                <a:srgbClr val="00B050"/>
              </a:solidFill>
              <a:latin typeface="Calibri" panose="020F0502020204030204" pitchFamily="34" charset="0"/>
              <a:ea typeface="Calibri" panose="020F0502020204030204" pitchFamily="34" charset="0"/>
              <a:cs typeface="Calibri" panose="020F0502020204030204" pitchFamily="34" charset="0"/>
            </a:rPr>
            <a:t>GRÜN</a:t>
          </a:r>
          <a:r>
            <a:rPr lang="de-AT" sz="1100" b="0"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a:t>
          </a:r>
        </a:p>
        <a:p>
          <a:pPr>
            <a:lnSpc>
              <a:spcPct val="100000"/>
            </a:lnSpc>
          </a:pPr>
          <a:r>
            <a:rPr lang="de-AT" sz="1100" b="0"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In den grün markierten Tabellenblättern erfassen Sie Ihre Daten.</a:t>
          </a:r>
        </a:p>
        <a:p>
          <a:pPr>
            <a:lnSpc>
              <a:spcPct val="100000"/>
            </a:lnSpc>
          </a:pPr>
          <a:r>
            <a:rPr lang="de-AT" sz="1100" b="0"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Im Reiter „Stammdaten“ tragen Sie grundlegende Informationen zur Universität/Hochschule ein (teilweise Pflichtfelder zur Berechnung von Kennzahlen).</a:t>
          </a:r>
        </a:p>
        <a:p>
          <a:pPr>
            <a:lnSpc>
              <a:spcPct val="100000"/>
            </a:lnSpc>
          </a:pPr>
          <a:r>
            <a:rPr lang="de-AT" sz="1100" b="0"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Im Reiter „Aktivitätsdaten“ geben Sie die Verbrauchs- bzw. Aktivitätsdaten für Energieeinsatz, Mobilität, Materialeinsatz, Gebäudeneubau und -sanierung sowie Mensa ein.</a:t>
          </a:r>
        </a:p>
        <a:p>
          <a:pPr>
            <a:lnSpc>
              <a:spcPct val="100000"/>
            </a:lnSpc>
          </a:pPr>
          <a:r>
            <a:rPr lang="de-AT" sz="1100" b="0"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Im Reiter „Strom – marktbasiert“ erfassen Sie die spezifischen Strommixe Ihrer Stromlieferanten zur Durchführung der marktbasierten Strombilanzierung.</a:t>
          </a:r>
        </a:p>
        <a:p>
          <a:pPr>
            <a:lnSpc>
              <a:spcPct val="100000"/>
            </a:lnSpc>
          </a:pPr>
          <a:r>
            <a:rPr lang="de-AT" sz="1100" b="0"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Alle </a:t>
          </a:r>
          <a:r>
            <a:rPr lang="de-AT" sz="1100" b="0" i="1"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Eingabefelder</a:t>
          </a:r>
          <a:r>
            <a:rPr lang="de-AT" sz="1100" b="0"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 sind einheitlich in einem hellen Gelbton hinterlegt. Spalten mit der Bezeichnung „Dokumentation“ dienen der transparenten Nachvollziehbarkeit Ihrer Datengrundlagen.</a:t>
          </a:r>
        </a:p>
        <a:p>
          <a:pPr>
            <a:lnSpc>
              <a:spcPct val="100000"/>
            </a:lnSpc>
          </a:pPr>
          <a:endParaRPr lang="de-AT" sz="1100" b="0"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pPr>
            <a:lnSpc>
              <a:spcPct val="100000"/>
            </a:lnSpc>
          </a:pPr>
          <a:r>
            <a:rPr lang="de-AT" sz="1100" b="0" strike="noStrike" spc="-1">
              <a:solidFill>
                <a:srgbClr val="0070C0"/>
              </a:solidFill>
              <a:latin typeface="Calibri" panose="020F0502020204030204" pitchFamily="34" charset="0"/>
              <a:ea typeface="Calibri" panose="020F0502020204030204" pitchFamily="34" charset="0"/>
              <a:cs typeface="Calibri" panose="020F0502020204030204" pitchFamily="34" charset="0"/>
            </a:rPr>
            <a:t>BLAU</a:t>
          </a:r>
          <a:r>
            <a:rPr lang="de-AT" sz="1100" b="0"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a:t>
          </a:r>
        </a:p>
        <a:p>
          <a:pPr>
            <a:lnSpc>
              <a:spcPct val="100000"/>
            </a:lnSpc>
          </a:pPr>
          <a:r>
            <a:rPr lang="de-AT" sz="1100" b="0"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In den blau markierten Reitern werden die berechneten Ergebnisse dargestellt:</a:t>
          </a:r>
        </a:p>
        <a:p>
          <a:pPr>
            <a:lnSpc>
              <a:spcPct val="100000"/>
            </a:lnSpc>
          </a:pPr>
          <a:r>
            <a:rPr lang="de-AT" sz="1100" b="0">
              <a:effectLst/>
              <a:latin typeface="Calibri" panose="020F0502020204030204" pitchFamily="34" charset="0"/>
              <a:ea typeface="Calibri" panose="020F0502020204030204" pitchFamily="34" charset="0"/>
              <a:cs typeface="Calibri" panose="020F0502020204030204" pitchFamily="34" charset="0"/>
            </a:rPr>
            <a:t>„Ergebnisse – Dashboard“ (kompakte Übersicht zentraler Ergebnisse und Kennzahlen),</a:t>
          </a:r>
          <a:endParaRPr lang="de-AT" sz="1100" b="0"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pPr>
            <a:lnSpc>
              <a:spcPct val="100000"/>
            </a:lnSpc>
          </a:pPr>
          <a:r>
            <a:rPr lang="de-AT" sz="1100" b="0"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„Ergebnisse – Kategorien“ (nach Emissionskategorien),</a:t>
          </a:r>
        </a:p>
        <a:p>
          <a:pPr>
            <a:lnSpc>
              <a:spcPct val="100000"/>
            </a:lnSpc>
          </a:pPr>
          <a:r>
            <a:rPr lang="de-AT" sz="1100" b="0"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„Ergebnisse – Scopes“ (nach Scope-Ebenen des Greenhouse Gas Protocol), sowie</a:t>
          </a:r>
        </a:p>
        <a:p>
          <a:pPr>
            <a:lnSpc>
              <a:spcPct val="100000"/>
            </a:lnSpc>
          </a:pPr>
          <a:r>
            <a:rPr lang="de-AT" sz="1100" b="0"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„Ergebnisse – Details“ (differenzierte Darstellung).</a:t>
          </a:r>
        </a:p>
        <a:p>
          <a:pPr>
            <a:lnSpc>
              <a:spcPct val="100000"/>
            </a:lnSpc>
          </a:pPr>
          <a:r>
            <a:rPr lang="de-AT" sz="1100" b="0" strike="noStrike" spc="-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In diesen Reitern sind keine Änderungen möglich.</a:t>
          </a:r>
        </a:p>
        <a:p>
          <a:endParaRPr lang="de-DE" sz="1100">
            <a:effectLst/>
            <a:latin typeface="Calibri" panose="020F0502020204030204" pitchFamily="34" charset="0"/>
            <a:ea typeface="Calibri" panose="020F0502020204030204" pitchFamily="34" charset="0"/>
            <a:cs typeface="Calibri" panose="020F0502020204030204" pitchFamily="34" charset="0"/>
          </a:endParaRPr>
        </a:p>
        <a:p>
          <a:r>
            <a:rPr lang="de-AT" sz="1100" b="0">
              <a:solidFill>
                <a:srgbClr val="FF0000"/>
              </a:solidFill>
              <a:effectLst/>
              <a:latin typeface="Calibri" panose="020F0502020204030204" pitchFamily="34" charset="0"/>
              <a:ea typeface="Calibri" panose="020F0502020204030204" pitchFamily="34" charset="0"/>
              <a:cs typeface="Calibri" panose="020F0502020204030204" pitchFamily="34" charset="0"/>
            </a:rPr>
            <a:t>ROT</a:t>
          </a:r>
          <a:r>
            <a:rPr lang="de-AT" sz="1100" b="0">
              <a:effectLst/>
              <a:latin typeface="Calibri" panose="020F0502020204030204" pitchFamily="34" charset="0"/>
              <a:ea typeface="Calibri" panose="020F0502020204030204" pitchFamily="34" charset="0"/>
              <a:cs typeface="Calibri" panose="020F0502020204030204" pitchFamily="34" charset="0"/>
            </a:rPr>
            <a:t>:</a:t>
          </a:r>
          <a:endParaRPr lang="de-DE" sz="1100">
            <a:effectLst/>
            <a:latin typeface="Calibri" panose="020F0502020204030204" pitchFamily="34" charset="0"/>
            <a:ea typeface="Calibri" panose="020F0502020204030204" pitchFamily="34" charset="0"/>
            <a:cs typeface="Calibri" panose="020F0502020204030204" pitchFamily="34" charset="0"/>
          </a:endParaRPr>
        </a:p>
        <a:p>
          <a:r>
            <a:rPr lang="de-AT" sz="1100" b="0">
              <a:effectLst/>
              <a:latin typeface="Calibri" panose="020F0502020204030204" pitchFamily="34" charset="0"/>
              <a:ea typeface="Calibri" panose="020F0502020204030204" pitchFamily="34" charset="0"/>
              <a:cs typeface="Calibri" panose="020F0502020204030204" pitchFamily="34" charset="0"/>
            </a:rPr>
            <a:t>Der Reiter „Emissionsfaktoren“ enthält die für das Bilanzjahr 2023 verwendeten Emissionsfaktoren, auf deren Grundlage die Berechnung der Treibhausgas-Emissionen erfolgt. Auch hier sind keine Änderungen möglich.</a:t>
          </a:r>
          <a:endParaRPr lang="de-AT" sz="1100" b="0" strike="noStrike" spc="-1">
            <a:latin typeface="Calibri" panose="020F0502020204030204" pitchFamily="34" charset="0"/>
            <a:ea typeface="Calibri" panose="020F0502020204030204" pitchFamily="34" charset="0"/>
            <a:cs typeface="Calibri" panose="020F0502020204030204" pitchFamily="34" charset="0"/>
          </a:endParaRPr>
        </a:p>
        <a:p>
          <a:pPr>
            <a:lnSpc>
              <a:spcPct val="100000"/>
            </a:lnSpc>
            <a:tabLst>
              <a:tab pos="0" algn="l"/>
            </a:tabLst>
          </a:pPr>
          <a:r>
            <a:rPr lang="de-AT" sz="1100" b="0" strike="noStrike" spc="-1">
              <a:solidFill>
                <a:srgbClr val="000000"/>
              </a:solidFill>
              <a:latin typeface="Calibri" panose="020F0502020204030204" pitchFamily="34" charset="0"/>
              <a:ea typeface="Calibri" panose="020F0502020204030204" pitchFamily="34" charset="0"/>
              <a:cs typeface="Calibri" panose="020F0502020204030204" pitchFamily="34" charset="0"/>
            </a:rPr>
            <a:t>                 </a:t>
          </a:r>
          <a:endParaRPr lang="de-AT" sz="1100" b="0" strike="noStrike" spc="-1">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editAs="oneCell">
    <xdr:from>
      <xdr:col>18</xdr:col>
      <xdr:colOff>0</xdr:colOff>
      <xdr:row>32</xdr:row>
      <xdr:rowOff>360</xdr:rowOff>
    </xdr:from>
    <xdr:to>
      <xdr:col>18</xdr:col>
      <xdr:colOff>284025</xdr:colOff>
      <xdr:row>33</xdr:row>
      <xdr:rowOff>93585</xdr:rowOff>
    </xdr:to>
    <xdr:sp macro="" textlink="">
      <xdr:nvSpPr>
        <xdr:cNvPr id="13" name="AutoShape 1">
          <a:extLst>
            <a:ext uri="{FF2B5EF4-FFF2-40B4-BE49-F238E27FC236}">
              <a16:creationId xmlns:a16="http://schemas.microsoft.com/office/drawing/2014/main" id="{00000000-0008-0000-0000-00000D000000}"/>
            </a:ext>
          </a:extLst>
        </xdr:cNvPr>
        <xdr:cNvSpPr/>
      </xdr:nvSpPr>
      <xdr:spPr>
        <a:xfrm>
          <a:off x="13698720" y="4762800"/>
          <a:ext cx="297360" cy="2970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239669</xdr:colOff>
      <xdr:row>2</xdr:row>
      <xdr:rowOff>153525</xdr:rowOff>
    </xdr:from>
    <xdr:to>
      <xdr:col>2</xdr:col>
      <xdr:colOff>695324</xdr:colOff>
      <xdr:row>6</xdr:row>
      <xdr:rowOff>47625</xdr:rowOff>
    </xdr:to>
    <xdr:pic>
      <xdr:nvPicPr>
        <xdr:cNvPr id="14" name="Bild 2">
          <a:extLst>
            <a:ext uri="{FF2B5EF4-FFF2-40B4-BE49-F238E27FC236}">
              <a16:creationId xmlns:a16="http://schemas.microsoft.com/office/drawing/2014/main" id="{00000000-0008-0000-0000-00000E000000}"/>
            </a:ext>
          </a:extLst>
        </xdr:cNvPr>
        <xdr:cNvPicPr/>
      </xdr:nvPicPr>
      <xdr:blipFill>
        <a:blip xmlns:r="http://schemas.openxmlformats.org/officeDocument/2006/relationships" r:embed="rId3"/>
        <a:stretch/>
      </xdr:blipFill>
      <xdr:spPr>
        <a:xfrm>
          <a:off x="239669" y="534525"/>
          <a:ext cx="1217655" cy="656100"/>
        </a:xfrm>
        <a:prstGeom prst="rect">
          <a:avLst/>
        </a:prstGeom>
        <a:ln w="0">
          <a:noFill/>
        </a:ln>
      </xdr:spPr>
    </xdr:pic>
    <xdr:clientData/>
  </xdr:twoCellAnchor>
  <xdr:twoCellAnchor>
    <xdr:from>
      <xdr:col>1</xdr:col>
      <xdr:colOff>0</xdr:colOff>
      <xdr:row>7</xdr:row>
      <xdr:rowOff>163085</xdr:rowOff>
    </xdr:from>
    <xdr:to>
      <xdr:col>14</xdr:col>
      <xdr:colOff>9525</xdr:colOff>
      <xdr:row>11</xdr:row>
      <xdr:rowOff>38101</xdr:rowOff>
    </xdr:to>
    <xdr:sp macro="" textlink="">
      <xdr:nvSpPr>
        <xdr:cNvPr id="23" name="CustomShape 1">
          <a:extLst>
            <a:ext uri="{FF2B5EF4-FFF2-40B4-BE49-F238E27FC236}">
              <a16:creationId xmlns:a16="http://schemas.microsoft.com/office/drawing/2014/main" id="{605B90AA-4413-4BDA-BC55-875D96C92047}"/>
            </a:ext>
          </a:extLst>
        </xdr:cNvPr>
        <xdr:cNvSpPr/>
      </xdr:nvSpPr>
      <xdr:spPr>
        <a:xfrm>
          <a:off x="85725" y="1496585"/>
          <a:ext cx="8858250" cy="637016"/>
        </a:xfrm>
        <a:prstGeom prst="rect">
          <a:avLst/>
        </a:prstGeom>
        <a:noFill/>
        <a:ln w="9525" cap="flat" cmpd="sng" algn="ctr">
          <a:solidFill>
            <a:srgbClr val="009900"/>
          </a:solidFill>
          <a:prstDash val="solid"/>
          <a:miter/>
        </a:ln>
        <a:effectLst/>
      </xdr:spPr>
      <xdr:txBody>
        <a:bodyPr lIns="90000" tIns="45000" rIns="90000" bIns="45000" anchor="t">
          <a:noAutofit/>
        </a:bodyPr>
        <a:lstStyle/>
        <a:p>
          <a:pPr marL="0" marR="0" lvl="0" indent="0" defTabSz="914400" eaLnBrk="1" fontAlgn="auto" latinLnBrk="0" hangingPunct="1">
            <a:lnSpc>
              <a:spcPct val="100000"/>
            </a:lnSpc>
            <a:spcBef>
              <a:spcPts val="0"/>
            </a:spcBef>
            <a:spcAft>
              <a:spcPts val="0"/>
            </a:spcAft>
            <a:buClrTx/>
            <a:buSzTx/>
            <a:buFontTx/>
            <a:buNone/>
            <a:tabLst>
              <a:tab pos="0" algn="l"/>
            </a:tabLst>
            <a:defRPr/>
          </a:pPr>
          <a:r>
            <a:rPr kumimoji="0" lang="de-AT" sz="1100" b="1" i="0" u="none" strike="noStrike" kern="0" cap="none" spc="0" normalizeH="0" baseline="0" noProof="0">
              <a:ln>
                <a:noFill/>
              </a:ln>
              <a:solidFill>
                <a:sysClr val="windowText" lastClr="000000"/>
              </a:solidFill>
              <a:effectLst/>
              <a:uLnTx/>
              <a:uFillTx/>
              <a:latin typeface="Calibri" panose="020F0502020204030204" pitchFamily="34" charset="0"/>
              <a:cs typeface="Calibri" panose="020F0502020204030204" pitchFamily="34" charset="0"/>
            </a:rPr>
            <a:t>Bilanzjahr</a:t>
          </a:r>
          <a:r>
            <a:rPr kumimoji="0" lang="de-AT" sz="1100" b="0" i="0" u="none" strike="noStrike" kern="0" cap="none" spc="0" normalizeH="0" baseline="0" noProof="0">
              <a:ln>
                <a:noFill/>
              </a:ln>
              <a:solidFill>
                <a:sysClr val="windowText" lastClr="000000"/>
              </a:solidFill>
              <a:effectLst/>
              <a:uLnTx/>
              <a:uFillTx/>
              <a:latin typeface="Calibri" panose="020F0502020204030204" pitchFamily="34" charset="0"/>
              <a:cs typeface="Calibri" panose="020F0502020204030204" pitchFamily="34" charset="0"/>
            </a:rPr>
            <a:t>: 2023</a:t>
          </a:r>
        </a:p>
        <a:p>
          <a:pPr marL="0" marR="0" lvl="0" indent="0" defTabSz="914400" eaLnBrk="1" fontAlgn="auto" latinLnBrk="0" hangingPunct="1">
            <a:lnSpc>
              <a:spcPct val="100000"/>
            </a:lnSpc>
            <a:spcBef>
              <a:spcPts val="0"/>
            </a:spcBef>
            <a:spcAft>
              <a:spcPts val="0"/>
            </a:spcAft>
            <a:buClrTx/>
            <a:buSzTx/>
            <a:buFontTx/>
            <a:buNone/>
            <a:tabLst>
              <a:tab pos="0" algn="l"/>
            </a:tabLst>
            <a:defRPr/>
          </a:pPr>
          <a:br>
            <a:rPr kumimoji="0" lang="de-AT" sz="1100" b="1" i="0" u="none" strike="noStrike" kern="0" cap="none" spc="0" normalizeH="0" baseline="0" noProof="0">
              <a:ln>
                <a:noFill/>
              </a:ln>
              <a:solidFill>
                <a:sysClr val="windowText" lastClr="000000"/>
              </a:solidFill>
              <a:effectLst/>
              <a:uLnTx/>
              <a:uFillTx/>
              <a:latin typeface="Calibri" panose="020F0502020204030204" pitchFamily="34" charset="0"/>
              <a:cs typeface="Calibri" panose="020F0502020204030204" pitchFamily="34" charset="0"/>
            </a:rPr>
          </a:br>
          <a:r>
            <a:rPr kumimoji="0" lang="de-AT" sz="1100" b="1" i="0" u="none" strike="noStrike" kern="0" cap="none" spc="0" normalizeH="0" baseline="0" noProof="0">
              <a:ln>
                <a:noFill/>
              </a:ln>
              <a:solidFill>
                <a:sysClr val="windowText" lastClr="000000"/>
              </a:solidFill>
              <a:effectLst/>
              <a:uLnTx/>
              <a:uFillTx/>
              <a:latin typeface="Calibri" panose="020F0502020204030204" pitchFamily="34" charset="0"/>
              <a:cs typeface="Calibri" panose="020F0502020204030204" pitchFamily="34" charset="0"/>
            </a:rPr>
            <a:t>Version</a:t>
          </a:r>
          <a:r>
            <a:rPr kumimoji="0" lang="de-AT" sz="1100" b="0" i="0" u="none" strike="noStrike" kern="0" cap="none" spc="0" normalizeH="0" baseline="0" noProof="0">
              <a:ln>
                <a:noFill/>
              </a:ln>
              <a:solidFill>
                <a:sysClr val="windowText" lastClr="000000"/>
              </a:solidFill>
              <a:effectLst/>
              <a:uLnTx/>
              <a:uFillTx/>
              <a:latin typeface="Calibri" panose="020F0502020204030204" pitchFamily="34" charset="0"/>
              <a:cs typeface="Calibri" panose="020F0502020204030204" pitchFamily="34" charset="0"/>
            </a:rPr>
            <a:t>: 2026</a:t>
          </a:r>
          <a:r>
            <a:rPr kumimoji="0" lang="de-AT" sz="1100" b="0" i="0" u="none" strike="noStrike" kern="0" cap="none" spc="0" normalizeH="0" baseline="0" noProof="0">
              <a:ln>
                <a:noFill/>
              </a:ln>
              <a:solidFill>
                <a:schemeClr val="tx1"/>
              </a:solidFill>
              <a:effectLst/>
              <a:uLnTx/>
              <a:uFillTx/>
              <a:latin typeface="Calibri" panose="020F0502020204030204" pitchFamily="34" charset="0"/>
              <a:cs typeface="Calibri" panose="020F0502020204030204" pitchFamily="34" charset="0"/>
            </a:rPr>
            <a:t>_03_03</a:t>
          </a:r>
          <a:r>
            <a:rPr kumimoji="0" lang="de-AT" sz="1100" b="0" i="0" u="none" strike="noStrike" kern="0" cap="none" spc="0" normalizeH="0" baseline="0" noProof="0">
              <a:ln>
                <a:noFill/>
              </a:ln>
              <a:solidFill>
                <a:sysClr val="windowText" lastClr="000000"/>
              </a:solidFill>
              <a:effectLst/>
              <a:uLnTx/>
              <a:uFillTx/>
              <a:latin typeface="Calibri" panose="020F0502020204030204" pitchFamily="34" charset="0"/>
              <a:cs typeface="Calibri" panose="020F0502020204030204" pitchFamily="34" charset="0"/>
            </a:rPr>
            <a:t> (</a:t>
          </a:r>
          <a:r>
            <a:rPr kumimoji="0" lang="de-AT" sz="1100" b="0" i="0" u="none" strike="noStrike" kern="0" cap="none" spc="0" normalizeH="0" baseline="0" noProof="0">
              <a:ln>
                <a:noFill/>
              </a:ln>
              <a:solidFill>
                <a:schemeClr val="tx1"/>
              </a:solidFill>
              <a:effectLst/>
              <a:uLnTx/>
              <a:uFillTx/>
              <a:latin typeface="Calibri" panose="020F0502020204030204" pitchFamily="34" charset="0"/>
              <a:cs typeface="Calibri" panose="020F0502020204030204" pitchFamily="34" charset="0"/>
            </a:rPr>
            <a:t>vom 3. März </a:t>
          </a:r>
          <a:r>
            <a:rPr kumimoji="0" lang="de-AT" sz="1100" b="0" i="0" u="none" strike="noStrike" kern="0" cap="none" spc="0" normalizeH="0" baseline="0" noProof="0">
              <a:ln>
                <a:noFill/>
              </a:ln>
              <a:solidFill>
                <a:sysClr val="windowText" lastClr="000000"/>
              </a:solidFill>
              <a:effectLst/>
              <a:uLnTx/>
              <a:uFillTx/>
              <a:latin typeface="Calibri" panose="020F0502020204030204" pitchFamily="34" charset="0"/>
              <a:cs typeface="Calibri" panose="020F0502020204030204" pitchFamily="34" charset="0"/>
            </a:rPr>
            <a:t>2026)*</a:t>
          </a:r>
        </a:p>
        <a:p>
          <a:pPr marL="0" marR="0" lvl="0" indent="0" defTabSz="914400" eaLnBrk="1" fontAlgn="auto" latinLnBrk="0" hangingPunct="1">
            <a:lnSpc>
              <a:spcPct val="100000"/>
            </a:lnSpc>
            <a:spcBef>
              <a:spcPts val="0"/>
            </a:spcBef>
            <a:spcAft>
              <a:spcPts val="0"/>
            </a:spcAft>
            <a:buClrTx/>
            <a:buSzTx/>
            <a:buFontTx/>
            <a:buNone/>
            <a:tabLst>
              <a:tab pos="0" algn="l"/>
            </a:tabLst>
            <a:defRPr/>
          </a:pPr>
          <a:endParaRPr kumimoji="0" lang="de-AT" sz="1100" b="0" i="0" u="none" strike="noStrike" kern="0" cap="none" spc="0" normalizeH="0" baseline="0" noProof="0">
            <a:ln>
              <a:noFill/>
            </a:ln>
            <a:solidFill>
              <a:sysClr val="windowText" lastClr="000000"/>
            </a:solidFill>
            <a:effectLst/>
            <a:uLnTx/>
            <a:uFillTx/>
            <a:latin typeface="Calibri" panose="020F0502020204030204" pitchFamily="34" charset="0"/>
            <a:cs typeface="Calibri" panose="020F0502020204030204" pitchFamily="34" charset="0"/>
          </a:endParaRPr>
        </a:p>
      </xdr:txBody>
    </xdr:sp>
    <xdr:clientData/>
  </xdr:twoCellAnchor>
  <xdr:twoCellAnchor>
    <xdr:from>
      <xdr:col>1</xdr:col>
      <xdr:colOff>9526</xdr:colOff>
      <xdr:row>11</xdr:row>
      <xdr:rowOff>167759</xdr:rowOff>
    </xdr:from>
    <xdr:to>
      <xdr:col>14</xdr:col>
      <xdr:colOff>19051</xdr:colOff>
      <xdr:row>22</xdr:row>
      <xdr:rowOff>142875</xdr:rowOff>
    </xdr:to>
    <xdr:sp macro="" textlink="">
      <xdr:nvSpPr>
        <xdr:cNvPr id="17" name="CustomShape 1">
          <a:extLst>
            <a:ext uri="{FF2B5EF4-FFF2-40B4-BE49-F238E27FC236}">
              <a16:creationId xmlns:a16="http://schemas.microsoft.com/office/drawing/2014/main" id="{D7343AFD-134C-419A-BA8F-42E1772F635A}"/>
            </a:ext>
          </a:extLst>
        </xdr:cNvPr>
        <xdr:cNvSpPr/>
      </xdr:nvSpPr>
      <xdr:spPr>
        <a:xfrm>
          <a:off x="95251" y="2263259"/>
          <a:ext cx="8858250" cy="2070616"/>
        </a:xfrm>
        <a:prstGeom prst="rect">
          <a:avLst/>
        </a:prstGeom>
        <a:noFill/>
        <a:ln w="0">
          <a:solidFill>
            <a:srgbClr val="009900"/>
          </a:solidFill>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nSpc>
              <a:spcPct val="100000"/>
            </a:lnSpc>
          </a:pPr>
          <a:r>
            <a:rPr lang="de-AT" sz="1100" b="1" strike="noStrike" spc="-1">
              <a:solidFill>
                <a:srgbClr val="000000"/>
              </a:solidFill>
              <a:latin typeface="Calibri"/>
              <a:ea typeface="DejaVu Sans"/>
            </a:rPr>
            <a:t>Liebe NutzerInnen!</a:t>
          </a:r>
          <a:endParaRPr lang="de-AT" sz="1100" b="0" strike="noStrike" spc="-1">
            <a:latin typeface="Times New Roman"/>
          </a:endParaRPr>
        </a:p>
        <a:p>
          <a:pPr>
            <a:lnSpc>
              <a:spcPct val="100000"/>
            </a:lnSpc>
          </a:pPr>
          <a:endParaRPr lang="de-AT" sz="1100" b="0" strike="noStrike" spc="-1">
            <a:latin typeface="Times New Roman"/>
          </a:endParaRPr>
        </a:p>
        <a:p>
          <a:pPr>
            <a:lnSpc>
              <a:spcPct val="100000"/>
            </a:lnSpc>
          </a:pPr>
          <a:r>
            <a:rPr lang="de-AT" sz="1100" b="0" strike="noStrike" spc="-1">
              <a:solidFill>
                <a:srgbClr val="000000"/>
              </a:solidFill>
              <a:latin typeface="Calibri"/>
              <a:ea typeface="DejaVu Sans"/>
            </a:rPr>
            <a:t>Das Kalkulationstool Climcalc 2023 soll Sie dabei unterstützen, die Treibhausgas-Emissionen Ihrer Universität/Hochschule für das Jahr 2023 zu erheben. Das Ziel der Erhebung ist die detaillierte Analyse der Emissionsmengen und -quellen, um die Entscheidungsfindung rund um Treibhausgas-Vermeidungs- und Einsparungsmaßnahmen zu erleichtern. Vorläufige Bilanzen für die Jahre 2024 und 2025 können damit ebenso erstellt werden. Einen Leitfaden zur Nutzung der 2023-Version von ClimCalc, Q&amp;As sowie umfangreiche Materialien zu den Themen THG-Bilanzierung und Klimaschutz an Unis und Hochschulen finden Sie auf der Website des ClimCalc-Projekts</a:t>
          </a:r>
          <a:r>
            <a:rPr lang="de-AT" sz="1100" b="0" strike="noStrike" spc="-1" baseline="30000">
              <a:solidFill>
                <a:srgbClr val="000000"/>
              </a:solidFill>
              <a:latin typeface="Calibri"/>
              <a:ea typeface="DejaVu Sans"/>
            </a:rPr>
            <a:t>1</a:t>
          </a:r>
          <a:r>
            <a:rPr lang="de-AT" sz="1100" b="0" strike="noStrike" spc="-1">
              <a:solidFill>
                <a:srgbClr val="000000"/>
              </a:solidFill>
              <a:latin typeface="Calibri"/>
              <a:ea typeface="DejaVu Sans"/>
            </a:rPr>
            <a:t>.</a:t>
          </a:r>
          <a:endParaRPr lang="de-AT" sz="1100" b="0" strike="noStrike" spc="-1">
            <a:latin typeface="Times New Roman"/>
          </a:endParaRPr>
        </a:p>
        <a:p>
          <a:pPr>
            <a:lnSpc>
              <a:spcPct val="100000"/>
            </a:lnSpc>
            <a:tabLst>
              <a:tab pos="0" algn="l"/>
            </a:tabLst>
          </a:pPr>
          <a:br/>
          <a:r>
            <a:rPr lang="de-AT" sz="1100" b="0" strike="noStrike" spc="-1">
              <a:solidFill>
                <a:srgbClr val="000000"/>
              </a:solidFill>
              <a:latin typeface="Calibri"/>
              <a:ea typeface="DejaVu Sans"/>
            </a:rPr>
            <a:t>                 Universität für Bodenkultur Wien, Technische Universität Graz, Umweltbundesamt GmbH               </a:t>
          </a:r>
          <a:br/>
          <a:r>
            <a:rPr lang="de-DE" sz="1100" b="0" u="sng" strike="noStrike" spc="-1">
              <a:solidFill>
                <a:srgbClr val="000000"/>
              </a:solidFill>
              <a:uFillTx/>
              <a:latin typeface="Calibri"/>
              <a:ea typeface="DejaVu Sans"/>
            </a:rPr>
            <a:t>Dieses Werk ist lizenziert unter einer Creative Commons Namensnennung - Nicht-kommerziell - Weitergabe unter gleichen Bedingungen 4.0 International Lizenz. </a:t>
          </a:r>
          <a:endParaRPr lang="de-AT" sz="1100" b="0" strike="noStrike" spc="-1">
            <a:latin typeface="Times New Roman"/>
          </a:endParaRPr>
        </a:p>
      </xdr:txBody>
    </xdr:sp>
    <xdr:clientData/>
  </xdr:twoCellAnchor>
  <xdr:twoCellAnchor editAs="oneCell">
    <xdr:from>
      <xdr:col>1</xdr:col>
      <xdr:colOff>104520</xdr:colOff>
      <xdr:row>19</xdr:row>
      <xdr:rowOff>98160</xdr:rowOff>
    </xdr:from>
    <xdr:to>
      <xdr:col>1</xdr:col>
      <xdr:colOff>603705</xdr:colOff>
      <xdr:row>20</xdr:row>
      <xdr:rowOff>75780</xdr:rowOff>
    </xdr:to>
    <xdr:pic>
      <xdr:nvPicPr>
        <xdr:cNvPr id="19" name="Grafik 13" descr="Creative Commons Lizenzvertrag">
          <a:extLst>
            <a:ext uri="{FF2B5EF4-FFF2-40B4-BE49-F238E27FC236}">
              <a16:creationId xmlns:a16="http://schemas.microsoft.com/office/drawing/2014/main" id="{2F9ECFC9-F9D6-4CF7-B871-2FFA21677C95}"/>
            </a:ext>
          </a:extLst>
        </xdr:cNvPr>
        <xdr:cNvPicPr/>
      </xdr:nvPicPr>
      <xdr:blipFill>
        <a:blip xmlns:r="http://schemas.openxmlformats.org/officeDocument/2006/relationships" r:embed="rId4"/>
        <a:stretch/>
      </xdr:blipFill>
      <xdr:spPr>
        <a:xfrm>
          <a:off x="190245" y="3717660"/>
          <a:ext cx="499185" cy="168120"/>
        </a:xfrm>
        <a:prstGeom prst="rect">
          <a:avLst/>
        </a:prstGeom>
        <a:ln w="0">
          <a:noFill/>
        </a:ln>
      </xdr:spPr>
    </xdr:pic>
    <xdr:clientData/>
  </xdr:twoCellAnchor>
  <xdr:twoCellAnchor editAs="oneCell">
    <xdr:from>
      <xdr:col>4</xdr:col>
      <xdr:colOff>742950</xdr:colOff>
      <xdr:row>2</xdr:row>
      <xdr:rowOff>76200</xdr:rowOff>
    </xdr:from>
    <xdr:to>
      <xdr:col>5</xdr:col>
      <xdr:colOff>447675</xdr:colOff>
      <xdr:row>6</xdr:row>
      <xdr:rowOff>180975</xdr:rowOff>
    </xdr:to>
    <xdr:pic>
      <xdr:nvPicPr>
        <xdr:cNvPr id="16" name="Grafik 1">
          <a:extLst>
            <a:ext uri="{FF2B5EF4-FFF2-40B4-BE49-F238E27FC236}">
              <a16:creationId xmlns:a16="http://schemas.microsoft.com/office/drawing/2014/main" id="{4CB39858-212C-407B-A760-08CB182DDDC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028950" y="457200"/>
          <a:ext cx="466725"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123825</xdr:colOff>
      <xdr:row>2</xdr:row>
      <xdr:rowOff>136604</xdr:rowOff>
    </xdr:from>
    <xdr:to>
      <xdr:col>8</xdr:col>
      <xdr:colOff>704851</xdr:colOff>
      <xdr:row>4</xdr:row>
      <xdr:rowOff>9525</xdr:rowOff>
    </xdr:to>
    <xdr:pic>
      <xdr:nvPicPr>
        <xdr:cNvPr id="18" name="Grafik 17" descr="ecoinvent | High-quality LCI database integrated in SimaPro">
          <a:extLst>
            <a:ext uri="{FF2B5EF4-FFF2-40B4-BE49-F238E27FC236}">
              <a16:creationId xmlns:a16="http://schemas.microsoft.com/office/drawing/2014/main" id="{6F731B28-9B21-4D32-8E67-5EB2756A7EC2}"/>
            </a:ext>
          </a:extLst>
        </xdr:cNvPr>
        <xdr:cNvPicPr>
          <a:picLocks noChangeAspect="1" noChangeArrowheads="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6600" t="42200" r="5599" b="41200"/>
        <a:stretch/>
      </xdr:blipFill>
      <xdr:spPr bwMode="auto">
        <a:xfrm>
          <a:off x="4124325" y="517604"/>
          <a:ext cx="1343026" cy="2539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466725</xdr:colOff>
      <xdr:row>2</xdr:row>
      <xdr:rowOff>171808</xdr:rowOff>
    </xdr:from>
    <xdr:to>
      <xdr:col>13</xdr:col>
      <xdr:colOff>666750</xdr:colOff>
      <xdr:row>6</xdr:row>
      <xdr:rowOff>19050</xdr:rowOff>
    </xdr:to>
    <xdr:pic>
      <xdr:nvPicPr>
        <xdr:cNvPr id="20" name="Grafik 19" descr="Bundesministerium für Frauen, Wissenschaft und Forschung - Startseite">
          <a:extLst>
            <a:ext uri="{FF2B5EF4-FFF2-40B4-BE49-F238E27FC236}">
              <a16:creationId xmlns:a16="http://schemas.microsoft.com/office/drawing/2014/main" id="{981C3E44-1EFC-4089-B63D-713AE5765E8A}"/>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7029450" y="552808"/>
          <a:ext cx="1724025" cy="6092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466725</xdr:colOff>
      <xdr:row>4</xdr:row>
      <xdr:rowOff>102460</xdr:rowOff>
    </xdr:from>
    <xdr:to>
      <xdr:col>8</xdr:col>
      <xdr:colOff>323850</xdr:colOff>
      <xdr:row>5</xdr:row>
      <xdr:rowOff>171449</xdr:rowOff>
    </xdr:to>
    <xdr:pic>
      <xdr:nvPicPr>
        <xdr:cNvPr id="21" name="Grafik 20" descr="FiBL - Download des FiBL Logos">
          <a:extLst>
            <a:ext uri="{FF2B5EF4-FFF2-40B4-BE49-F238E27FC236}">
              <a16:creationId xmlns:a16="http://schemas.microsoft.com/office/drawing/2014/main" id="{D030D1D0-D3E1-44F9-B5EF-977572363E9C}"/>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4467225" y="864460"/>
          <a:ext cx="619125" cy="2594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180975</xdr:colOff>
      <xdr:row>4</xdr:row>
      <xdr:rowOff>123825</xdr:rowOff>
    </xdr:from>
    <xdr:to>
      <xdr:col>6</xdr:col>
      <xdr:colOff>809625</xdr:colOff>
      <xdr:row>4</xdr:row>
      <xdr:rowOff>3000375</xdr:rowOff>
    </xdr:to>
    <xdr:sp macro="" textlink="">
      <xdr:nvSpPr>
        <xdr:cNvPr id="8" name="Textfeld 7">
          <a:extLst>
            <a:ext uri="{FF2B5EF4-FFF2-40B4-BE49-F238E27FC236}">
              <a16:creationId xmlns:a16="http://schemas.microsoft.com/office/drawing/2014/main" id="{E91FBCC1-F1AA-4179-89C5-C5374EFA7638}"/>
            </a:ext>
          </a:extLst>
        </xdr:cNvPr>
        <xdr:cNvSpPr txBox="1"/>
      </xdr:nvSpPr>
      <xdr:spPr>
        <a:xfrm>
          <a:off x="180975" y="1114425"/>
          <a:ext cx="5286375" cy="2876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1. Geben Sie in der nachfolgenden Tabelle den </a:t>
          </a:r>
          <a:r>
            <a:rPr lang="de-DE"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Versorgermix lt. Stromkennzeichnung für den Stromlieferanten</a:t>
          </a: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im Bilanzjahr an.</a:t>
          </a:r>
          <a:endParaRPr lang="de-DE">
            <a:effectLst/>
            <a:latin typeface="Calibri" panose="020F0502020204030204" pitchFamily="34" charset="0"/>
            <a:ea typeface="Calibri" panose="020F0502020204030204" pitchFamily="34" charset="0"/>
            <a:cs typeface="Calibri" panose="020F0502020204030204" pitchFamily="34" charset="0"/>
          </a:endParaRPr>
        </a:p>
        <a:p>
          <a:pPr rtl="0"/>
          <a:br>
            <a:rPr lang="de-DE">
              <a:latin typeface="Calibri" panose="020F0502020204030204" pitchFamily="34" charset="0"/>
              <a:ea typeface="Calibri" panose="020F0502020204030204" pitchFamily="34" charset="0"/>
              <a:cs typeface="Calibri" panose="020F0502020204030204" pitchFamily="34" charset="0"/>
            </a:rPr>
          </a:b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2. Anhand Ihrer Angaben wird automatisch der </a:t>
          </a:r>
          <a:r>
            <a:rPr lang="de-DE"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marktbasierte Stromemissionsfaktor </a:t>
          </a: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berechnet und im Tabellenblatt "Emissionsfaktoren" (Zeilen 4 und 5/Spalten</a:t>
          </a:r>
          <a:r>
            <a:rPr lang="de-DE" sz="1100" b="0" i="0" u="none" strike="noStrike"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 und J) angezeigt.</a:t>
          </a:r>
          <a:endParaRPr lang="de-DE">
            <a:effectLst/>
            <a:latin typeface="Calibri" panose="020F0502020204030204" pitchFamily="34" charset="0"/>
            <a:ea typeface="Calibri" panose="020F0502020204030204" pitchFamily="34" charset="0"/>
            <a:cs typeface="Calibri" panose="020F0502020204030204" pitchFamily="34" charset="0"/>
          </a:endParaRPr>
        </a:p>
        <a:p>
          <a:br>
            <a:rPr lang="de-DE">
              <a:latin typeface="Calibri" panose="020F0502020204030204" pitchFamily="34" charset="0"/>
              <a:ea typeface="Calibri" panose="020F0502020204030204" pitchFamily="34" charset="0"/>
              <a:cs typeface="Calibri" panose="020F0502020204030204" pitchFamily="34" charset="0"/>
            </a:rPr>
          </a:b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3. Den </a:t>
          </a:r>
          <a:r>
            <a:rPr lang="de-DE"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Versorgermix </a:t>
          </a: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sollten Sie auf Ihrer </a:t>
          </a:r>
          <a:r>
            <a:rPr lang="de-DE"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Jahresstromrechnung</a:t>
          </a: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finden. Dieser ist vom Energieträgermix eines Stromprodukts ("Produktmix") zu unterscheiden! Achtung: Maßgeblich ist immer der Versorgermix für Ihr Bilanzjahr. Bitte prüfen Sie daher, auf welches Jahr sich der ausgewiesene Versorgermix bezieht – die Abrechnungsperiode der Rechnung kann davon abweichen.</a:t>
          </a:r>
        </a:p>
        <a:p>
          <a:endPar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de-DE" sz="1100" b="0" i="0">
              <a:solidFill>
                <a:schemeClr val="dk1"/>
              </a:solidFill>
              <a:effectLst/>
              <a:latin typeface="Calibri" panose="020F0502020204030204" pitchFamily="34" charset="0"/>
              <a:ea typeface="Calibri" panose="020F0502020204030204" pitchFamily="34" charset="0"/>
              <a:cs typeface="Calibri" panose="020F0502020204030204" pitchFamily="34" charset="0"/>
            </a:rPr>
            <a:t> 4. Falls Sie diese Information nicht auf der Jahresstromrechnung finden, dann kontaktieren Sie Ihren Stromlieferanten. </a:t>
          </a:r>
          <a:r>
            <a:rPr lang="de-DE" sz="1100" b="1" i="0">
              <a:solidFill>
                <a:schemeClr val="dk1"/>
              </a:solidFill>
              <a:effectLst/>
              <a:latin typeface="Calibri" panose="020F0502020204030204" pitchFamily="34" charset="0"/>
              <a:ea typeface="Calibri" panose="020F0502020204030204" pitchFamily="34" charset="0"/>
              <a:cs typeface="Calibri" panose="020F0502020204030204" pitchFamily="34" charset="0"/>
            </a:rPr>
            <a:t>Stromlieferanten sind gesetzlich </a:t>
          </a:r>
          <a:endPar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1</xdr:col>
      <xdr:colOff>6350</xdr:colOff>
      <xdr:row>19</xdr:row>
      <xdr:rowOff>1</xdr:rowOff>
    </xdr:from>
    <xdr:to>
      <xdr:col>6</xdr:col>
      <xdr:colOff>771525</xdr:colOff>
      <xdr:row>19</xdr:row>
      <xdr:rowOff>1514475</xdr:rowOff>
    </xdr:to>
    <xdr:sp macro="" textlink="">
      <xdr:nvSpPr>
        <xdr:cNvPr id="9" name="Textfeld 8">
          <a:extLst>
            <a:ext uri="{FF2B5EF4-FFF2-40B4-BE49-F238E27FC236}">
              <a16:creationId xmlns:a16="http://schemas.microsoft.com/office/drawing/2014/main" id="{40535285-1EEC-4443-AB90-9A7F84E0992B}"/>
            </a:ext>
          </a:extLst>
        </xdr:cNvPr>
        <xdr:cNvSpPr txBox="1"/>
      </xdr:nvSpPr>
      <xdr:spPr>
        <a:xfrm>
          <a:off x="225425" y="8477251"/>
          <a:ext cx="5203825" cy="15144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1. Falls für Ihre Universität/Hochschule Strom von </a:t>
          </a:r>
          <a:r>
            <a:rPr lang="de-DE"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verschiedenen Stromlieferanten </a:t>
          </a: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bezogen wird, dann nutzen Sie die folgende Tabelle.</a:t>
          </a:r>
          <a:endParaRPr lang="de-DE">
            <a:effectLst/>
            <a:latin typeface="Calibri" panose="020F0502020204030204" pitchFamily="34" charset="0"/>
            <a:ea typeface="Calibri" panose="020F0502020204030204" pitchFamily="34" charset="0"/>
            <a:cs typeface="Calibri" panose="020F0502020204030204" pitchFamily="34" charset="0"/>
          </a:endParaRPr>
        </a:p>
        <a:p>
          <a:pPr rtl="0"/>
          <a:br>
            <a:rPr lang="de-DE">
              <a:latin typeface="Calibri" panose="020F0502020204030204" pitchFamily="34" charset="0"/>
              <a:ea typeface="Calibri" panose="020F0502020204030204" pitchFamily="34" charset="0"/>
              <a:cs typeface="Calibri" panose="020F0502020204030204" pitchFamily="34" charset="0"/>
            </a:rPr>
          </a:b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2. Tragen Sie für jeden Stromlieferanten dessen Versorgermix</a:t>
          </a:r>
          <a:r>
            <a:rPr lang="de-DE"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sowie die </a:t>
          </a: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gesamte von diesem Lieferanten im Bilanzjahr bezogene Strommenge ein.</a:t>
          </a:r>
          <a:endParaRPr lang="de-DE">
            <a:effectLst/>
            <a:latin typeface="Calibri" panose="020F0502020204030204" pitchFamily="34" charset="0"/>
            <a:ea typeface="Calibri" panose="020F0502020204030204" pitchFamily="34" charset="0"/>
            <a:cs typeface="Calibri" panose="020F0502020204030204" pitchFamily="34" charset="0"/>
          </a:endParaRPr>
        </a:p>
        <a:p>
          <a:br>
            <a:rPr lang="de-DE">
              <a:latin typeface="Calibri" panose="020F0502020204030204" pitchFamily="34" charset="0"/>
              <a:ea typeface="Calibri" panose="020F0502020204030204" pitchFamily="34" charset="0"/>
              <a:cs typeface="Calibri" panose="020F0502020204030204" pitchFamily="34" charset="0"/>
            </a:rPr>
          </a:b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3. Im Anschluss an die Tabelle wird der aggregierte Energieträgermix aller Stromlieferanten angezeigt. </a:t>
          </a:r>
          <a:r>
            <a:rPr lang="de-DE"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Dieser ist von Ihnen manuell in Zeile 8 einzutragen.</a:t>
          </a:r>
        </a:p>
      </xdr:txBody>
    </xdr:sp>
    <xdr:clientData/>
  </xdr:twoCellAnchor>
  <xdr:twoCellAnchor>
    <xdr:from>
      <xdr:col>3</xdr:col>
      <xdr:colOff>480060</xdr:colOff>
      <xdr:row>12</xdr:row>
      <xdr:rowOff>99060</xdr:rowOff>
    </xdr:from>
    <xdr:to>
      <xdr:col>4</xdr:col>
      <xdr:colOff>525780</xdr:colOff>
      <xdr:row>15</xdr:row>
      <xdr:rowOff>114300</xdr:rowOff>
    </xdr:to>
    <xdr:sp macro="" textlink="">
      <xdr:nvSpPr>
        <xdr:cNvPr id="10" name="Pfeil: nach oben gebogen 9">
          <a:extLst>
            <a:ext uri="{FF2B5EF4-FFF2-40B4-BE49-F238E27FC236}">
              <a16:creationId xmlns:a16="http://schemas.microsoft.com/office/drawing/2014/main" id="{D113638C-5FBD-4608-8428-AD1BB7A00939}"/>
            </a:ext>
          </a:extLst>
        </xdr:cNvPr>
        <xdr:cNvSpPr/>
      </xdr:nvSpPr>
      <xdr:spPr>
        <a:xfrm rot="5400000">
          <a:off x="2709863" y="6041707"/>
          <a:ext cx="777240" cy="931545"/>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7</xdr:col>
      <xdr:colOff>200025</xdr:colOff>
      <xdr:row>4</xdr:row>
      <xdr:rowOff>123824</xdr:rowOff>
    </xdr:from>
    <xdr:to>
      <xdr:col>13</xdr:col>
      <xdr:colOff>0</xdr:colOff>
      <xdr:row>4</xdr:row>
      <xdr:rowOff>3000375</xdr:rowOff>
    </xdr:to>
    <xdr:sp macro="" textlink="">
      <xdr:nvSpPr>
        <xdr:cNvPr id="11" name="Textfeld 10">
          <a:extLst>
            <a:ext uri="{FF2B5EF4-FFF2-40B4-BE49-F238E27FC236}">
              <a16:creationId xmlns:a16="http://schemas.microsoft.com/office/drawing/2014/main" id="{C1A6DFE4-B3E6-428D-9260-49780FBB2484}"/>
            </a:ext>
          </a:extLst>
        </xdr:cNvPr>
        <xdr:cNvSpPr txBox="1"/>
      </xdr:nvSpPr>
      <xdr:spPr>
        <a:xfrm>
          <a:off x="5676900" y="1114424"/>
          <a:ext cx="5048250" cy="28765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de-DE" sz="1100" b="1" i="0">
              <a:solidFill>
                <a:schemeClr val="dk1"/>
              </a:solidFill>
              <a:effectLst/>
              <a:latin typeface="Calibri" panose="020F0502020204030204" pitchFamily="34" charset="0"/>
              <a:ea typeface="Calibri" panose="020F0502020204030204" pitchFamily="34" charset="0"/>
              <a:cs typeface="Calibri" panose="020F0502020204030204" pitchFamily="34" charset="0"/>
            </a:rPr>
            <a:t>verpflichtet</a:t>
          </a:r>
          <a:r>
            <a:rPr lang="de-DE" sz="1100" b="0" i="0">
              <a:solidFill>
                <a:schemeClr val="dk1"/>
              </a:solidFill>
              <a:effectLst/>
              <a:latin typeface="Calibri" panose="020F0502020204030204" pitchFamily="34" charset="0"/>
              <a:ea typeface="Calibri" panose="020F0502020204030204" pitchFamily="34" charset="0"/>
              <a:cs typeface="Calibri" panose="020F0502020204030204" pitchFamily="34" charset="0"/>
            </a:rPr>
            <a:t>, diese Information bereitzustellen (Stromkennzeichnungs-VO 2011 § 3 und § 4, Günstiger Strom Gesetz 2025 § 86 und § 87).</a:t>
          </a:r>
          <a:endParaRPr lang="de-DE">
            <a:effectLst/>
            <a:latin typeface="Calibri" panose="020F0502020204030204" pitchFamily="34" charset="0"/>
            <a:ea typeface="Calibri" panose="020F0502020204030204" pitchFamily="34" charset="0"/>
            <a:cs typeface="Calibri" panose="020F0502020204030204" pitchFamily="34" charset="0"/>
          </a:endParaRPr>
        </a:p>
        <a:p>
          <a:pPr rtl="0"/>
          <a:endPar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pPr rtl="0"/>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Weiters veröffentlichte </a:t>
          </a:r>
          <a:r>
            <a:rPr lang="de-DE"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die E-Control </a:t>
          </a: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detaillierte Versorgermixe der Stromlieferanten in den </a:t>
          </a:r>
          <a:r>
            <a:rPr lang="de-DE"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Stromkennzeichnungsberichten</a:t>
          </a: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bis 2020 (bezogen auf das Berichtsjahr 2019) - verfügbar unter </a:t>
          </a:r>
          <a:r>
            <a:rPr lang="de-DE"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hlinkClick xmlns:r="http://schemas.openxmlformats.org/officeDocument/2006/relationships" r:id=""/>
            </a:rPr>
            <a:t>https://www.e-control.at/publikationen/oeko-energie-und-energie-effizienz/berichte/stromkennzeichnungsbericht</a:t>
          </a: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Maßgeblich ist jeweils das Berichtsjahr (z.B. Veröffentlichung 2016 → Berichtsjahr 2015), nicht das Veröffentlichungsjahr.</a:t>
          </a:r>
          <a:endParaRPr lang="de-DE">
            <a:effectLst/>
            <a:latin typeface="Calibri" panose="020F0502020204030204" pitchFamily="34" charset="0"/>
            <a:ea typeface="Calibri" panose="020F0502020204030204" pitchFamily="34" charset="0"/>
            <a:cs typeface="Calibri" panose="020F0502020204030204" pitchFamily="34" charset="0"/>
          </a:endParaRPr>
        </a:p>
        <a:p>
          <a:pPr rtl="0"/>
          <a:br>
            <a:rPr lang="de-DE">
              <a:latin typeface="Calibri" panose="020F0502020204030204" pitchFamily="34" charset="0"/>
              <a:ea typeface="Calibri" panose="020F0502020204030204" pitchFamily="34" charset="0"/>
              <a:cs typeface="Calibri" panose="020F0502020204030204" pitchFamily="34" charset="0"/>
            </a:rPr>
          </a:b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5. Wenn Ihre Universität/Hochschule </a:t>
          </a:r>
          <a:r>
            <a:rPr lang="de-DE"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Strom von verschiedenen Stromlieferanten </a:t>
          </a: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bezieht, verwenden Sie die Tabelle in Abschnitt 2.</a:t>
          </a:r>
          <a:endParaRPr lang="de-DE">
            <a:effectLst/>
            <a:latin typeface="Calibri" panose="020F0502020204030204" pitchFamily="34" charset="0"/>
            <a:ea typeface="Calibri" panose="020F0502020204030204" pitchFamily="34" charset="0"/>
            <a:cs typeface="Calibri" panose="020F0502020204030204" pitchFamily="34" charset="0"/>
          </a:endParaRPr>
        </a:p>
        <a:p>
          <a:pPr rtl="0"/>
          <a:br>
            <a:rPr lang="de-DE">
              <a:latin typeface="Calibri" panose="020F0502020204030204" pitchFamily="34" charset="0"/>
              <a:ea typeface="Calibri" panose="020F0502020204030204" pitchFamily="34" charset="0"/>
              <a:cs typeface="Calibri" panose="020F0502020204030204" pitchFamily="34" charset="0"/>
            </a:rPr>
          </a:br>
          <a:r>
            <a:rPr lang="de-DE"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WICHTIG! In den Tabellenblättern mit den Ergebnissen werden die THG-Emissionen für Strom mit der standortbasierten und mit der marktbasierten Methode berechnet und angezeigt.</a:t>
          </a:r>
          <a:endPar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7</xdr:col>
      <xdr:colOff>190500</xdr:colOff>
      <xdr:row>19</xdr:row>
      <xdr:rowOff>1</xdr:rowOff>
    </xdr:from>
    <xdr:to>
      <xdr:col>13</xdr:col>
      <xdr:colOff>1</xdr:colOff>
      <xdr:row>19</xdr:row>
      <xdr:rowOff>1514475</xdr:rowOff>
    </xdr:to>
    <xdr:sp macro="" textlink="">
      <xdr:nvSpPr>
        <xdr:cNvPr id="12" name="Textfeld 11">
          <a:extLst>
            <a:ext uri="{FF2B5EF4-FFF2-40B4-BE49-F238E27FC236}">
              <a16:creationId xmlns:a16="http://schemas.microsoft.com/office/drawing/2014/main" id="{F264B9A2-424F-49D4-B89E-839168967F7B}"/>
            </a:ext>
          </a:extLst>
        </xdr:cNvPr>
        <xdr:cNvSpPr txBox="1"/>
      </xdr:nvSpPr>
      <xdr:spPr>
        <a:xfrm>
          <a:off x="5667375" y="8477251"/>
          <a:ext cx="5057776" cy="15144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de-DE" sz="1100" b="0" i="0">
              <a:solidFill>
                <a:schemeClr val="dk1"/>
              </a:solidFill>
              <a:effectLst/>
              <a:latin typeface="Calibri" panose="020F0502020204030204" pitchFamily="34" charset="0"/>
              <a:ea typeface="Calibri" panose="020F0502020204030204" pitchFamily="34" charset="0"/>
              <a:cs typeface="Calibri" panose="020F0502020204030204" pitchFamily="34" charset="0"/>
            </a:rPr>
            <a:t>4. Es erfolgt die weitere </a:t>
          </a:r>
          <a:r>
            <a:rPr lang="de-DE" sz="1100" b="1" i="0">
              <a:solidFill>
                <a:schemeClr val="dk1"/>
              </a:solidFill>
              <a:effectLst/>
              <a:latin typeface="Calibri" panose="020F0502020204030204" pitchFamily="34" charset="0"/>
              <a:ea typeface="Calibri" panose="020F0502020204030204" pitchFamily="34" charset="0"/>
              <a:cs typeface="Calibri" panose="020F0502020204030204" pitchFamily="34" charset="0"/>
            </a:rPr>
            <a:t>Berechnung eines durchschnittlichen Emissionsfaktors </a:t>
          </a:r>
          <a:r>
            <a:rPr lang="de-DE" sz="1100" b="0" i="0">
              <a:solidFill>
                <a:schemeClr val="dk1"/>
              </a:solidFill>
              <a:effectLst/>
              <a:latin typeface="Calibri" panose="020F0502020204030204" pitchFamily="34" charset="0"/>
              <a:ea typeface="Calibri" panose="020F0502020204030204" pitchFamily="34" charset="0"/>
              <a:cs typeface="Calibri" panose="020F0502020204030204" pitchFamily="34" charset="0"/>
            </a:rPr>
            <a:t>und der Emissionen für den Strombezug, wie in Abschnitt 1 dargestellt.</a:t>
          </a:r>
          <a:endParaRPr lang="de-DE">
            <a:effectLst/>
            <a:latin typeface="Calibri" panose="020F0502020204030204" pitchFamily="34" charset="0"/>
            <a:ea typeface="Calibri" panose="020F0502020204030204" pitchFamily="34" charset="0"/>
            <a:cs typeface="Calibri" panose="020F0502020204030204" pitchFamily="34" charset="0"/>
          </a:endParaRPr>
        </a:p>
        <a:p>
          <a:pPr rtl="0"/>
          <a:endPar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pPr rtl="0"/>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5. Mit der nachfolgenden Tabelle können bis zu </a:t>
          </a:r>
          <a:r>
            <a:rPr lang="de-DE"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20 verschiedene Stromlieferanten </a:t>
          </a: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berücksichtigt werden.</a:t>
          </a:r>
        </a:p>
        <a:p>
          <a:pPr rtl="0"/>
          <a:br>
            <a:rPr lang="de-DE">
              <a:latin typeface="Calibri" panose="020F0502020204030204" pitchFamily="34" charset="0"/>
              <a:ea typeface="Calibri" panose="020F0502020204030204" pitchFamily="34" charset="0"/>
              <a:cs typeface="Calibri" panose="020F0502020204030204" pitchFamily="34" charset="0"/>
            </a:rPr>
          </a:b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6. Zu Ihrer Information werden auf der rechten Seite der Tabelle die anhand Ihrer Angaben berechneten </a:t>
          </a:r>
          <a:r>
            <a:rPr lang="de-DE"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Emissionen der jeweiligen Strombezüge </a:t>
          </a:r>
          <a:r>
            <a:rPr lang="de-DE"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angezeigt.</a:t>
          </a:r>
          <a:endParaRPr lang="de-DE">
            <a:effectLst/>
            <a:latin typeface="Calibri" panose="020F0502020204030204" pitchFamily="34" charset="0"/>
            <a:ea typeface="Calibri" panose="020F0502020204030204" pitchFamily="34" charset="0"/>
            <a:cs typeface="Calibri" panose="020F050202020403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476652</xdr:colOff>
      <xdr:row>55</xdr:row>
      <xdr:rowOff>108851</xdr:rowOff>
    </xdr:from>
    <xdr:to>
      <xdr:col>13</xdr:col>
      <xdr:colOff>149073</xdr:colOff>
      <xdr:row>64</xdr:row>
      <xdr:rowOff>92555</xdr:rowOff>
    </xdr:to>
    <xdr:graphicFrame macro="">
      <xdr:nvGraphicFramePr>
        <xdr:cNvPr id="13" name="Diagramm 21">
          <a:extLst>
            <a:ext uri="{FF2B5EF4-FFF2-40B4-BE49-F238E27FC236}">
              <a16:creationId xmlns:a16="http://schemas.microsoft.com/office/drawing/2014/main" id="{00000000-0008-0000-06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2</xdr:col>
      <xdr:colOff>55945</xdr:colOff>
      <xdr:row>56</xdr:row>
      <xdr:rowOff>104775</xdr:rowOff>
    </xdr:from>
    <xdr:to>
      <xdr:col>3</xdr:col>
      <xdr:colOff>475645</xdr:colOff>
      <xdr:row>67</xdr:row>
      <xdr:rowOff>21606</xdr:rowOff>
    </xdr:to>
    <xdr:graphicFrame macro="">
      <xdr:nvGraphicFramePr>
        <xdr:cNvPr id="14" name="Diagramm 1">
          <a:extLst>
            <a:ext uri="{FF2B5EF4-FFF2-40B4-BE49-F238E27FC236}">
              <a16:creationId xmlns:a16="http://schemas.microsoft.com/office/drawing/2014/main" id="{00000000-0008-0000-06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0</xdr:col>
      <xdr:colOff>1</xdr:colOff>
      <xdr:row>96</xdr:row>
      <xdr:rowOff>0</xdr:rowOff>
    </xdr:from>
    <xdr:to>
      <xdr:col>12</xdr:col>
      <xdr:colOff>91397</xdr:colOff>
      <xdr:row>141</xdr:row>
      <xdr:rowOff>73256</xdr:rowOff>
    </xdr:to>
    <xdr:graphicFrame macro="">
      <xdr:nvGraphicFramePr>
        <xdr:cNvPr id="17" name="Diagramm 16">
          <a:extLst>
            <a:ext uri="{FF2B5EF4-FFF2-40B4-BE49-F238E27FC236}">
              <a16:creationId xmlns:a16="http://schemas.microsoft.com/office/drawing/2014/main" id="{00000000-0008-0000-06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1</xdr:col>
      <xdr:colOff>152400</xdr:colOff>
      <xdr:row>147</xdr:row>
      <xdr:rowOff>136189</xdr:rowOff>
    </xdr:from>
    <xdr:to>
      <xdr:col>11</xdr:col>
      <xdr:colOff>443104</xdr:colOff>
      <xdr:row>178</xdr:row>
      <xdr:rowOff>136374</xdr:rowOff>
    </xdr:to>
    <xdr:graphicFrame macro="">
      <xdr:nvGraphicFramePr>
        <xdr:cNvPr id="18" name="Diagramm 17">
          <a:extLst>
            <a:ext uri="{FF2B5EF4-FFF2-40B4-BE49-F238E27FC236}">
              <a16:creationId xmlns:a16="http://schemas.microsoft.com/office/drawing/2014/main" id="{00000000-0008-0000-06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5</xdr:col>
      <xdr:colOff>98501</xdr:colOff>
      <xdr:row>56</xdr:row>
      <xdr:rowOff>102870</xdr:rowOff>
    </xdr:from>
    <xdr:to>
      <xdr:col>7</xdr:col>
      <xdr:colOff>514681</xdr:colOff>
      <xdr:row>66</xdr:row>
      <xdr:rowOff>170382</xdr:rowOff>
    </xdr:to>
    <xdr:graphicFrame macro="">
      <xdr:nvGraphicFramePr>
        <xdr:cNvPr id="12" name="Diagramm 1">
          <a:extLst>
            <a:ext uri="{FF2B5EF4-FFF2-40B4-BE49-F238E27FC236}">
              <a16:creationId xmlns:a16="http://schemas.microsoft.com/office/drawing/2014/main" id="{6758A306-DEF8-4FAB-9A9B-7577A9A4CC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xdr:from>
      <xdr:col>1</xdr:col>
      <xdr:colOff>17858</xdr:colOff>
      <xdr:row>41</xdr:row>
      <xdr:rowOff>23814</xdr:rowOff>
    </xdr:from>
    <xdr:to>
      <xdr:col>4</xdr:col>
      <xdr:colOff>190500</xdr:colOff>
      <xdr:row>67</xdr:row>
      <xdr:rowOff>138508</xdr:rowOff>
    </xdr:to>
    <xdr:sp macro="" textlink="">
      <xdr:nvSpPr>
        <xdr:cNvPr id="2" name="Rechteck 1">
          <a:extLst>
            <a:ext uri="{FF2B5EF4-FFF2-40B4-BE49-F238E27FC236}">
              <a16:creationId xmlns:a16="http://schemas.microsoft.com/office/drawing/2014/main" id="{8F4B3549-889D-4868-B3EE-373464A65AFD}"/>
            </a:ext>
          </a:extLst>
        </xdr:cNvPr>
        <xdr:cNvSpPr/>
      </xdr:nvSpPr>
      <xdr:spPr>
        <a:xfrm>
          <a:off x="217429" y="822100"/>
          <a:ext cx="3066428" cy="57389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532208</xdr:colOff>
      <xdr:row>41</xdr:row>
      <xdr:rowOff>22133</xdr:rowOff>
    </xdr:from>
    <xdr:to>
      <xdr:col>8</xdr:col>
      <xdr:colOff>180975</xdr:colOff>
      <xdr:row>67</xdr:row>
      <xdr:rowOff>136827</xdr:rowOff>
    </xdr:to>
    <xdr:sp macro="" textlink="">
      <xdr:nvSpPr>
        <xdr:cNvPr id="21" name="Rechteck 20">
          <a:extLst>
            <a:ext uri="{FF2B5EF4-FFF2-40B4-BE49-F238E27FC236}">
              <a16:creationId xmlns:a16="http://schemas.microsoft.com/office/drawing/2014/main" id="{C663A6C8-21F1-48E9-858B-2FDCE2D6E257}"/>
            </a:ext>
          </a:extLst>
        </xdr:cNvPr>
        <xdr:cNvSpPr/>
      </xdr:nvSpPr>
      <xdr:spPr>
        <a:xfrm>
          <a:off x="3603299" y="818769"/>
          <a:ext cx="3100858" cy="58412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9</xdr:col>
      <xdr:colOff>515470</xdr:colOff>
      <xdr:row>41</xdr:row>
      <xdr:rowOff>38782</xdr:rowOff>
    </xdr:from>
    <xdr:to>
      <xdr:col>13</xdr:col>
      <xdr:colOff>190501</xdr:colOff>
      <xdr:row>67</xdr:row>
      <xdr:rowOff>121152</xdr:rowOff>
    </xdr:to>
    <xdr:sp macro="" textlink="">
      <xdr:nvSpPr>
        <xdr:cNvPr id="22" name="Rechteck 21">
          <a:extLst>
            <a:ext uri="{FF2B5EF4-FFF2-40B4-BE49-F238E27FC236}">
              <a16:creationId xmlns:a16="http://schemas.microsoft.com/office/drawing/2014/main" id="{89353FC6-9767-4BD9-B500-0A95A1D0E7AD}"/>
            </a:ext>
          </a:extLst>
        </xdr:cNvPr>
        <xdr:cNvSpPr/>
      </xdr:nvSpPr>
      <xdr:spPr>
        <a:xfrm>
          <a:off x="7836113" y="837068"/>
          <a:ext cx="3158459" cy="57066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oneCellAnchor>
    <xdr:from>
      <xdr:col>13</xdr:col>
      <xdr:colOff>419502</xdr:colOff>
      <xdr:row>55</xdr:row>
      <xdr:rowOff>108851</xdr:rowOff>
    </xdr:from>
    <xdr:ext cx="3227898" cy="2561664"/>
    <xdr:graphicFrame macro="">
      <xdr:nvGraphicFramePr>
        <xdr:cNvPr id="24" name="Diagramm 21">
          <a:extLst>
            <a:ext uri="{FF2B5EF4-FFF2-40B4-BE49-F238E27FC236}">
              <a16:creationId xmlns:a16="http://schemas.microsoft.com/office/drawing/2014/main" id="{BB45CF24-1BEF-4062-A71A-DCE87C383E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twoCellAnchor>
    <xdr:from>
      <xdr:col>13</xdr:col>
      <xdr:colOff>515470</xdr:colOff>
      <xdr:row>41</xdr:row>
      <xdr:rowOff>38783</xdr:rowOff>
    </xdr:from>
    <xdr:to>
      <xdr:col>18</xdr:col>
      <xdr:colOff>0</xdr:colOff>
      <xdr:row>67</xdr:row>
      <xdr:rowOff>117930</xdr:rowOff>
    </xdr:to>
    <xdr:sp macro="" textlink="">
      <xdr:nvSpPr>
        <xdr:cNvPr id="25" name="Rechteck 24">
          <a:extLst>
            <a:ext uri="{FF2B5EF4-FFF2-40B4-BE49-F238E27FC236}">
              <a16:creationId xmlns:a16="http://schemas.microsoft.com/office/drawing/2014/main" id="{082C1D68-1E95-4ACC-B800-1C546433BCBB}"/>
            </a:ext>
          </a:extLst>
        </xdr:cNvPr>
        <xdr:cNvSpPr/>
      </xdr:nvSpPr>
      <xdr:spPr>
        <a:xfrm>
          <a:off x="10888195" y="8135033"/>
          <a:ext cx="3142130" cy="58893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editAs="oneCell">
    <xdr:from>
      <xdr:col>1</xdr:col>
      <xdr:colOff>19790</xdr:colOff>
      <xdr:row>5</xdr:row>
      <xdr:rowOff>139396</xdr:rowOff>
    </xdr:from>
    <xdr:to>
      <xdr:col>11</xdr:col>
      <xdr:colOff>331507</xdr:colOff>
      <xdr:row>40</xdr:row>
      <xdr:rowOff>53974</xdr:rowOff>
    </xdr:to>
    <xdr:graphicFrame macro="">
      <xdr:nvGraphicFramePr>
        <xdr:cNvPr id="5" name="Diagramm 12">
          <a:extLst>
            <a:ext uri="{FF2B5EF4-FFF2-40B4-BE49-F238E27FC236}">
              <a16:creationId xmlns:a16="http://schemas.microsoft.com/office/drawing/2014/main" id="{CE21D225-4D53-4433-A19F-92A32CC878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xdr:from>
      <xdr:col>1</xdr:col>
      <xdr:colOff>91342</xdr:colOff>
      <xdr:row>33</xdr:row>
      <xdr:rowOff>133353</xdr:rowOff>
    </xdr:from>
    <xdr:to>
      <xdr:col>12</xdr:col>
      <xdr:colOff>933104</xdr:colOff>
      <xdr:row>35</xdr:row>
      <xdr:rowOff>142875</xdr:rowOff>
    </xdr:to>
    <xdr:sp macro="" textlink="">
      <xdr:nvSpPr>
        <xdr:cNvPr id="7" name="Textfeld 6">
          <a:extLst>
            <a:ext uri="{FF2B5EF4-FFF2-40B4-BE49-F238E27FC236}">
              <a16:creationId xmlns:a16="http://schemas.microsoft.com/office/drawing/2014/main" id="{24925117-B1E3-4D2D-A1BD-E4DC10411092}"/>
            </a:ext>
          </a:extLst>
        </xdr:cNvPr>
        <xdr:cNvSpPr txBox="1"/>
      </xdr:nvSpPr>
      <xdr:spPr>
        <a:xfrm>
          <a:off x="272317" y="6753228"/>
          <a:ext cx="10395337" cy="3905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AT" sz="900" kern="1200">
              <a:solidFill>
                <a:sysClr val="windowText" lastClr="000000"/>
              </a:solidFill>
              <a:latin typeface="Calibri" panose="020F0502020204030204" pitchFamily="34" charset="0"/>
              <a:cs typeface="Calibri" panose="020F0502020204030204" pitchFamily="34" charset="0"/>
            </a:rPr>
            <a:t>*Die</a:t>
          </a:r>
          <a:r>
            <a:rPr lang="de-AT" sz="900" kern="1200" baseline="0">
              <a:solidFill>
                <a:sysClr val="windowText" lastClr="000000"/>
              </a:solidFill>
              <a:latin typeface="Calibri" panose="020F0502020204030204" pitchFamily="34" charset="0"/>
              <a:cs typeface="Calibri" panose="020F0502020204030204" pitchFamily="34" charset="0"/>
            </a:rPr>
            <a:t> jeweils nebeneinander angeführten beiden Säulen bei "</a:t>
          </a:r>
          <a:r>
            <a:rPr lang="de-AT" sz="900" kern="1200">
              <a:solidFill>
                <a:sysClr val="windowText" lastClr="000000"/>
              </a:solidFill>
              <a:latin typeface="Calibri" panose="020F0502020204030204" pitchFamily="34" charset="0"/>
              <a:cs typeface="Calibri" panose="020F0502020204030204" pitchFamily="34" charset="0"/>
            </a:rPr>
            <a:t>Strom - Netzbezug" und</a:t>
          </a:r>
          <a:r>
            <a:rPr lang="de-AT" sz="900" kern="1200" baseline="0">
              <a:solidFill>
                <a:sysClr val="windowText" lastClr="000000"/>
              </a:solidFill>
              <a:latin typeface="Calibri" panose="020F0502020204030204" pitchFamily="34" charset="0"/>
              <a:cs typeface="Calibri" panose="020F0502020204030204" pitchFamily="34" charset="0"/>
            </a:rPr>
            <a:t> "</a:t>
          </a:r>
          <a:r>
            <a:rPr lang="de-AT" sz="900" kern="1200">
              <a:solidFill>
                <a:sysClr val="windowText" lastClr="000000"/>
              </a:solidFill>
              <a:latin typeface="Calibri" panose="020F0502020204030204" pitchFamily="34" charset="0"/>
              <a:cs typeface="Calibri" panose="020F0502020204030204" pitchFamily="34" charset="0"/>
            </a:rPr>
            <a:t> Mensa" sind jeweils alternativ und nicht additiv zu verstehen. Sie unterscheiden sich durch die verwendete Berechnungsmethode ("B.")</a:t>
          </a:r>
          <a:r>
            <a:rPr lang="de-AT" sz="900" kern="1200" baseline="0">
              <a:solidFill>
                <a:sysClr val="windowText" lastClr="000000"/>
              </a:solidFill>
              <a:latin typeface="Calibri" panose="020F0502020204030204" pitchFamily="34" charset="0"/>
              <a:cs typeface="Calibri" panose="020F0502020204030204" pitchFamily="34" charset="0"/>
            </a:rPr>
            <a:t>  bei der Bilanzierung von aus dem Netz bezogenem Strom.</a:t>
          </a:r>
        </a:p>
        <a:p>
          <a:endParaRPr lang="de-AT" sz="900" kern="1200">
            <a:solidFill>
              <a:sysClr val="windowText" lastClr="000000"/>
            </a:solidFill>
            <a:latin typeface="Calibri" panose="020F0502020204030204" pitchFamily="34" charset="0"/>
            <a:cs typeface="Calibri" panose="020F0502020204030204" pitchFamily="34" charset="0"/>
          </a:endParaRPr>
        </a:p>
      </xdr:txBody>
    </xdr:sp>
    <xdr:clientData/>
  </xdr:twoCellAnchor>
  <xdr:twoCellAnchor>
    <xdr:from>
      <xdr:col>1</xdr:col>
      <xdr:colOff>1</xdr:colOff>
      <xdr:row>3</xdr:row>
      <xdr:rowOff>0</xdr:rowOff>
    </xdr:from>
    <xdr:to>
      <xdr:col>13</xdr:col>
      <xdr:colOff>1</xdr:colOff>
      <xdr:row>35</xdr:row>
      <xdr:rowOff>142875</xdr:rowOff>
    </xdr:to>
    <xdr:sp macro="" textlink="">
      <xdr:nvSpPr>
        <xdr:cNvPr id="6" name="Rechteck 5">
          <a:extLst>
            <a:ext uri="{FF2B5EF4-FFF2-40B4-BE49-F238E27FC236}">
              <a16:creationId xmlns:a16="http://schemas.microsoft.com/office/drawing/2014/main" id="{99A6B584-E378-4E12-A7F8-2B8882C220F6}"/>
            </a:ext>
          </a:extLst>
        </xdr:cNvPr>
        <xdr:cNvSpPr/>
      </xdr:nvSpPr>
      <xdr:spPr>
        <a:xfrm>
          <a:off x="180976" y="685800"/>
          <a:ext cx="10506075" cy="64579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238719</xdr:colOff>
      <xdr:row>15</xdr:row>
      <xdr:rowOff>20917</xdr:rowOff>
    </xdr:from>
    <xdr:to>
      <xdr:col>15</xdr:col>
      <xdr:colOff>723900</xdr:colOff>
      <xdr:row>21</xdr:row>
      <xdr:rowOff>57150</xdr:rowOff>
    </xdr:to>
    <xdr:sp macro="" textlink="">
      <xdr:nvSpPr>
        <xdr:cNvPr id="4" name="Textfeld 3">
          <a:extLst>
            <a:ext uri="{FF2B5EF4-FFF2-40B4-BE49-F238E27FC236}">
              <a16:creationId xmlns:a16="http://schemas.microsoft.com/office/drawing/2014/main" id="{182AB367-5A91-4548-B7B0-C8C78EE450D3}"/>
            </a:ext>
          </a:extLst>
        </xdr:cNvPr>
        <xdr:cNvSpPr txBox="1"/>
      </xdr:nvSpPr>
      <xdr:spPr>
        <a:xfrm>
          <a:off x="11325819" y="3211792"/>
          <a:ext cx="2085381" cy="117923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1100" b="0" i="1">
              <a:latin typeface="Calibri" panose="020F0502020204030204" pitchFamily="34" charset="0"/>
              <a:ea typeface="Calibri" panose="020F0502020204030204" pitchFamily="34" charset="0"/>
              <a:cs typeface="Calibri" panose="020F0502020204030204" pitchFamily="34" charset="0"/>
            </a:rPr>
            <a:t>Bitte übermitteln</a:t>
          </a:r>
          <a:r>
            <a:rPr lang="de-DE" sz="1100" b="0" i="1" baseline="0">
              <a:latin typeface="Calibri" panose="020F0502020204030204" pitchFamily="34" charset="0"/>
              <a:ea typeface="Calibri" panose="020F0502020204030204" pitchFamily="34" charset="0"/>
              <a:cs typeface="Calibri" panose="020F0502020204030204" pitchFamily="34" charset="0"/>
            </a:rPr>
            <a:t> Sie dieses Säulendiagramm an das ClimCalc-Projektteam zur Veröffentlichung auf der ClimCalc-Projektwebsite!</a:t>
          </a:r>
          <a:endParaRPr lang="de-DE" sz="1100" b="0" i="1">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1</xdr:col>
      <xdr:colOff>24766</xdr:colOff>
      <xdr:row>71</xdr:row>
      <xdr:rowOff>0</xdr:rowOff>
    </xdr:from>
    <xdr:to>
      <xdr:col>17</xdr:col>
      <xdr:colOff>200025</xdr:colOff>
      <xdr:row>73</xdr:row>
      <xdr:rowOff>38100</xdr:rowOff>
    </xdr:to>
    <xdr:sp macro="" textlink="">
      <xdr:nvSpPr>
        <xdr:cNvPr id="8" name="Textfeld 7">
          <a:extLst>
            <a:ext uri="{FF2B5EF4-FFF2-40B4-BE49-F238E27FC236}">
              <a16:creationId xmlns:a16="http://schemas.microsoft.com/office/drawing/2014/main" id="{38AF526B-9162-4E06-95A1-A95F95F9277C}"/>
            </a:ext>
          </a:extLst>
        </xdr:cNvPr>
        <xdr:cNvSpPr txBox="1"/>
      </xdr:nvSpPr>
      <xdr:spPr>
        <a:xfrm>
          <a:off x="205741" y="15182850"/>
          <a:ext cx="14129384" cy="647700"/>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2000" b="1">
              <a:latin typeface="Calibri" panose="020F0502020204030204" pitchFamily="34" charset="0"/>
              <a:ea typeface="Calibri" panose="020F0502020204030204" pitchFamily="34" charset="0"/>
              <a:cs typeface="Calibri" panose="020F0502020204030204" pitchFamily="34" charset="0"/>
            </a:rPr>
            <a:t>Kennzahlen</a:t>
          </a:r>
        </a:p>
      </xdr:txBody>
    </xdr:sp>
    <xdr:clientData/>
  </xdr:twoCellAnchor>
  <xdr:twoCellAnchor>
    <xdr:from>
      <xdr:col>1</xdr:col>
      <xdr:colOff>1</xdr:colOff>
      <xdr:row>93</xdr:row>
      <xdr:rowOff>59055</xdr:rowOff>
    </xdr:from>
    <xdr:to>
      <xdr:col>13</xdr:col>
      <xdr:colOff>19050</xdr:colOff>
      <xdr:row>95</xdr:row>
      <xdr:rowOff>135255</xdr:rowOff>
    </xdr:to>
    <xdr:sp macro="" textlink="">
      <xdr:nvSpPr>
        <xdr:cNvPr id="9" name="Textfeld 8">
          <a:extLst>
            <a:ext uri="{FF2B5EF4-FFF2-40B4-BE49-F238E27FC236}">
              <a16:creationId xmlns:a16="http://schemas.microsoft.com/office/drawing/2014/main" id="{2E845668-FC78-46D6-BA1A-2DB2EF855EDE}"/>
            </a:ext>
          </a:extLst>
        </xdr:cNvPr>
        <xdr:cNvSpPr txBox="1"/>
      </xdr:nvSpPr>
      <xdr:spPr>
        <a:xfrm>
          <a:off x="190501" y="19985355"/>
          <a:ext cx="10201274" cy="438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600" b="1">
              <a:latin typeface="Calibri" panose="020F0502020204030204" pitchFamily="34" charset="0"/>
              <a:ea typeface="Calibri" panose="020F0502020204030204" pitchFamily="34" charset="0"/>
              <a:cs typeface="Calibri" panose="020F0502020204030204" pitchFamily="34" charset="0"/>
            </a:rPr>
            <a:t>Gegenüberstellung</a:t>
          </a:r>
          <a:r>
            <a:rPr lang="de-DE" sz="1600" b="1" baseline="0">
              <a:latin typeface="Calibri" panose="020F0502020204030204" pitchFamily="34" charset="0"/>
              <a:ea typeface="Calibri" panose="020F0502020204030204" pitchFamily="34" charset="0"/>
              <a:cs typeface="Calibri" panose="020F0502020204030204" pitchFamily="34" charset="0"/>
            </a:rPr>
            <a:t> mit </a:t>
          </a:r>
          <a:r>
            <a:rPr lang="de-DE" sz="1600" b="1">
              <a:latin typeface="Calibri" panose="020F0502020204030204" pitchFamily="34" charset="0"/>
              <a:ea typeface="Calibri" panose="020F0502020204030204" pitchFamily="34" charset="0"/>
              <a:cs typeface="Calibri" panose="020F0502020204030204" pitchFamily="34" charset="0"/>
            </a:rPr>
            <a:t>Emissionen ausgewählter Vorjahre</a:t>
          </a:r>
        </a:p>
      </xdr:txBody>
    </xdr:sp>
    <xdr:clientData/>
  </xdr:twoCellAnchor>
  <xdr:twoCellAnchor>
    <xdr:from>
      <xdr:col>1</xdr:col>
      <xdr:colOff>53340</xdr:colOff>
      <xdr:row>141</xdr:row>
      <xdr:rowOff>171449</xdr:rowOff>
    </xdr:from>
    <xdr:to>
      <xdr:col>12</xdr:col>
      <xdr:colOff>890905</xdr:colOff>
      <xdr:row>143</xdr:row>
      <xdr:rowOff>161924</xdr:rowOff>
    </xdr:to>
    <xdr:sp macro="" textlink="">
      <xdr:nvSpPr>
        <xdr:cNvPr id="11" name="Textfeld 10">
          <a:extLst>
            <a:ext uri="{FF2B5EF4-FFF2-40B4-BE49-F238E27FC236}">
              <a16:creationId xmlns:a16="http://schemas.microsoft.com/office/drawing/2014/main" id="{579B24F3-4450-45B4-BE46-AF6E9A46338F}"/>
            </a:ext>
          </a:extLst>
        </xdr:cNvPr>
        <xdr:cNvSpPr txBox="1"/>
      </xdr:nvSpPr>
      <xdr:spPr>
        <a:xfrm>
          <a:off x="234315" y="32651699"/>
          <a:ext cx="10391140" cy="371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AT" sz="900">
              <a:solidFill>
                <a:schemeClr val="dk1"/>
              </a:solidFill>
              <a:effectLst/>
              <a:latin typeface="Calibri" panose="020F0502020204030204" pitchFamily="34" charset="0"/>
              <a:ea typeface="Calibri" panose="020F0502020204030204" pitchFamily="34" charset="0"/>
              <a:cs typeface="Calibri" panose="020F0502020204030204" pitchFamily="34" charset="0"/>
            </a:rPr>
            <a:t>*Die</a:t>
          </a:r>
          <a:r>
            <a:rPr lang="de-AT" sz="900"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jeweils nebeneinander angeführten beiden Säulen bei "</a:t>
          </a:r>
          <a:r>
            <a:rPr lang="de-AT" sz="900">
              <a:solidFill>
                <a:schemeClr val="dk1"/>
              </a:solidFill>
              <a:effectLst/>
              <a:latin typeface="Calibri" panose="020F0502020204030204" pitchFamily="34" charset="0"/>
              <a:ea typeface="Calibri" panose="020F0502020204030204" pitchFamily="34" charset="0"/>
              <a:cs typeface="Calibri" panose="020F0502020204030204" pitchFamily="34" charset="0"/>
            </a:rPr>
            <a:t>Strom - Netzbezug" und</a:t>
          </a:r>
          <a:r>
            <a:rPr lang="de-AT" sz="900"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de-AT" sz="900">
              <a:solidFill>
                <a:schemeClr val="dk1"/>
              </a:solidFill>
              <a:effectLst/>
              <a:latin typeface="Calibri" panose="020F0502020204030204" pitchFamily="34" charset="0"/>
              <a:ea typeface="Calibri" panose="020F0502020204030204" pitchFamily="34" charset="0"/>
              <a:cs typeface="Calibri" panose="020F0502020204030204" pitchFamily="34" charset="0"/>
            </a:rPr>
            <a:t> Mensa" sind alternativ und nicht additiv zu verstehen. Sie unterscheiden sich durch die verwendete Berechnungsmethode ("B.")</a:t>
          </a:r>
          <a:r>
            <a:rPr lang="de-AT" sz="900"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bei der Bilanzierung von aus dem Netz bezogenem Strom.</a:t>
          </a:r>
          <a:endParaRPr lang="de-DE" sz="900">
            <a:effectLst/>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1</xdr:col>
      <xdr:colOff>5895</xdr:colOff>
      <xdr:row>92</xdr:row>
      <xdr:rowOff>167640</xdr:rowOff>
    </xdr:from>
    <xdr:to>
      <xdr:col>13</xdr:col>
      <xdr:colOff>15582</xdr:colOff>
      <xdr:row>143</xdr:row>
      <xdr:rowOff>152400</xdr:rowOff>
    </xdr:to>
    <xdr:sp macro="" textlink="">
      <xdr:nvSpPr>
        <xdr:cNvPr id="10" name="Rechteck 9">
          <a:extLst>
            <a:ext uri="{FF2B5EF4-FFF2-40B4-BE49-F238E27FC236}">
              <a16:creationId xmlns:a16="http://schemas.microsoft.com/office/drawing/2014/main" id="{1503F46D-FA1D-41C1-87D1-AA2A4B5A37C1}"/>
            </a:ext>
          </a:extLst>
        </xdr:cNvPr>
        <xdr:cNvSpPr/>
      </xdr:nvSpPr>
      <xdr:spPr>
        <a:xfrm>
          <a:off x="186870" y="23322915"/>
          <a:ext cx="10515762" cy="96907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0</xdr:col>
      <xdr:colOff>168889</xdr:colOff>
      <xdr:row>145</xdr:row>
      <xdr:rowOff>135256</xdr:rowOff>
    </xdr:from>
    <xdr:to>
      <xdr:col>13</xdr:col>
      <xdr:colOff>1</xdr:colOff>
      <xdr:row>181</xdr:row>
      <xdr:rowOff>133351</xdr:rowOff>
    </xdr:to>
    <xdr:sp macro="" textlink="">
      <xdr:nvSpPr>
        <xdr:cNvPr id="20" name="Rechteck 19">
          <a:extLst>
            <a:ext uri="{FF2B5EF4-FFF2-40B4-BE49-F238E27FC236}">
              <a16:creationId xmlns:a16="http://schemas.microsoft.com/office/drawing/2014/main" id="{9F1135DB-B9D4-45BD-BCD4-F95DEB0A5D58}"/>
            </a:ext>
          </a:extLst>
        </xdr:cNvPr>
        <xdr:cNvSpPr/>
      </xdr:nvSpPr>
      <xdr:spPr>
        <a:xfrm>
          <a:off x="168889" y="33377506"/>
          <a:ext cx="10518162" cy="69608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editAs="oneCell">
    <xdr:from>
      <xdr:col>1</xdr:col>
      <xdr:colOff>162583</xdr:colOff>
      <xdr:row>185</xdr:row>
      <xdr:rowOff>35223</xdr:rowOff>
    </xdr:from>
    <xdr:to>
      <xdr:col>11</xdr:col>
      <xdr:colOff>481121</xdr:colOff>
      <xdr:row>216</xdr:row>
      <xdr:rowOff>58269</xdr:rowOff>
    </xdr:to>
    <xdr:graphicFrame macro="">
      <xdr:nvGraphicFramePr>
        <xdr:cNvPr id="30" name="Diagramm 29">
          <a:extLst>
            <a:ext uri="{FF2B5EF4-FFF2-40B4-BE49-F238E27FC236}">
              <a16:creationId xmlns:a16="http://schemas.microsoft.com/office/drawing/2014/main" id="{E9297A63-9FA8-44EA-9EC0-7E9462DE35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xdr:from>
      <xdr:col>0</xdr:col>
      <xdr:colOff>177165</xdr:colOff>
      <xdr:row>183</xdr:row>
      <xdr:rowOff>1</xdr:rowOff>
    </xdr:from>
    <xdr:to>
      <xdr:col>13</xdr:col>
      <xdr:colOff>0</xdr:colOff>
      <xdr:row>219</xdr:row>
      <xdr:rowOff>76200</xdr:rowOff>
    </xdr:to>
    <xdr:sp macro="" textlink="">
      <xdr:nvSpPr>
        <xdr:cNvPr id="31" name="Rechteck 30">
          <a:extLst>
            <a:ext uri="{FF2B5EF4-FFF2-40B4-BE49-F238E27FC236}">
              <a16:creationId xmlns:a16="http://schemas.microsoft.com/office/drawing/2014/main" id="{FBAE0161-3FCE-4F8D-AF36-E061E938232B}"/>
            </a:ext>
          </a:extLst>
        </xdr:cNvPr>
        <xdr:cNvSpPr/>
      </xdr:nvSpPr>
      <xdr:spPr>
        <a:xfrm>
          <a:off x="177165" y="40586026"/>
          <a:ext cx="10509885" cy="69913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editAs="oneCell">
    <xdr:from>
      <xdr:col>1</xdr:col>
      <xdr:colOff>174012</xdr:colOff>
      <xdr:row>223</xdr:row>
      <xdr:rowOff>35223</xdr:rowOff>
    </xdr:from>
    <xdr:to>
      <xdr:col>11</xdr:col>
      <xdr:colOff>482761</xdr:colOff>
      <xdr:row>254</xdr:row>
      <xdr:rowOff>35410</xdr:rowOff>
    </xdr:to>
    <xdr:graphicFrame macro="">
      <xdr:nvGraphicFramePr>
        <xdr:cNvPr id="32" name="Diagramm 31">
          <a:extLst>
            <a:ext uri="{FF2B5EF4-FFF2-40B4-BE49-F238E27FC236}">
              <a16:creationId xmlns:a16="http://schemas.microsoft.com/office/drawing/2014/main" id="{63C78FA6-2384-4495-A280-075DDE0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xdr:from>
      <xdr:col>1</xdr:col>
      <xdr:colOff>0</xdr:colOff>
      <xdr:row>220</xdr:row>
      <xdr:rowOff>190499</xdr:rowOff>
    </xdr:from>
    <xdr:to>
      <xdr:col>13</xdr:col>
      <xdr:colOff>0</xdr:colOff>
      <xdr:row>256</xdr:row>
      <xdr:rowOff>142874</xdr:rowOff>
    </xdr:to>
    <xdr:sp macro="" textlink="">
      <xdr:nvSpPr>
        <xdr:cNvPr id="33" name="Rechteck 32">
          <a:extLst>
            <a:ext uri="{FF2B5EF4-FFF2-40B4-BE49-F238E27FC236}">
              <a16:creationId xmlns:a16="http://schemas.microsoft.com/office/drawing/2014/main" id="{3F2E225E-8A5A-41F1-AF91-CF3049CEE5A7}"/>
            </a:ext>
          </a:extLst>
        </xdr:cNvPr>
        <xdr:cNvSpPr/>
      </xdr:nvSpPr>
      <xdr:spPr>
        <a:xfrm>
          <a:off x="180975" y="47882174"/>
          <a:ext cx="10506075" cy="68865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xdr:col>
      <xdr:colOff>15976</xdr:colOff>
      <xdr:row>37</xdr:row>
      <xdr:rowOff>127551</xdr:rowOff>
    </xdr:from>
    <xdr:to>
      <xdr:col>8</xdr:col>
      <xdr:colOff>182673</xdr:colOff>
      <xdr:row>40</xdr:row>
      <xdr:rowOff>81042</xdr:rowOff>
    </xdr:to>
    <xdr:sp macro="" textlink="">
      <xdr:nvSpPr>
        <xdr:cNvPr id="3" name="Textfeld 2">
          <a:extLst>
            <a:ext uri="{FF2B5EF4-FFF2-40B4-BE49-F238E27FC236}">
              <a16:creationId xmlns:a16="http://schemas.microsoft.com/office/drawing/2014/main" id="{17FD65F1-E7CE-423A-941A-429DC255EF36}"/>
            </a:ext>
          </a:extLst>
        </xdr:cNvPr>
        <xdr:cNvSpPr txBox="1"/>
      </xdr:nvSpPr>
      <xdr:spPr>
        <a:xfrm>
          <a:off x="210364" y="127551"/>
          <a:ext cx="6497258" cy="549613"/>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2000" b="1">
              <a:latin typeface="Calibri" panose="020F0502020204030204" pitchFamily="34" charset="0"/>
              <a:ea typeface="Calibri" panose="020F0502020204030204" pitchFamily="34" charset="0"/>
              <a:cs typeface="Calibri" panose="020F0502020204030204" pitchFamily="34" charset="0"/>
            </a:rPr>
            <a:t>THG-Emissionen nach Emissionskategorien</a:t>
          </a:r>
        </a:p>
      </xdr:txBody>
    </xdr:sp>
    <xdr:clientData/>
  </xdr:twoCellAnchor>
  <xdr:twoCellAnchor>
    <xdr:from>
      <xdr:col>9</xdr:col>
      <xdr:colOff>514558</xdr:colOff>
      <xdr:row>37</xdr:row>
      <xdr:rowOff>137119</xdr:rowOff>
    </xdr:from>
    <xdr:to>
      <xdr:col>17</xdr:col>
      <xdr:colOff>209550</xdr:colOff>
      <xdr:row>40</xdr:row>
      <xdr:rowOff>98230</xdr:rowOff>
    </xdr:to>
    <xdr:sp macro="" textlink="">
      <xdr:nvSpPr>
        <xdr:cNvPr id="19" name="Textfeld 18">
          <a:extLst>
            <a:ext uri="{FF2B5EF4-FFF2-40B4-BE49-F238E27FC236}">
              <a16:creationId xmlns:a16="http://schemas.microsoft.com/office/drawing/2014/main" id="{3401FCD1-88C2-4305-BC78-2BDC51D7D474}"/>
            </a:ext>
          </a:extLst>
        </xdr:cNvPr>
        <xdr:cNvSpPr txBox="1"/>
      </xdr:nvSpPr>
      <xdr:spPr>
        <a:xfrm>
          <a:off x="8048833" y="7518994"/>
          <a:ext cx="6772067" cy="570711"/>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2000" b="1">
              <a:latin typeface="Calibri" panose="020F0502020204030204" pitchFamily="34" charset="0"/>
              <a:ea typeface="Calibri" panose="020F0502020204030204" pitchFamily="34" charset="0"/>
              <a:cs typeface="Calibri" panose="020F0502020204030204" pitchFamily="34" charset="0"/>
            </a:rPr>
            <a:t>THG-Emissionen nach Scopes</a:t>
          </a:r>
        </a:p>
      </xdr:txBody>
    </xdr:sp>
    <xdr:clientData/>
  </xdr:twoCellAnchor>
  <xdr:twoCellAnchor>
    <xdr:from>
      <xdr:col>13</xdr:col>
      <xdr:colOff>297181</xdr:colOff>
      <xdr:row>15</xdr:row>
      <xdr:rowOff>112395</xdr:rowOff>
    </xdr:from>
    <xdr:to>
      <xdr:col>13</xdr:col>
      <xdr:colOff>628651</xdr:colOff>
      <xdr:row>19</xdr:row>
      <xdr:rowOff>123825</xdr:rowOff>
    </xdr:to>
    <xdr:sp macro="" textlink="">
      <xdr:nvSpPr>
        <xdr:cNvPr id="34" name="Textfeld 33">
          <a:extLst>
            <a:ext uri="{FF2B5EF4-FFF2-40B4-BE49-F238E27FC236}">
              <a16:creationId xmlns:a16="http://schemas.microsoft.com/office/drawing/2014/main" id="{802B038A-8219-A725-385E-45BA2CB67177}"/>
            </a:ext>
          </a:extLst>
        </xdr:cNvPr>
        <xdr:cNvSpPr txBox="1"/>
      </xdr:nvSpPr>
      <xdr:spPr>
        <a:xfrm>
          <a:off x="10669906" y="3027045"/>
          <a:ext cx="331470" cy="7353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AT" sz="5000" kern="1200"/>
            <a:t>!</a:t>
          </a:r>
        </a:p>
      </xdr:txBody>
    </xdr:sp>
    <xdr:clientData/>
  </xdr:twoCellAnchor>
  <xdr:twoCellAnchor>
    <xdr:from>
      <xdr:col>1</xdr:col>
      <xdr:colOff>11430</xdr:colOff>
      <xdr:row>86</xdr:row>
      <xdr:rowOff>7621</xdr:rowOff>
    </xdr:from>
    <xdr:to>
      <xdr:col>13</xdr:col>
      <xdr:colOff>26670</xdr:colOff>
      <xdr:row>92</xdr:row>
      <xdr:rowOff>47626</xdr:rowOff>
    </xdr:to>
    <xdr:sp macro="" textlink="">
      <xdr:nvSpPr>
        <xdr:cNvPr id="35" name="Textfeld 34">
          <a:extLst>
            <a:ext uri="{FF2B5EF4-FFF2-40B4-BE49-F238E27FC236}">
              <a16:creationId xmlns:a16="http://schemas.microsoft.com/office/drawing/2014/main" id="{FBF07769-B5D8-482B-8405-9F85A909485E}"/>
            </a:ext>
          </a:extLst>
        </xdr:cNvPr>
        <xdr:cNvSpPr txBox="1"/>
      </xdr:nvSpPr>
      <xdr:spPr>
        <a:xfrm>
          <a:off x="201930" y="18648046"/>
          <a:ext cx="10635615" cy="1354455"/>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2000" b="1">
              <a:latin typeface="Calibri" panose="020F0502020204030204" pitchFamily="34" charset="0"/>
              <a:ea typeface="Calibri" panose="020F0502020204030204" pitchFamily="34" charset="0"/>
              <a:cs typeface="Calibri" panose="020F0502020204030204" pitchFamily="34" charset="0"/>
            </a:rPr>
            <a:t>Vergleich des </a:t>
          </a:r>
          <a:r>
            <a:rPr lang="de-DE" sz="2000" b="1" baseline="0">
              <a:latin typeface="Calibri" panose="020F0502020204030204" pitchFamily="34" charset="0"/>
              <a:ea typeface="Calibri" panose="020F0502020204030204" pitchFamily="34" charset="0"/>
              <a:cs typeface="Calibri" panose="020F0502020204030204" pitchFamily="34" charset="0"/>
            </a:rPr>
            <a:t>Bilanzergebnisses mit ausgewählten Vorjahren</a:t>
          </a:r>
          <a:br>
            <a:rPr lang="de-DE" sz="2000" b="1" baseline="0">
              <a:latin typeface="Calibri" panose="020F0502020204030204" pitchFamily="34" charset="0"/>
              <a:ea typeface="Calibri" panose="020F0502020204030204" pitchFamily="34" charset="0"/>
              <a:cs typeface="Calibri" panose="020F0502020204030204" pitchFamily="34" charset="0"/>
            </a:rPr>
          </a:br>
          <a:r>
            <a:rPr lang="de-DE" sz="1100" b="0" baseline="0">
              <a:latin typeface="Calibri" panose="020F0502020204030204" pitchFamily="34" charset="0"/>
              <a:ea typeface="Calibri" panose="020F0502020204030204" pitchFamily="34" charset="0"/>
              <a:cs typeface="Calibri" panose="020F0502020204030204" pitchFamily="34" charset="0"/>
            </a:rPr>
            <a:t>Der Vergleich erfolgt anhand der von Ihnen im Tabellenblatt "Ergebnisse - Kategorien" bereitgestellten Daten zu Vorjahren.</a:t>
          </a:r>
          <a:br>
            <a:rPr lang="de-DE" sz="1100" b="0" baseline="0">
              <a:latin typeface="Calibri" panose="020F0502020204030204" pitchFamily="34" charset="0"/>
              <a:ea typeface="Calibri" panose="020F0502020204030204" pitchFamily="34" charset="0"/>
              <a:cs typeface="Calibri" panose="020F0502020204030204" pitchFamily="34" charset="0"/>
            </a:rPr>
          </a:br>
          <a:endParaRPr lang="de-DE" sz="1100" b="0" baseline="0">
            <a:latin typeface="Calibri" panose="020F0502020204030204" pitchFamily="34" charset="0"/>
            <a:ea typeface="Calibri" panose="020F0502020204030204" pitchFamily="34" charset="0"/>
            <a:cs typeface="Calibri" panose="020F0502020204030204" pitchFamily="34" charset="0"/>
          </a:endParaRPr>
        </a:p>
        <a:p>
          <a:pPr algn="ctr"/>
          <a:r>
            <a:rPr lang="de-DE" sz="1000" b="0" i="1" baseline="0">
              <a:latin typeface="Calibri" panose="020F0502020204030204" pitchFamily="34" charset="0"/>
              <a:ea typeface="Calibri" panose="020F0502020204030204" pitchFamily="34" charset="0"/>
              <a:cs typeface="Calibri" panose="020F0502020204030204" pitchFamily="34" charset="0"/>
            </a:rPr>
            <a:t>Hinweis: Insoweit es zwischen den verschiedenen ClimCalc-Jahresversionen zu Änderungen bei der verwendeten Methodik gekommen ist, können die davon </a:t>
          </a:r>
        </a:p>
        <a:p>
          <a:pPr algn="ctr"/>
          <a:r>
            <a:rPr lang="de-DE" sz="1000" b="0" i="1" baseline="0">
              <a:latin typeface="Calibri" panose="020F0502020204030204" pitchFamily="34" charset="0"/>
              <a:ea typeface="Calibri" panose="020F0502020204030204" pitchFamily="34" charset="0"/>
              <a:cs typeface="Calibri" panose="020F0502020204030204" pitchFamily="34" charset="0"/>
            </a:rPr>
            <a:t>betroffenen Emissionswerte verschiedener Jahre nicht direkt miteinander verglichen werden. Eine Differenz zwischen den Bilanzergebnissen bedeutet in </a:t>
          </a:r>
        </a:p>
        <a:p>
          <a:pPr algn="ctr"/>
          <a:r>
            <a:rPr lang="de-DE" sz="1000" b="0" i="1" baseline="0">
              <a:latin typeface="Calibri" panose="020F0502020204030204" pitchFamily="34" charset="0"/>
              <a:ea typeface="Calibri" panose="020F0502020204030204" pitchFamily="34" charset="0"/>
              <a:cs typeface="Calibri" panose="020F0502020204030204" pitchFamily="34" charset="0"/>
            </a:rPr>
            <a:t>dem Fall nicht zwangsläufig eine Veränderung der tatsächlichen Emissionsmengen. Informationen zu methodischen Änderungen zwischen den verschiedenen </a:t>
          </a:r>
        </a:p>
        <a:p>
          <a:pPr algn="ctr"/>
          <a:r>
            <a:rPr lang="de-DE" sz="1000" b="0" i="1" baseline="0">
              <a:latin typeface="Calibri" panose="020F0502020204030204" pitchFamily="34" charset="0"/>
              <a:ea typeface="Calibri" panose="020F0502020204030204" pitchFamily="34" charset="0"/>
              <a:cs typeface="Calibri" panose="020F0502020204030204" pitchFamily="34" charset="0"/>
            </a:rPr>
            <a:t>ClimCalc-Versionen finden Sie auf der ClimCalc-Website (https://nachhaltigeuniversitaeten.at/arbeitsgruppen/co2-neutrale-universitaeten/).</a:t>
          </a:r>
          <a:endParaRPr lang="de-DE" sz="900" b="0" i="1" baseline="0">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1</xdr:col>
      <xdr:colOff>47625</xdr:colOff>
      <xdr:row>179</xdr:row>
      <xdr:rowOff>104775</xdr:rowOff>
    </xdr:from>
    <xdr:to>
      <xdr:col>12</xdr:col>
      <xdr:colOff>885190</xdr:colOff>
      <xdr:row>181</xdr:row>
      <xdr:rowOff>95250</xdr:rowOff>
    </xdr:to>
    <xdr:sp macro="" textlink="">
      <xdr:nvSpPr>
        <xdr:cNvPr id="29" name="Textfeld 28">
          <a:extLst>
            <a:ext uri="{FF2B5EF4-FFF2-40B4-BE49-F238E27FC236}">
              <a16:creationId xmlns:a16="http://schemas.microsoft.com/office/drawing/2014/main" id="{D1A5E204-4CBE-40E2-958D-1AE75A268B0F}"/>
            </a:ext>
          </a:extLst>
        </xdr:cNvPr>
        <xdr:cNvSpPr txBox="1"/>
      </xdr:nvSpPr>
      <xdr:spPr>
        <a:xfrm>
          <a:off x="228600" y="39928800"/>
          <a:ext cx="10391140" cy="371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AT" sz="900">
              <a:solidFill>
                <a:schemeClr val="dk1"/>
              </a:solidFill>
              <a:effectLst/>
              <a:latin typeface="Calibri" panose="020F0502020204030204" pitchFamily="34" charset="0"/>
              <a:ea typeface="Calibri" panose="020F0502020204030204" pitchFamily="34" charset="0"/>
              <a:cs typeface="Calibri" panose="020F0502020204030204" pitchFamily="34" charset="0"/>
            </a:rPr>
            <a:t>*Die</a:t>
          </a:r>
          <a:r>
            <a:rPr lang="de-AT" sz="900"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jeweils nebeneinander angeführten beiden Säulen bei "</a:t>
          </a:r>
          <a:r>
            <a:rPr lang="de-AT" sz="900">
              <a:solidFill>
                <a:schemeClr val="dk1"/>
              </a:solidFill>
              <a:effectLst/>
              <a:latin typeface="Calibri" panose="020F0502020204030204" pitchFamily="34" charset="0"/>
              <a:ea typeface="Calibri" panose="020F0502020204030204" pitchFamily="34" charset="0"/>
              <a:cs typeface="Calibri" panose="020F0502020204030204" pitchFamily="34" charset="0"/>
            </a:rPr>
            <a:t>Strom - Netzbezug" und</a:t>
          </a:r>
          <a:r>
            <a:rPr lang="de-AT" sz="900"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de-AT" sz="900">
              <a:solidFill>
                <a:schemeClr val="dk1"/>
              </a:solidFill>
              <a:effectLst/>
              <a:latin typeface="Calibri" panose="020F0502020204030204" pitchFamily="34" charset="0"/>
              <a:ea typeface="Calibri" panose="020F0502020204030204" pitchFamily="34" charset="0"/>
              <a:cs typeface="Calibri" panose="020F0502020204030204" pitchFamily="34" charset="0"/>
            </a:rPr>
            <a:t> Mensa" sind alternativ und nicht additiv zu verstehen. Sie unterscheiden sich durch die verwendete Berechnungsmethode ("B.")</a:t>
          </a:r>
          <a:r>
            <a:rPr lang="de-AT" sz="900"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bei der Bilanzierung von aus dem Netz bezogenem Strom.</a:t>
          </a:r>
          <a:endParaRPr lang="de-DE" sz="900">
            <a:effectLst/>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1</xdr:col>
      <xdr:colOff>47625</xdr:colOff>
      <xdr:row>217</xdr:row>
      <xdr:rowOff>28575</xdr:rowOff>
    </xdr:from>
    <xdr:to>
      <xdr:col>12</xdr:col>
      <xdr:colOff>885190</xdr:colOff>
      <xdr:row>219</xdr:row>
      <xdr:rowOff>28575</xdr:rowOff>
    </xdr:to>
    <xdr:sp macro="" textlink="">
      <xdr:nvSpPr>
        <xdr:cNvPr id="36" name="Textfeld 35">
          <a:extLst>
            <a:ext uri="{FF2B5EF4-FFF2-40B4-BE49-F238E27FC236}">
              <a16:creationId xmlns:a16="http://schemas.microsoft.com/office/drawing/2014/main" id="{D2C36479-F83E-479E-8378-4F5DCE0EE0D2}"/>
            </a:ext>
          </a:extLst>
        </xdr:cNvPr>
        <xdr:cNvSpPr txBox="1"/>
      </xdr:nvSpPr>
      <xdr:spPr>
        <a:xfrm>
          <a:off x="228600" y="47148750"/>
          <a:ext cx="10391140"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AT" sz="900">
              <a:solidFill>
                <a:schemeClr val="dk1"/>
              </a:solidFill>
              <a:effectLst/>
              <a:latin typeface="Calibri" panose="020F0502020204030204" pitchFamily="34" charset="0"/>
              <a:ea typeface="Calibri" panose="020F0502020204030204" pitchFamily="34" charset="0"/>
              <a:cs typeface="Calibri" panose="020F0502020204030204" pitchFamily="34" charset="0"/>
            </a:rPr>
            <a:t>*Die</a:t>
          </a:r>
          <a:r>
            <a:rPr lang="de-AT" sz="900"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jeweils nebeneinander angeführten beiden Säulen bei "</a:t>
          </a:r>
          <a:r>
            <a:rPr lang="de-AT" sz="900">
              <a:solidFill>
                <a:schemeClr val="dk1"/>
              </a:solidFill>
              <a:effectLst/>
              <a:latin typeface="Calibri" panose="020F0502020204030204" pitchFamily="34" charset="0"/>
              <a:ea typeface="Calibri" panose="020F0502020204030204" pitchFamily="34" charset="0"/>
              <a:cs typeface="Calibri" panose="020F0502020204030204" pitchFamily="34" charset="0"/>
            </a:rPr>
            <a:t>Strom - Netzbezug" und</a:t>
          </a:r>
          <a:r>
            <a:rPr lang="de-AT" sz="900"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de-AT" sz="900">
              <a:solidFill>
                <a:schemeClr val="dk1"/>
              </a:solidFill>
              <a:effectLst/>
              <a:latin typeface="Calibri" panose="020F0502020204030204" pitchFamily="34" charset="0"/>
              <a:ea typeface="Calibri" panose="020F0502020204030204" pitchFamily="34" charset="0"/>
              <a:cs typeface="Calibri" panose="020F0502020204030204" pitchFamily="34" charset="0"/>
            </a:rPr>
            <a:t> Mensa" sind alternativ und nicht additiv zu verstehen. Sie unterscheiden sich durch die verwendete Berechnungsmethode ("B.")</a:t>
          </a:r>
          <a:r>
            <a:rPr lang="de-AT" sz="900"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bei der Bilanzierung von aus dem Netz bezogenem Strom.</a:t>
          </a:r>
          <a:endParaRPr lang="de-DE" sz="900">
            <a:effectLst/>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1</xdr:col>
      <xdr:colOff>38100</xdr:colOff>
      <xdr:row>254</xdr:row>
      <xdr:rowOff>104775</xdr:rowOff>
    </xdr:from>
    <xdr:to>
      <xdr:col>12</xdr:col>
      <xdr:colOff>875665</xdr:colOff>
      <xdr:row>256</xdr:row>
      <xdr:rowOff>123825</xdr:rowOff>
    </xdr:to>
    <xdr:sp macro="" textlink="">
      <xdr:nvSpPr>
        <xdr:cNvPr id="37" name="Textfeld 36">
          <a:extLst>
            <a:ext uri="{FF2B5EF4-FFF2-40B4-BE49-F238E27FC236}">
              <a16:creationId xmlns:a16="http://schemas.microsoft.com/office/drawing/2014/main" id="{377579C2-8F6E-46BF-A43B-E41D707FF54E}"/>
            </a:ext>
          </a:extLst>
        </xdr:cNvPr>
        <xdr:cNvSpPr txBox="1"/>
      </xdr:nvSpPr>
      <xdr:spPr>
        <a:xfrm>
          <a:off x="219075" y="54349650"/>
          <a:ext cx="10391140" cy="400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AT" sz="900">
              <a:solidFill>
                <a:schemeClr val="dk1"/>
              </a:solidFill>
              <a:effectLst/>
              <a:latin typeface="Calibri" panose="020F0502020204030204" pitchFamily="34" charset="0"/>
              <a:ea typeface="Calibri" panose="020F0502020204030204" pitchFamily="34" charset="0"/>
              <a:cs typeface="Calibri" panose="020F0502020204030204" pitchFamily="34" charset="0"/>
            </a:rPr>
            <a:t>*Die</a:t>
          </a:r>
          <a:r>
            <a:rPr lang="de-AT" sz="900"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jeweils nebeneinander angeführten beiden Säulen bei "</a:t>
          </a:r>
          <a:r>
            <a:rPr lang="de-AT" sz="900">
              <a:solidFill>
                <a:schemeClr val="dk1"/>
              </a:solidFill>
              <a:effectLst/>
              <a:latin typeface="Calibri" panose="020F0502020204030204" pitchFamily="34" charset="0"/>
              <a:ea typeface="Calibri" panose="020F0502020204030204" pitchFamily="34" charset="0"/>
              <a:cs typeface="Calibri" panose="020F0502020204030204" pitchFamily="34" charset="0"/>
            </a:rPr>
            <a:t>Strom - Netzbezug" und</a:t>
          </a:r>
          <a:r>
            <a:rPr lang="de-AT" sz="900"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de-AT" sz="900">
              <a:solidFill>
                <a:schemeClr val="dk1"/>
              </a:solidFill>
              <a:effectLst/>
              <a:latin typeface="Calibri" panose="020F0502020204030204" pitchFamily="34" charset="0"/>
              <a:ea typeface="Calibri" panose="020F0502020204030204" pitchFamily="34" charset="0"/>
              <a:cs typeface="Calibri" panose="020F0502020204030204" pitchFamily="34" charset="0"/>
            </a:rPr>
            <a:t> Mensa" sind alternativ und nicht additiv zu verstehen. Sie unterscheiden sich durch die verwendete Berechnungsmethode ("B.")</a:t>
          </a:r>
          <a:r>
            <a:rPr lang="de-AT" sz="900"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bei der Bilanzierung von aus dem Netz bezogenem Strom.</a:t>
          </a:r>
          <a:endParaRPr lang="de-DE" sz="900">
            <a:effectLst/>
            <a:latin typeface="Calibri" panose="020F0502020204030204" pitchFamily="34" charset="0"/>
            <a:ea typeface="Calibri" panose="020F0502020204030204" pitchFamily="34" charset="0"/>
            <a:cs typeface="Calibri" panose="020F0502020204030204" pitchFamily="34" charset="0"/>
          </a:endParaRPr>
        </a:p>
      </xdr:txBody>
    </xdr:sp>
    <xdr:clientData/>
  </xdr:twoCellAnchor>
</xdr:wsDr>
</file>

<file path=xl/theme/theme1.xml><?xml version="1.0" encoding="utf-8"?>
<a:theme xmlns:a="http://schemas.openxmlformats.org/drawingml/2006/main"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a:ea typeface="DejaVu Sans"/>
        <a:cs typeface="DejaVu Sans"/>
      </a:majorFont>
      <a:minorFont>
        <a:latin typeface="Arial"/>
        <a:ea typeface="DejaVu Sans"/>
        <a:cs typeface="DejaVu Sans"/>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unidata.gv.at/RechtlicheGrundlagen/WBV%202016.pdf" TargetMode="External"/><Relationship Id="rId2" Type="http://schemas.openxmlformats.org/officeDocument/2006/relationships/hyperlink" Target="https://unidata.gv.at/RechtlicheGrundlagen/UHSBV%202022%20Anlage%209.pdf" TargetMode="External"/><Relationship Id="rId1" Type="http://schemas.openxmlformats.org/officeDocument/2006/relationships/hyperlink" Target="https://unidata.gv.at/RechtlicheGrundlagen/WBV%202016.pdf" TargetMode="External"/><Relationship Id="rId5" Type="http://schemas.openxmlformats.org/officeDocument/2006/relationships/printerSettings" Target="../printerSettings/printerSettings2.bin"/><Relationship Id="rId4" Type="http://schemas.openxmlformats.org/officeDocument/2006/relationships/hyperlink" Target="https://unidata.gv.at/RechtlicheGrundlagen/WBV%202016.pdf"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MK55"/>
  <sheetViews>
    <sheetView tabSelected="1" zoomScaleNormal="100" workbookViewId="0">
      <pane ySplit="12" topLeftCell="A13" activePane="bottomLeft" state="frozen"/>
      <selection pane="bottomLeft" activeCell="B1" sqref="B1:F2"/>
    </sheetView>
  </sheetViews>
  <sheetFormatPr baseColWidth="10" defaultColWidth="11.42578125" defaultRowHeight="15" x14ac:dyDescent="0.25"/>
  <cols>
    <col min="1" max="1" width="1.28515625" style="123" customWidth="1"/>
    <col min="2" max="6" width="11.42578125" style="1"/>
    <col min="7" max="7" width="2.85546875" style="1" customWidth="1"/>
    <col min="8" max="8" width="11.42578125" style="1"/>
    <col min="9" max="9" width="12.42578125" style="1" customWidth="1"/>
    <col min="10" max="10" width="3.140625" style="1" customWidth="1"/>
    <col min="11" max="1025" width="11.42578125" style="1"/>
  </cols>
  <sheetData>
    <row r="1" spans="2:15" ht="15" customHeight="1" x14ac:dyDescent="0.25">
      <c r="B1" s="426" t="s">
        <v>425</v>
      </c>
      <c r="C1" s="427"/>
      <c r="D1" s="427"/>
      <c r="E1" s="427"/>
      <c r="F1" s="428"/>
      <c r="G1" s="386"/>
      <c r="H1" s="422" t="s">
        <v>424</v>
      </c>
      <c r="I1" s="423"/>
      <c r="J1" s="386"/>
      <c r="K1" s="426" t="s">
        <v>426</v>
      </c>
      <c r="L1" s="427"/>
      <c r="M1" s="427"/>
      <c r="N1" s="428"/>
      <c r="O1" s="384"/>
    </row>
    <row r="2" spans="2:15" x14ac:dyDescent="0.25">
      <c r="B2" s="429"/>
      <c r="C2" s="430"/>
      <c r="D2" s="430"/>
      <c r="E2" s="430"/>
      <c r="F2" s="431"/>
      <c r="G2" s="386"/>
      <c r="H2" s="424"/>
      <c r="I2" s="425"/>
      <c r="J2" s="386"/>
      <c r="K2" s="432"/>
      <c r="L2" s="433"/>
      <c r="M2" s="433"/>
      <c r="N2" s="434"/>
      <c r="O2" s="384"/>
    </row>
    <row r="3" spans="2:15" x14ac:dyDescent="0.25">
      <c r="B3" s="387"/>
      <c r="C3" s="123"/>
      <c r="D3" s="123"/>
      <c r="E3" s="123"/>
      <c r="F3" s="388"/>
      <c r="G3" s="386"/>
      <c r="H3" s="392"/>
      <c r="I3" s="393"/>
      <c r="J3" s="386"/>
      <c r="K3" s="392"/>
      <c r="N3" s="393"/>
      <c r="O3" s="384"/>
    </row>
    <row r="4" spans="2:15" x14ac:dyDescent="0.25">
      <c r="B4" s="387"/>
      <c r="C4" s="123"/>
      <c r="D4" s="123"/>
      <c r="E4" s="123"/>
      <c r="F4" s="388"/>
      <c r="G4" s="386"/>
      <c r="H4" s="392"/>
      <c r="I4" s="393"/>
      <c r="J4" s="386"/>
      <c r="K4" s="392"/>
      <c r="N4" s="393"/>
      <c r="O4" s="384"/>
    </row>
    <row r="5" spans="2:15" x14ac:dyDescent="0.25">
      <c r="B5" s="387"/>
      <c r="C5" s="123"/>
      <c r="D5" s="123"/>
      <c r="E5" s="123"/>
      <c r="F5" s="388"/>
      <c r="G5" s="386"/>
      <c r="H5" s="392"/>
      <c r="I5" s="393"/>
      <c r="J5" s="386"/>
      <c r="K5" s="392"/>
      <c r="N5" s="393"/>
      <c r="O5" s="384"/>
    </row>
    <row r="6" spans="2:15" x14ac:dyDescent="0.25">
      <c r="B6" s="387"/>
      <c r="C6" s="123"/>
      <c r="D6" s="123"/>
      <c r="E6" s="123"/>
      <c r="F6" s="388"/>
      <c r="G6" s="386"/>
      <c r="H6" s="392"/>
      <c r="I6" s="393"/>
      <c r="J6" s="386"/>
      <c r="K6" s="392"/>
      <c r="N6" s="393"/>
      <c r="O6" s="384"/>
    </row>
    <row r="7" spans="2:15" x14ac:dyDescent="0.25">
      <c r="B7" s="389"/>
      <c r="C7" s="390"/>
      <c r="D7" s="390"/>
      <c r="E7" s="390"/>
      <c r="F7" s="391"/>
      <c r="G7" s="386"/>
      <c r="H7" s="394"/>
      <c r="I7" s="395"/>
      <c r="J7" s="386"/>
      <c r="K7" s="394"/>
      <c r="L7" s="396"/>
      <c r="M7" s="396"/>
      <c r="N7" s="395"/>
      <c r="O7" s="384"/>
    </row>
    <row r="8" spans="2:15" x14ac:dyDescent="0.25">
      <c r="B8" s="385"/>
      <c r="C8" s="385"/>
      <c r="D8" s="385"/>
      <c r="E8" s="385"/>
      <c r="F8" s="385"/>
      <c r="H8" s="385"/>
      <c r="I8" s="385"/>
      <c r="K8" s="385"/>
      <c r="L8" s="385"/>
      <c r="M8" s="385"/>
      <c r="N8" s="385"/>
    </row>
    <row r="16" spans="2:15" x14ac:dyDescent="0.25">
      <c r="L16"/>
    </row>
    <row r="22" spans="14:14" x14ac:dyDescent="0.25">
      <c r="N22"/>
    </row>
    <row r="43" spans="14:14" x14ac:dyDescent="0.25">
      <c r="N43"/>
    </row>
    <row r="53" spans="2:14" ht="66" customHeight="1" x14ac:dyDescent="0.25">
      <c r="B53" s="435" t="s">
        <v>431</v>
      </c>
      <c r="C53" s="436"/>
      <c r="D53" s="436"/>
      <c r="E53" s="436"/>
      <c r="F53" s="436"/>
      <c r="G53" s="436"/>
      <c r="H53" s="436"/>
      <c r="I53" s="436"/>
      <c r="J53" s="436"/>
      <c r="K53" s="436"/>
      <c r="L53" s="436"/>
      <c r="M53" s="436"/>
      <c r="N53" s="437"/>
    </row>
    <row r="54" spans="2:14" ht="21" customHeight="1" x14ac:dyDescent="0.25">
      <c r="B54" s="438" t="s">
        <v>429</v>
      </c>
      <c r="C54" s="420"/>
      <c r="D54" s="420"/>
      <c r="E54" s="420"/>
      <c r="F54" s="420"/>
      <c r="G54" s="420"/>
      <c r="H54" s="420"/>
      <c r="I54" s="420"/>
      <c r="J54" s="420"/>
      <c r="K54" s="420"/>
      <c r="L54" s="420"/>
      <c r="M54" s="420"/>
      <c r="N54" s="421"/>
    </row>
    <row r="55" spans="2:14" x14ac:dyDescent="0.25">
      <c r="B55" s="419" t="s">
        <v>430</v>
      </c>
      <c r="C55" s="420"/>
      <c r="D55" s="420"/>
      <c r="E55" s="420"/>
      <c r="F55" s="420"/>
      <c r="G55" s="420"/>
      <c r="H55" s="420"/>
      <c r="I55" s="420"/>
      <c r="J55" s="420"/>
      <c r="K55" s="420"/>
      <c r="L55" s="420"/>
      <c r="M55" s="420"/>
      <c r="N55" s="421"/>
    </row>
  </sheetData>
  <sheetProtection algorithmName="SHA-512" hashValue="jPOKfmdNpGTXjh0VPPgBmgCLcjWuCxf1RWmBFWkGCMcbMBtBOMpRjpuH95q9OUvm9X4Den4u+KY5dtXddub2eA==" saltValue="OHNdk+9DxoXBowYJX/JrLw==" spinCount="100000" sheet="1" objects="1" scenarios="1" formatCells="0" formatColumns="0" formatRows="0"/>
  <mergeCells count="6">
    <mergeCell ref="B55:N55"/>
    <mergeCell ref="H1:I2"/>
    <mergeCell ref="B1:F2"/>
    <mergeCell ref="K1:N2"/>
    <mergeCell ref="B53:N53"/>
    <mergeCell ref="B54:N54"/>
  </mergeCells>
  <pageMargins left="0.7" right="0.7" top="0.78749999999999998" bottom="0.78749999999999998" header="0.511811023622047" footer="0.511811023622047"/>
  <pageSetup paperSize="9" scale="84" orientation="portrait" horizontalDpi="300" verticalDpi="300" r:id="rId1"/>
  <colBreaks count="1" manualBreakCount="1">
    <brk id="10"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rgb="FF00B050"/>
  </sheetPr>
  <dimension ref="A1:H118"/>
  <sheetViews>
    <sheetView zoomScaleNormal="100" workbookViewId="0">
      <pane xSplit="2" ySplit="2" topLeftCell="C3" activePane="bottomRight" state="frozen"/>
      <selection pane="topRight" activeCell="C1" sqref="C1"/>
      <selection pane="bottomLeft" activeCell="A3" sqref="A3"/>
      <selection pane="bottomRight" activeCell="B1" sqref="B1:F1"/>
    </sheetView>
  </sheetViews>
  <sheetFormatPr baseColWidth="10" defaultColWidth="10.7109375" defaultRowHeight="15" x14ac:dyDescent="0.25"/>
  <cols>
    <col min="1" max="1" width="2.7109375" customWidth="1"/>
    <col min="2" max="2" width="19.28515625" customWidth="1"/>
    <col min="3" max="3" width="22.140625" customWidth="1"/>
    <col min="4" max="4" width="20" customWidth="1"/>
    <col min="5" max="5" width="86.42578125" customWidth="1"/>
    <col min="6" max="6" width="74.42578125" customWidth="1"/>
  </cols>
  <sheetData>
    <row r="1" spans="1:8" ht="15.75" thickBot="1" x14ac:dyDescent="0.3">
      <c r="A1" s="123"/>
      <c r="B1" s="451"/>
      <c r="C1" s="451"/>
      <c r="D1" s="451"/>
      <c r="E1" s="451"/>
      <c r="F1" s="451"/>
    </row>
    <row r="2" spans="1:8" ht="30" customHeight="1" x14ac:dyDescent="0.25">
      <c r="A2" s="451"/>
      <c r="B2" s="353" t="s">
        <v>287</v>
      </c>
      <c r="C2" s="354"/>
      <c r="D2" s="354"/>
      <c r="E2" s="355" t="s">
        <v>0</v>
      </c>
      <c r="F2" s="460" t="s">
        <v>1</v>
      </c>
      <c r="G2" s="461"/>
      <c r="H2" s="462"/>
    </row>
    <row r="3" spans="1:8" ht="62.25" customHeight="1" x14ac:dyDescent="0.25">
      <c r="A3" s="451"/>
      <c r="B3" s="455" t="s">
        <v>2</v>
      </c>
      <c r="C3" s="443" t="s">
        <v>3</v>
      </c>
      <c r="D3" s="443"/>
      <c r="E3" s="398">
        <v>2023</v>
      </c>
      <c r="F3" s="463" t="s">
        <v>428</v>
      </c>
      <c r="G3" s="463"/>
      <c r="H3" s="464"/>
    </row>
    <row r="4" spans="1:8" ht="30" customHeight="1" x14ac:dyDescent="0.25">
      <c r="A4" s="451"/>
      <c r="B4" s="455"/>
      <c r="C4" s="443" t="s">
        <v>4</v>
      </c>
      <c r="D4" s="443"/>
      <c r="E4" s="404"/>
      <c r="F4" s="444"/>
      <c r="G4" s="445"/>
      <c r="H4" s="446"/>
    </row>
    <row r="5" spans="1:8" ht="15" customHeight="1" x14ac:dyDescent="0.25">
      <c r="A5" s="451"/>
      <c r="B5" s="455"/>
      <c r="C5" s="443" t="s">
        <v>5</v>
      </c>
      <c r="D5" s="443"/>
      <c r="E5" s="404"/>
      <c r="F5" s="447"/>
      <c r="G5" s="448"/>
      <c r="H5" s="449"/>
    </row>
    <row r="6" spans="1:8" ht="30" customHeight="1" x14ac:dyDescent="0.25">
      <c r="A6" s="451"/>
      <c r="B6" s="455"/>
      <c r="C6" s="443" t="s">
        <v>6</v>
      </c>
      <c r="D6" s="443"/>
      <c r="E6" s="404"/>
      <c r="F6" s="447"/>
      <c r="G6" s="448"/>
      <c r="H6" s="449"/>
    </row>
    <row r="7" spans="1:8" ht="18" customHeight="1" x14ac:dyDescent="0.25">
      <c r="A7" s="451"/>
      <c r="B7" s="455"/>
      <c r="C7" s="443" t="s">
        <v>7</v>
      </c>
      <c r="D7" s="443"/>
      <c r="E7" s="404"/>
      <c r="F7" s="447"/>
      <c r="G7" s="448"/>
      <c r="H7" s="449"/>
    </row>
    <row r="8" spans="1:8" ht="15" customHeight="1" x14ac:dyDescent="0.25">
      <c r="A8" s="451"/>
      <c r="B8" s="455"/>
      <c r="C8" s="443" t="s">
        <v>8</v>
      </c>
      <c r="D8" s="443"/>
      <c r="E8" s="404"/>
      <c r="F8" s="447"/>
      <c r="G8" s="448"/>
      <c r="H8" s="449"/>
    </row>
    <row r="9" spans="1:8" ht="15" customHeight="1" x14ac:dyDescent="0.25">
      <c r="A9" s="451"/>
      <c r="B9" s="455"/>
      <c r="C9" s="443" t="s">
        <v>8</v>
      </c>
      <c r="D9" s="443"/>
      <c r="E9" s="404"/>
      <c r="F9" s="447"/>
      <c r="G9" s="448"/>
      <c r="H9" s="449"/>
    </row>
    <row r="10" spans="1:8" ht="15" customHeight="1" thickBot="1" x14ac:dyDescent="0.3">
      <c r="A10" s="451"/>
      <c r="B10" s="456"/>
      <c r="C10" s="450" t="s">
        <v>8</v>
      </c>
      <c r="D10" s="450"/>
      <c r="E10" s="406"/>
      <c r="F10" s="447"/>
      <c r="G10" s="448"/>
      <c r="H10" s="449"/>
    </row>
    <row r="11" spans="1:8" ht="62.25" customHeight="1" x14ac:dyDescent="0.25">
      <c r="A11" s="451"/>
      <c r="B11" s="457" t="s">
        <v>386</v>
      </c>
      <c r="C11" s="440" t="s">
        <v>372</v>
      </c>
      <c r="D11" s="360" t="s">
        <v>368</v>
      </c>
      <c r="E11" s="399"/>
      <c r="F11" s="357" t="s">
        <v>361</v>
      </c>
      <c r="G11" s="358" t="s">
        <v>358</v>
      </c>
      <c r="H11" s="359" t="s">
        <v>359</v>
      </c>
    </row>
    <row r="12" spans="1:8" ht="48" customHeight="1" x14ac:dyDescent="0.25">
      <c r="A12" s="451"/>
      <c r="B12" s="458"/>
      <c r="C12" s="441"/>
      <c r="D12" s="352" t="s">
        <v>356</v>
      </c>
      <c r="E12" s="400"/>
      <c r="F12" s="475" t="s">
        <v>362</v>
      </c>
      <c r="G12" s="475"/>
      <c r="H12" s="356" t="s">
        <v>360</v>
      </c>
    </row>
    <row r="13" spans="1:8" ht="48" customHeight="1" x14ac:dyDescent="0.25">
      <c r="A13" s="451"/>
      <c r="B13" s="458"/>
      <c r="C13" s="441"/>
      <c r="D13" s="352" t="s">
        <v>357</v>
      </c>
      <c r="E13" s="400"/>
      <c r="F13" s="475" t="s">
        <v>363</v>
      </c>
      <c r="G13" s="475"/>
      <c r="H13" s="356" t="s">
        <v>360</v>
      </c>
    </row>
    <row r="14" spans="1:8" ht="36" customHeight="1" x14ac:dyDescent="0.25">
      <c r="A14" s="451"/>
      <c r="B14" s="458"/>
      <c r="C14" s="441"/>
      <c r="D14" s="352" t="s">
        <v>374</v>
      </c>
      <c r="E14" s="401"/>
      <c r="F14" s="465" t="s">
        <v>367</v>
      </c>
      <c r="G14" s="465"/>
      <c r="H14" s="466"/>
    </row>
    <row r="15" spans="1:8" ht="33.75" customHeight="1" thickBot="1" x14ac:dyDescent="0.3">
      <c r="A15" s="451"/>
      <c r="B15" s="459"/>
      <c r="C15" s="362" t="s">
        <v>373</v>
      </c>
      <c r="D15" s="361" t="s">
        <v>355</v>
      </c>
      <c r="E15" s="402"/>
      <c r="F15" s="473" t="s">
        <v>427</v>
      </c>
      <c r="G15" s="473"/>
      <c r="H15" s="474"/>
    </row>
    <row r="16" spans="1:8" ht="30" customHeight="1" x14ac:dyDescent="0.25">
      <c r="A16" s="451"/>
      <c r="B16" s="452" t="s">
        <v>9</v>
      </c>
      <c r="C16" s="442" t="s">
        <v>10</v>
      </c>
      <c r="D16" s="442"/>
      <c r="E16" s="403"/>
      <c r="F16" s="467" t="s">
        <v>11</v>
      </c>
      <c r="G16" s="467"/>
      <c r="H16" s="468"/>
    </row>
    <row r="17" spans="1:8" ht="31.5" customHeight="1" x14ac:dyDescent="0.25">
      <c r="A17" s="451"/>
      <c r="B17" s="453"/>
      <c r="C17" s="443" t="s">
        <v>12</v>
      </c>
      <c r="D17" s="443"/>
      <c r="E17" s="404"/>
      <c r="F17" s="469"/>
      <c r="G17" s="469"/>
      <c r="H17" s="470"/>
    </row>
    <row r="18" spans="1:8" ht="18" customHeight="1" x14ac:dyDescent="0.25">
      <c r="A18" s="451"/>
      <c r="B18" s="453"/>
      <c r="C18" s="443" t="s">
        <v>13</v>
      </c>
      <c r="D18" s="443"/>
      <c r="E18" s="404"/>
      <c r="F18" s="463" t="s">
        <v>14</v>
      </c>
      <c r="G18" s="463"/>
      <c r="H18" s="464"/>
    </row>
    <row r="19" spans="1:8" x14ac:dyDescent="0.25">
      <c r="A19" s="451"/>
      <c r="B19" s="453"/>
      <c r="C19" s="443" t="s">
        <v>15</v>
      </c>
      <c r="D19" s="443"/>
      <c r="E19" s="404"/>
      <c r="F19" s="463" t="s">
        <v>16</v>
      </c>
      <c r="G19" s="463"/>
      <c r="H19" s="464"/>
    </row>
    <row r="20" spans="1:8" ht="30.75" customHeight="1" thickBot="1" x14ac:dyDescent="0.3">
      <c r="A20" s="451"/>
      <c r="B20" s="454"/>
      <c r="C20" s="439" t="s">
        <v>17</v>
      </c>
      <c r="D20" s="439"/>
      <c r="E20" s="405"/>
      <c r="F20" s="471" t="s">
        <v>18</v>
      </c>
      <c r="G20" s="471"/>
      <c r="H20" s="472"/>
    </row>
    <row r="23" spans="1:8" x14ac:dyDescent="0.25">
      <c r="B23" s="99"/>
      <c r="C23" s="99"/>
      <c r="D23" s="99"/>
      <c r="E23" s="99"/>
    </row>
    <row r="24" spans="1:8" x14ac:dyDescent="0.25">
      <c r="B24" s="99"/>
      <c r="C24" s="99"/>
      <c r="D24" s="99"/>
      <c r="E24" s="99"/>
    </row>
    <row r="25" spans="1:8" x14ac:dyDescent="0.25">
      <c r="B25" s="99"/>
      <c r="C25" s="99"/>
      <c r="D25" s="99"/>
      <c r="E25" s="99"/>
    </row>
    <row r="26" spans="1:8" x14ac:dyDescent="0.25">
      <c r="B26" s="99"/>
      <c r="C26" s="99"/>
      <c r="D26" s="99"/>
      <c r="E26" s="99"/>
    </row>
    <row r="27" spans="1:8" x14ac:dyDescent="0.25">
      <c r="B27" s="99"/>
      <c r="C27" s="99"/>
      <c r="D27" s="99"/>
      <c r="E27" s="99"/>
    </row>
    <row r="28" spans="1:8" x14ac:dyDescent="0.25">
      <c r="B28" s="99"/>
      <c r="C28" s="99"/>
      <c r="D28" s="99"/>
      <c r="E28" s="99"/>
    </row>
    <row r="29" spans="1:8" x14ac:dyDescent="0.25">
      <c r="B29" s="99"/>
      <c r="C29" s="99"/>
      <c r="D29" s="99"/>
      <c r="E29" s="99"/>
    </row>
    <row r="30" spans="1:8" x14ac:dyDescent="0.25">
      <c r="B30" s="99"/>
      <c r="C30" s="99"/>
      <c r="D30" s="99"/>
      <c r="E30" s="99"/>
    </row>
    <row r="31" spans="1:8" x14ac:dyDescent="0.25">
      <c r="B31" s="99"/>
      <c r="C31" s="99"/>
      <c r="D31" s="99"/>
      <c r="E31" s="99"/>
    </row>
    <row r="32" spans="1:8" x14ac:dyDescent="0.25">
      <c r="B32" s="99"/>
      <c r="C32" s="99"/>
      <c r="D32" s="99"/>
      <c r="E32" s="99"/>
    </row>
    <row r="33" spans="2:5" x14ac:dyDescent="0.25">
      <c r="B33" s="99"/>
      <c r="C33" s="99"/>
      <c r="D33" s="99"/>
      <c r="E33" s="99"/>
    </row>
    <row r="34" spans="2:5" x14ac:dyDescent="0.25">
      <c r="B34" s="99"/>
      <c r="C34" s="99"/>
      <c r="D34" s="99"/>
      <c r="E34" s="99"/>
    </row>
    <row r="35" spans="2:5" x14ac:dyDescent="0.25">
      <c r="B35" s="99"/>
      <c r="C35" s="99"/>
      <c r="D35" s="99"/>
      <c r="E35" s="99"/>
    </row>
    <row r="36" spans="2:5" x14ac:dyDescent="0.25">
      <c r="B36" s="99"/>
      <c r="C36" s="99"/>
      <c r="D36" s="99"/>
      <c r="E36" s="99"/>
    </row>
    <row r="37" spans="2:5" x14ac:dyDescent="0.25">
      <c r="B37" s="99"/>
      <c r="C37" s="99"/>
      <c r="D37" s="99"/>
      <c r="E37" s="99"/>
    </row>
    <row r="74" spans="8:8" x14ac:dyDescent="0.25">
      <c r="H74" t="s">
        <v>19</v>
      </c>
    </row>
    <row r="118" spans="8:8" x14ac:dyDescent="0.25">
      <c r="H118" t="s">
        <v>20</v>
      </c>
    </row>
  </sheetData>
  <sheetProtection algorithmName="SHA-512" hashValue="qB+ky8EBls6BAlmvWwH9uH3cfOeeW1LrHErDnsdvysnZnfESEP8otY4VEm5kA6dP/9guF5c/QstjUNGO+PIKEQ==" saltValue="Ox/g7+0sAxIdsuqKXLzbQA==" spinCount="100000" sheet="1" objects="1" scenarios="1" formatCells="0" formatColumns="0" formatRows="0"/>
  <mergeCells count="31">
    <mergeCell ref="A2:A20"/>
    <mergeCell ref="B16:B20"/>
    <mergeCell ref="B1:F1"/>
    <mergeCell ref="B3:B10"/>
    <mergeCell ref="B11:B15"/>
    <mergeCell ref="F2:H2"/>
    <mergeCell ref="F3:H3"/>
    <mergeCell ref="F14:H14"/>
    <mergeCell ref="F16:H16"/>
    <mergeCell ref="F17:H17"/>
    <mergeCell ref="F18:H18"/>
    <mergeCell ref="F19:H19"/>
    <mergeCell ref="F20:H20"/>
    <mergeCell ref="F15:H15"/>
    <mergeCell ref="F12:G12"/>
    <mergeCell ref="F13:G13"/>
    <mergeCell ref="F4:H10"/>
    <mergeCell ref="C3:D3"/>
    <mergeCell ref="C4:D4"/>
    <mergeCell ref="C5:D5"/>
    <mergeCell ref="C6:D6"/>
    <mergeCell ref="C7:D7"/>
    <mergeCell ref="C8:D8"/>
    <mergeCell ref="C9:D9"/>
    <mergeCell ref="C10:D10"/>
    <mergeCell ref="C20:D20"/>
    <mergeCell ref="C11:C14"/>
    <mergeCell ref="C16:D16"/>
    <mergeCell ref="C17:D17"/>
    <mergeCell ref="C18:D18"/>
    <mergeCell ref="C19:D19"/>
  </mergeCells>
  <hyperlinks>
    <hyperlink ref="G11" r:id="rId1" xr:uid="{263801EA-000D-4194-8F99-45EEDED1FCB2}"/>
    <hyperlink ref="H11" r:id="rId2" xr:uid="{28BFD6F6-8E47-4497-83D9-DE9F32144ACB}"/>
    <hyperlink ref="H12" r:id="rId3" xr:uid="{5B3B7B4F-C6EE-45C7-8C96-5441495CA3AC}"/>
    <hyperlink ref="H13" r:id="rId4" xr:uid="{6880E82A-62C0-4643-885F-75FEE99F2F65}"/>
  </hyperlinks>
  <pageMargins left="0.7" right="0.7" top="0.78749999999999998" bottom="0.78749999999999998" header="0.511811023622047" footer="0.511811023622047"/>
  <pageSetup paperSize="9" scale="67" orientation="landscape" horizontalDpi="300" verticalDpi="300"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00B050"/>
  </sheetPr>
  <dimension ref="A1:DG316"/>
  <sheetViews>
    <sheetView zoomScaleNormal="100" workbookViewId="0">
      <pane ySplit="3" topLeftCell="A4" activePane="bottomLeft" state="frozen"/>
      <selection pane="bottomLeft" activeCell="B1" sqref="B1"/>
    </sheetView>
  </sheetViews>
  <sheetFormatPr baseColWidth="10" defaultColWidth="11.5703125" defaultRowHeight="15" x14ac:dyDescent="0.25"/>
  <cols>
    <col min="1" max="1" width="2.7109375" style="4" customWidth="1"/>
    <col min="2" max="2" width="16.7109375" style="5" customWidth="1"/>
    <col min="3" max="3" width="20" style="6" customWidth="1"/>
    <col min="4" max="4" width="26.28515625" style="6" customWidth="1"/>
    <col min="5" max="5" width="34.28515625" customWidth="1"/>
    <col min="6" max="6" width="19" style="5" customWidth="1"/>
    <col min="7" max="7" width="11.42578125" style="7" customWidth="1"/>
    <col min="8" max="8" width="37.7109375" customWidth="1"/>
    <col min="9" max="9" width="41.28515625" customWidth="1"/>
    <col min="10" max="10" width="37.7109375" customWidth="1"/>
    <col min="11" max="11" width="60.7109375" customWidth="1"/>
  </cols>
  <sheetData>
    <row r="1" spans="1:111" s="123" customFormat="1" x14ac:dyDescent="0.25">
      <c r="A1" s="124"/>
      <c r="B1" s="125"/>
      <c r="C1" s="126"/>
      <c r="D1" s="126"/>
      <c r="F1" s="125"/>
      <c r="G1" s="127"/>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row>
    <row r="2" spans="1:111" s="4" customFormat="1" ht="33.75" customHeight="1" x14ac:dyDescent="0.25">
      <c r="A2" s="8"/>
      <c r="B2" s="489" t="s">
        <v>21</v>
      </c>
      <c r="C2" s="490"/>
      <c r="D2" s="490"/>
      <c r="E2" s="490"/>
      <c r="F2" s="490"/>
      <c r="G2" s="189"/>
      <c r="H2" s="520" t="s">
        <v>288</v>
      </c>
      <c r="I2" s="520"/>
      <c r="J2" s="520"/>
      <c r="K2" s="520"/>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row>
    <row r="3" spans="1:111" ht="30" x14ac:dyDescent="0.25">
      <c r="B3" s="9"/>
      <c r="C3" s="10"/>
      <c r="D3" s="10"/>
      <c r="E3" s="11"/>
      <c r="F3" s="12" t="s">
        <v>22</v>
      </c>
      <c r="G3" s="92" t="str">
        <f>IF(Stammdaten!E3=2023,"2023 (final)",CONCATENATE(Stammdaten!E3," (vorläufig)"))</f>
        <v>2023 (final)</v>
      </c>
      <c r="H3" s="13" t="s">
        <v>23</v>
      </c>
      <c r="I3" s="13" t="s">
        <v>24</v>
      </c>
      <c r="J3" s="13" t="s">
        <v>25</v>
      </c>
      <c r="K3" s="14" t="s">
        <v>26</v>
      </c>
    </row>
    <row r="4" spans="1:111" ht="24.4" customHeight="1" x14ac:dyDescent="0.25">
      <c r="B4" s="491" t="str">
        <f>Emissionsfaktoren!B3</f>
        <v>HAUPTMODUL</v>
      </c>
      <c r="C4" s="492"/>
      <c r="D4" s="492"/>
      <c r="E4" s="492"/>
      <c r="F4" s="492"/>
      <c r="G4" s="13"/>
      <c r="H4" s="13"/>
      <c r="I4" s="13"/>
      <c r="J4" s="13"/>
      <c r="K4" s="14"/>
    </row>
    <row r="5" spans="1:111" ht="15" customHeight="1" x14ac:dyDescent="0.25">
      <c r="B5" s="493" t="str">
        <f>Emissionsfaktoren!B4</f>
        <v>Energie-einsatz</v>
      </c>
      <c r="C5" s="488" t="str">
        <f>Emissionsfaktoren!C4</f>
        <v>Strom</v>
      </c>
      <c r="D5" s="477" t="s">
        <v>317</v>
      </c>
      <c r="E5" s="477"/>
      <c r="F5" s="3" t="str">
        <f>Emissionsfaktoren!F4</f>
        <v>kWh</v>
      </c>
      <c r="G5" s="328"/>
      <c r="H5" s="476"/>
      <c r="I5" s="476"/>
      <c r="J5" s="476"/>
      <c r="K5" s="476"/>
    </row>
    <row r="6" spans="1:111" ht="15" customHeight="1" x14ac:dyDescent="0.25">
      <c r="B6" s="493"/>
      <c r="C6" s="488"/>
      <c r="D6" s="478"/>
      <c r="E6" s="478"/>
      <c r="F6" s="3" t="str">
        <f>Emissionsfaktoren!F5</f>
        <v>MWh</v>
      </c>
      <c r="G6" s="328"/>
      <c r="H6" s="476"/>
      <c r="I6" s="476"/>
      <c r="J6" s="476"/>
      <c r="K6" s="476"/>
    </row>
    <row r="7" spans="1:111" ht="15" customHeight="1" x14ac:dyDescent="0.25">
      <c r="B7" s="493"/>
      <c r="C7" s="488"/>
      <c r="D7" s="479" t="str">
        <f>Emissionsfaktoren!D8</f>
        <v xml:space="preserve">PV-Strom Eigenverbrauch </v>
      </c>
      <c r="E7" s="479"/>
      <c r="F7" s="3" t="str">
        <f>Emissionsfaktoren!F8</f>
        <v>kWh</v>
      </c>
      <c r="G7" s="328"/>
      <c r="H7" s="476"/>
      <c r="I7" s="476"/>
      <c r="J7" s="476"/>
      <c r="K7" s="476"/>
    </row>
    <row r="8" spans="1:111" ht="15" customHeight="1" x14ac:dyDescent="0.25">
      <c r="B8" s="493"/>
      <c r="C8" s="488"/>
      <c r="D8" s="480"/>
      <c r="E8" s="480"/>
      <c r="F8" s="3" t="str">
        <f>Emissionsfaktoren!F9</f>
        <v>MWh</v>
      </c>
      <c r="G8" s="328"/>
      <c r="H8" s="476"/>
      <c r="I8" s="476"/>
      <c r="J8" s="476"/>
      <c r="K8" s="476"/>
    </row>
    <row r="9" spans="1:111" ht="15" customHeight="1" x14ac:dyDescent="0.25">
      <c r="B9" s="493"/>
      <c r="C9" s="488" t="str">
        <f>Emissionsfaktoren!C10</f>
        <v>Wärme</v>
      </c>
      <c r="D9" s="488" t="str">
        <f>Emissionsfaktoren!D10</f>
        <v>Erdgasverbrauch Wärme</v>
      </c>
      <c r="E9" s="488"/>
      <c r="F9" s="3" t="str">
        <f>Emissionsfaktoren!F10</f>
        <v>kWh (Heizwert)</v>
      </c>
      <c r="G9" s="328"/>
      <c r="H9" s="476"/>
      <c r="I9" s="476"/>
      <c r="J9" s="476"/>
      <c r="K9" s="476"/>
    </row>
    <row r="10" spans="1:111" ht="15" customHeight="1" x14ac:dyDescent="0.25">
      <c r="B10" s="493"/>
      <c r="C10" s="488"/>
      <c r="D10" s="488"/>
      <c r="E10" s="488"/>
      <c r="F10" s="3" t="str">
        <f>Emissionsfaktoren!F11</f>
        <v>kWh (Brennwert)</v>
      </c>
      <c r="G10" s="328"/>
      <c r="H10" s="476"/>
      <c r="I10" s="476"/>
      <c r="J10" s="476"/>
      <c r="K10" s="476"/>
    </row>
    <row r="11" spans="1:111" ht="15" customHeight="1" x14ac:dyDescent="0.25">
      <c r="B11" s="493"/>
      <c r="C11" s="488"/>
      <c r="D11" s="488"/>
      <c r="E11" s="488"/>
      <c r="F11" s="3" t="str">
        <f>Emissionsfaktoren!F12</f>
        <v>Nm³</v>
      </c>
      <c r="G11" s="330"/>
      <c r="H11" s="476"/>
      <c r="I11" s="476"/>
      <c r="J11" s="476"/>
      <c r="K11" s="476"/>
    </row>
    <row r="12" spans="1:111" ht="15" customHeight="1" x14ac:dyDescent="0.25">
      <c r="B12" s="493"/>
      <c r="C12" s="488"/>
      <c r="D12" s="488" t="str">
        <f>Emissionsfaktoren!D13</f>
        <v>Heizölverbrauch Wärme</v>
      </c>
      <c r="E12" s="486" t="str">
        <f>Emissionsfaktoren!E13</f>
        <v>Heizöl extra leicht (EL)</v>
      </c>
      <c r="F12" s="3" t="str">
        <f>Emissionsfaktoren!F13</f>
        <v>kWh</v>
      </c>
      <c r="G12" s="328"/>
      <c r="H12" s="476"/>
      <c r="I12" s="476"/>
      <c r="J12" s="476"/>
      <c r="K12" s="476"/>
    </row>
    <row r="13" spans="1:111" ht="15" customHeight="1" x14ac:dyDescent="0.25">
      <c r="B13" s="493"/>
      <c r="C13" s="488"/>
      <c r="D13" s="488"/>
      <c r="E13" s="486"/>
      <c r="F13" s="3" t="str">
        <f>Emissionsfaktoren!F14</f>
        <v>Liter</v>
      </c>
      <c r="G13" s="328"/>
      <c r="H13" s="476"/>
      <c r="I13" s="476"/>
      <c r="J13" s="476"/>
      <c r="K13" s="476"/>
    </row>
    <row r="14" spans="1:111" ht="15" customHeight="1" x14ac:dyDescent="0.25">
      <c r="B14" s="493"/>
      <c r="C14" s="488"/>
      <c r="D14" s="488"/>
      <c r="E14" s="486" t="str">
        <f>Emissionsfaktoren!E15</f>
        <v>Heizöl leicht</v>
      </c>
      <c r="F14" s="3" t="str">
        <f>Emissionsfaktoren!F15</f>
        <v>kWh</v>
      </c>
      <c r="G14" s="328"/>
      <c r="H14" s="476"/>
      <c r="I14" s="476"/>
      <c r="J14" s="476"/>
      <c r="K14" s="476"/>
    </row>
    <row r="15" spans="1:111" ht="15" customHeight="1" x14ac:dyDescent="0.25">
      <c r="B15" s="493"/>
      <c r="C15" s="488"/>
      <c r="D15" s="488"/>
      <c r="E15" s="486"/>
      <c r="F15" s="3" t="str">
        <f>Emissionsfaktoren!F16</f>
        <v>Liter</v>
      </c>
      <c r="G15" s="328"/>
      <c r="H15" s="476"/>
      <c r="I15" s="476"/>
      <c r="J15" s="476"/>
      <c r="K15" s="476"/>
    </row>
    <row r="16" spans="1:111" ht="15" customHeight="1" x14ac:dyDescent="0.25">
      <c r="B16" s="493"/>
      <c r="C16" s="488"/>
      <c r="D16" s="488" t="str">
        <f>Emissionsfaktoren!D17</f>
        <v>Kohleverbrauch Wärme</v>
      </c>
      <c r="E16" s="487"/>
      <c r="F16" s="3" t="str">
        <f>Emissionsfaktoren!F17</f>
        <v>kWh</v>
      </c>
      <c r="G16" s="328"/>
      <c r="H16" s="476"/>
      <c r="I16" s="476"/>
      <c r="J16" s="476"/>
      <c r="K16" s="476"/>
    </row>
    <row r="17" spans="2:11" ht="15" customHeight="1" x14ac:dyDescent="0.25">
      <c r="B17" s="493"/>
      <c r="C17" s="488"/>
      <c r="D17" s="488"/>
      <c r="E17" s="487"/>
      <c r="F17" s="3" t="str">
        <f>Emissionsfaktoren!F18</f>
        <v>kg</v>
      </c>
      <c r="G17" s="328"/>
      <c r="H17" s="476"/>
      <c r="I17" s="476"/>
      <c r="J17" s="476"/>
      <c r="K17" s="476"/>
    </row>
    <row r="18" spans="2:11" ht="15" customHeight="1" x14ac:dyDescent="0.25">
      <c r="B18" s="493"/>
      <c r="C18" s="488"/>
      <c r="D18" s="487" t="str">
        <f>Emissionsfaktoren!D19</f>
        <v>Biomasse</v>
      </c>
      <c r="E18" s="487" t="str">
        <f>Emissionsfaktoren!E19</f>
        <v>Hackschnitzel</v>
      </c>
      <c r="F18" s="3" t="str">
        <f>Emissionsfaktoren!F19</f>
        <v>kWh</v>
      </c>
      <c r="G18" s="328"/>
      <c r="H18" s="476"/>
      <c r="I18" s="476"/>
      <c r="J18" s="476"/>
      <c r="K18" s="476"/>
    </row>
    <row r="19" spans="2:11" ht="15" customHeight="1" x14ac:dyDescent="0.25">
      <c r="B19" s="493"/>
      <c r="C19" s="488"/>
      <c r="D19" s="488"/>
      <c r="E19" s="487"/>
      <c r="F19" s="3" t="str">
        <f>Emissionsfaktoren!F20</f>
        <v>fm</v>
      </c>
      <c r="G19" s="328"/>
      <c r="H19" s="476"/>
      <c r="I19" s="476"/>
      <c r="J19" s="476"/>
      <c r="K19" s="476"/>
    </row>
    <row r="20" spans="2:11" ht="15" customHeight="1" x14ac:dyDescent="0.25">
      <c r="B20" s="493"/>
      <c r="C20" s="488"/>
      <c r="D20" s="488"/>
      <c r="E20" s="487"/>
      <c r="F20" s="3" t="str">
        <f>Emissionsfaktoren!F21</f>
        <v>kg</v>
      </c>
      <c r="G20" s="328"/>
      <c r="H20" s="476"/>
      <c r="I20" s="476"/>
      <c r="J20" s="476"/>
      <c r="K20" s="476"/>
    </row>
    <row r="21" spans="2:11" ht="15" customHeight="1" x14ac:dyDescent="0.25">
      <c r="B21" s="493"/>
      <c r="C21" s="494" t="str">
        <f>Emissionsfaktoren!C22</f>
        <v>Fernwärme</v>
      </c>
      <c r="D21" s="488" t="str">
        <f>Emissionsfaktoren!D22</f>
        <v>Wien Energie Vertrieb GmbH &amp; CO KG</v>
      </c>
      <c r="E21" s="486" t="str">
        <f>Emissionsfaktoren!E22</f>
        <v>Wien</v>
      </c>
      <c r="F21" s="3" t="str">
        <f>Emissionsfaktoren!F22</f>
        <v xml:space="preserve">kWh </v>
      </c>
      <c r="G21" s="328"/>
      <c r="H21" s="476"/>
      <c r="I21" s="476"/>
      <c r="J21" s="476"/>
      <c r="K21" s="476"/>
    </row>
    <row r="22" spans="2:11" ht="15" customHeight="1" x14ac:dyDescent="0.25">
      <c r="B22" s="493"/>
      <c r="C22" s="488"/>
      <c r="D22" s="488"/>
      <c r="E22" s="486"/>
      <c r="F22" s="3" t="str">
        <f>Emissionsfaktoren!F23</f>
        <v>MWh</v>
      </c>
      <c r="G22" s="328"/>
      <c r="H22" s="476"/>
      <c r="I22" s="476"/>
      <c r="J22" s="476"/>
      <c r="K22" s="476"/>
    </row>
    <row r="23" spans="2:11" ht="15" customHeight="1" x14ac:dyDescent="0.25">
      <c r="B23" s="493"/>
      <c r="C23" s="488"/>
      <c r="D23" s="488" t="str">
        <f>Emissionsfaktoren!D24</f>
        <v>EVN Energievertrieb GmbH &amp; Co KG</v>
      </c>
      <c r="E23" s="486" t="str">
        <f>Emissionsfaktoren!E24</f>
        <v>Wr. Neustadt</v>
      </c>
      <c r="F23" s="3" t="str">
        <f>Emissionsfaktoren!F24</f>
        <v xml:space="preserve">kWh </v>
      </c>
      <c r="G23" s="328"/>
      <c r="H23" s="476"/>
      <c r="I23" s="476"/>
      <c r="J23" s="476"/>
      <c r="K23" s="476"/>
    </row>
    <row r="24" spans="2:11" ht="15" customHeight="1" x14ac:dyDescent="0.25">
      <c r="B24" s="493"/>
      <c r="C24" s="488"/>
      <c r="D24" s="488"/>
      <c r="E24" s="486"/>
      <c r="F24" s="3" t="str">
        <f>Emissionsfaktoren!F25</f>
        <v>MWh</v>
      </c>
      <c r="G24" s="328"/>
      <c r="H24" s="476"/>
      <c r="I24" s="476"/>
      <c r="J24" s="476"/>
      <c r="K24" s="476"/>
    </row>
    <row r="25" spans="2:11" ht="15" customHeight="1" x14ac:dyDescent="0.25">
      <c r="B25" s="493"/>
      <c r="C25" s="488"/>
      <c r="D25" s="488"/>
      <c r="E25" s="486" t="str">
        <f>Emissionsfaktoren!E26</f>
        <v>Krems</v>
      </c>
      <c r="F25" s="3" t="str">
        <f>Emissionsfaktoren!F26</f>
        <v xml:space="preserve">kWh </v>
      </c>
      <c r="G25" s="328"/>
      <c r="H25" s="476"/>
      <c r="I25" s="476"/>
      <c r="J25" s="476"/>
      <c r="K25" s="476"/>
    </row>
    <row r="26" spans="2:11" ht="15" customHeight="1" x14ac:dyDescent="0.25">
      <c r="B26" s="493"/>
      <c r="C26" s="488"/>
      <c r="D26" s="488"/>
      <c r="E26" s="486"/>
      <c r="F26" s="3" t="str">
        <f>Emissionsfaktoren!F27</f>
        <v>MWh</v>
      </c>
      <c r="G26" s="328"/>
      <c r="H26" s="476"/>
      <c r="I26" s="476"/>
      <c r="J26" s="476"/>
      <c r="K26" s="476"/>
    </row>
    <row r="27" spans="2:11" ht="15" customHeight="1" x14ac:dyDescent="0.25">
      <c r="B27" s="493"/>
      <c r="C27" s="488"/>
      <c r="D27" s="488" t="str">
        <f>Emissionsfaktoren!D28</f>
        <v>Fernwärme St. Pölten GmbH</v>
      </c>
      <c r="E27" s="486" t="str">
        <f>Emissionsfaktoren!E28</f>
        <v>St. Pölten</v>
      </c>
      <c r="F27" s="3" t="str">
        <f>Emissionsfaktoren!F28</f>
        <v xml:space="preserve">kWh </v>
      </c>
      <c r="G27" s="328"/>
      <c r="H27" s="476"/>
      <c r="I27" s="476"/>
      <c r="J27" s="476"/>
      <c r="K27" s="476"/>
    </row>
    <row r="28" spans="2:11" ht="15" customHeight="1" x14ac:dyDescent="0.25">
      <c r="B28" s="493"/>
      <c r="C28" s="488"/>
      <c r="D28" s="488"/>
      <c r="E28" s="486"/>
      <c r="F28" s="3" t="str">
        <f>Emissionsfaktoren!F29</f>
        <v>MWh</v>
      </c>
      <c r="G28" s="328"/>
      <c r="H28" s="476"/>
      <c r="I28" s="476"/>
      <c r="J28" s="476"/>
      <c r="K28" s="476"/>
    </row>
    <row r="29" spans="2:11" ht="15" customHeight="1" x14ac:dyDescent="0.25">
      <c r="B29" s="493"/>
      <c r="C29" s="488"/>
      <c r="D29" s="488" t="str">
        <f>Emissionsfaktoren!D30</f>
        <v>Fernwärme Tulln</v>
      </c>
      <c r="E29" s="486" t="str">
        <f>Emissionsfaktoren!E30</f>
        <v>Tulln</v>
      </c>
      <c r="F29" s="3" t="str">
        <f>Emissionsfaktoren!F30</f>
        <v xml:space="preserve">kWh </v>
      </c>
      <c r="G29" s="328"/>
      <c r="H29" s="476"/>
      <c r="I29" s="476"/>
      <c r="J29" s="476"/>
      <c r="K29" s="476"/>
    </row>
    <row r="30" spans="2:11" ht="15" customHeight="1" x14ac:dyDescent="0.25">
      <c r="B30" s="493"/>
      <c r="C30" s="488"/>
      <c r="D30" s="488"/>
      <c r="E30" s="486"/>
      <c r="F30" s="3" t="str">
        <f>Emissionsfaktoren!F31</f>
        <v>MWh</v>
      </c>
      <c r="G30" s="328"/>
      <c r="H30" s="476"/>
      <c r="I30" s="476"/>
      <c r="J30" s="476"/>
      <c r="K30" s="476"/>
    </row>
    <row r="31" spans="2:11" ht="15" customHeight="1" x14ac:dyDescent="0.25">
      <c r="B31" s="493"/>
      <c r="C31" s="488"/>
      <c r="D31" s="487" t="str">
        <f>Emissionsfaktoren!D32</f>
        <v>Energie Burgenland AG</v>
      </c>
      <c r="E31" s="486" t="str">
        <f>Emissionsfaktoren!E32</f>
        <v>Eisenstadt</v>
      </c>
      <c r="F31" s="3" t="str">
        <f>Emissionsfaktoren!F32</f>
        <v xml:space="preserve">kWh </v>
      </c>
      <c r="G31" s="328"/>
      <c r="H31" s="476"/>
      <c r="I31" s="476"/>
      <c r="J31" s="476"/>
      <c r="K31" s="476"/>
    </row>
    <row r="32" spans="2:11" ht="15" customHeight="1" x14ac:dyDescent="0.25">
      <c r="B32" s="493"/>
      <c r="C32" s="488"/>
      <c r="D32" s="487"/>
      <c r="E32" s="486"/>
      <c r="F32" s="3" t="str">
        <f>Emissionsfaktoren!F33</f>
        <v>MWh</v>
      </c>
      <c r="G32" s="328"/>
      <c r="H32" s="476"/>
      <c r="I32" s="476"/>
      <c r="J32" s="476"/>
      <c r="K32" s="476"/>
    </row>
    <row r="33" spans="2:11" ht="15" customHeight="1" x14ac:dyDescent="0.25">
      <c r="B33" s="493"/>
      <c r="C33" s="488"/>
      <c r="D33" s="488" t="str">
        <f>Emissionsfaktoren!D34</f>
        <v>Linz Strom Vertrieb GmbH &amp; Co KG</v>
      </c>
      <c r="E33" s="486" t="str">
        <f>Emissionsfaktoren!E34</f>
        <v>Linz</v>
      </c>
      <c r="F33" s="3" t="str">
        <f>Emissionsfaktoren!F34</f>
        <v xml:space="preserve">kWh </v>
      </c>
      <c r="G33" s="328"/>
      <c r="H33" s="476"/>
      <c r="I33" s="476"/>
      <c r="J33" s="476"/>
      <c r="K33" s="476"/>
    </row>
    <row r="34" spans="2:11" ht="15" customHeight="1" x14ac:dyDescent="0.25">
      <c r="B34" s="493"/>
      <c r="C34" s="488"/>
      <c r="D34" s="488"/>
      <c r="E34" s="486"/>
      <c r="F34" s="3" t="str">
        <f>Emissionsfaktoren!F35</f>
        <v>MWh</v>
      </c>
      <c r="G34" s="328"/>
      <c r="H34" s="476"/>
      <c r="I34" s="476"/>
      <c r="J34" s="476"/>
      <c r="K34" s="476"/>
    </row>
    <row r="35" spans="2:11" ht="15" customHeight="1" x14ac:dyDescent="0.25">
      <c r="B35" s="493"/>
      <c r="C35" s="488"/>
      <c r="D35" s="488" t="str">
        <f>Emissionsfaktoren!D36</f>
        <v>Wels Strom GmbH</v>
      </c>
      <c r="E35" s="486" t="str">
        <f>Emissionsfaktoren!E36</f>
        <v>Wels</v>
      </c>
      <c r="F35" s="3" t="str">
        <f>Emissionsfaktoren!F36</f>
        <v xml:space="preserve">kWh </v>
      </c>
      <c r="G35" s="328"/>
      <c r="H35" s="476"/>
      <c r="I35" s="476"/>
      <c r="J35" s="476"/>
      <c r="K35" s="476"/>
    </row>
    <row r="36" spans="2:11" ht="15" customHeight="1" x14ac:dyDescent="0.25">
      <c r="B36" s="493"/>
      <c r="C36" s="488"/>
      <c r="D36" s="488"/>
      <c r="E36" s="486"/>
      <c r="F36" s="3" t="str">
        <f>Emissionsfaktoren!F37</f>
        <v>MWh</v>
      </c>
      <c r="G36" s="328"/>
      <c r="H36" s="476"/>
      <c r="I36" s="476"/>
      <c r="J36" s="476"/>
      <c r="K36" s="476"/>
    </row>
    <row r="37" spans="2:11" ht="15" customHeight="1" x14ac:dyDescent="0.25">
      <c r="B37" s="493"/>
      <c r="C37" s="488"/>
      <c r="D37" s="487" t="str">
        <f>Emissionsfaktoren!D38</f>
        <v>Fernwärme Steyr GmbH</v>
      </c>
      <c r="E37" s="486" t="str">
        <f>Emissionsfaktoren!E38</f>
        <v>Steyr</v>
      </c>
      <c r="F37" s="3" t="str">
        <f>Emissionsfaktoren!F38</f>
        <v xml:space="preserve">kWh </v>
      </c>
      <c r="G37" s="328"/>
      <c r="H37" s="476"/>
      <c r="I37" s="476"/>
      <c r="J37" s="476"/>
      <c r="K37" s="476"/>
    </row>
    <row r="38" spans="2:11" ht="15" customHeight="1" x14ac:dyDescent="0.25">
      <c r="B38" s="493"/>
      <c r="C38" s="488"/>
      <c r="D38" s="487"/>
      <c r="E38" s="486"/>
      <c r="F38" s="3" t="str">
        <f>Emissionsfaktoren!F39</f>
        <v>MWh</v>
      </c>
      <c r="G38" s="328"/>
      <c r="H38" s="476"/>
      <c r="I38" s="476"/>
      <c r="J38" s="476"/>
      <c r="K38" s="476"/>
    </row>
    <row r="39" spans="2:11" ht="15" customHeight="1" x14ac:dyDescent="0.25">
      <c r="B39" s="493"/>
      <c r="C39" s="488"/>
      <c r="D39" s="488" t="str">
        <f>Emissionsfaktoren!D40</f>
        <v>Salzburg AG</v>
      </c>
      <c r="E39" s="486" t="str">
        <f>Emissionsfaktoren!E40</f>
        <v>Salzburg</v>
      </c>
      <c r="F39" s="3" t="str">
        <f>Emissionsfaktoren!F40</f>
        <v xml:space="preserve">kWh </v>
      </c>
      <c r="G39" s="328"/>
      <c r="H39" s="476"/>
      <c r="I39" s="476"/>
      <c r="J39" s="476"/>
      <c r="K39" s="476"/>
    </row>
    <row r="40" spans="2:11" ht="15" customHeight="1" x14ac:dyDescent="0.25">
      <c r="B40" s="493"/>
      <c r="C40" s="488"/>
      <c r="D40" s="488"/>
      <c r="E40" s="486"/>
      <c r="F40" s="3" t="str">
        <f>Emissionsfaktoren!F41</f>
        <v>MWh</v>
      </c>
      <c r="G40" s="328"/>
      <c r="H40" s="476"/>
      <c r="I40" s="476"/>
      <c r="J40" s="476"/>
      <c r="K40" s="476"/>
    </row>
    <row r="41" spans="2:11" ht="15" customHeight="1" x14ac:dyDescent="0.25">
      <c r="B41" s="493"/>
      <c r="C41" s="488"/>
      <c r="D41" s="487" t="str">
        <f>Emissionsfaktoren!D42</f>
        <v>Stadtwerke Hall in Tirol</v>
      </c>
      <c r="E41" s="486" t="str">
        <f>Emissionsfaktoren!E42</f>
        <v>Hall/Tirol</v>
      </c>
      <c r="F41" s="3" t="str">
        <f>Emissionsfaktoren!F42</f>
        <v xml:space="preserve">kWh </v>
      </c>
      <c r="G41" s="328"/>
      <c r="H41" s="476"/>
      <c r="I41" s="476"/>
      <c r="J41" s="476"/>
      <c r="K41" s="476"/>
    </row>
    <row r="42" spans="2:11" ht="15" customHeight="1" x14ac:dyDescent="0.25">
      <c r="B42" s="493"/>
      <c r="C42" s="488"/>
      <c r="D42" s="487"/>
      <c r="E42" s="486"/>
      <c r="F42" s="3" t="str">
        <f>Emissionsfaktoren!F43</f>
        <v>MWh</v>
      </c>
      <c r="G42" s="328"/>
      <c r="H42" s="476"/>
      <c r="I42" s="476"/>
      <c r="J42" s="476"/>
      <c r="K42" s="476"/>
    </row>
    <row r="43" spans="2:11" ht="15" customHeight="1" x14ac:dyDescent="0.25">
      <c r="B43" s="493"/>
      <c r="C43" s="488"/>
      <c r="D43" s="487" t="str">
        <f>Emissionsfaktoren!D44</f>
        <v xml:space="preserve">Stadtwerke Kufstein </v>
      </c>
      <c r="E43" s="486" t="str">
        <f>Emissionsfaktoren!E44</f>
        <v>Kufstein</v>
      </c>
      <c r="F43" s="3" t="str">
        <f>Emissionsfaktoren!F44</f>
        <v xml:space="preserve">kWh </v>
      </c>
      <c r="G43" s="328"/>
      <c r="H43" s="476"/>
      <c r="I43" s="476"/>
      <c r="J43" s="476"/>
      <c r="K43" s="476"/>
    </row>
    <row r="44" spans="2:11" ht="15" customHeight="1" x14ac:dyDescent="0.25">
      <c r="B44" s="493"/>
      <c r="C44" s="488"/>
      <c r="D44" s="487"/>
      <c r="E44" s="486"/>
      <c r="F44" s="3" t="str">
        <f>Emissionsfaktoren!F45</f>
        <v>MWh</v>
      </c>
      <c r="G44" s="328"/>
      <c r="H44" s="476"/>
      <c r="I44" s="476"/>
      <c r="J44" s="476"/>
      <c r="K44" s="476"/>
    </row>
    <row r="45" spans="2:11" ht="15" customHeight="1" x14ac:dyDescent="0.25">
      <c r="B45" s="493"/>
      <c r="C45" s="488"/>
      <c r="D45" s="487" t="str">
        <f>Emissionsfaktoren!D46</f>
        <v xml:space="preserve">TIGAS-Erdgas Tirol GmbH </v>
      </c>
      <c r="E45" s="486" t="str">
        <f>Emissionsfaktoren!E46</f>
        <v>Innsbruck</v>
      </c>
      <c r="F45" s="3" t="str">
        <f>Emissionsfaktoren!F46</f>
        <v xml:space="preserve">kWh </v>
      </c>
      <c r="G45" s="328"/>
      <c r="H45" s="476"/>
      <c r="I45" s="476"/>
      <c r="J45" s="476"/>
      <c r="K45" s="476"/>
    </row>
    <row r="46" spans="2:11" ht="15" customHeight="1" x14ac:dyDescent="0.25">
      <c r="B46" s="493"/>
      <c r="C46" s="488"/>
      <c r="D46" s="487"/>
      <c r="E46" s="486"/>
      <c r="F46" s="3" t="str">
        <f>Emissionsfaktoren!F47</f>
        <v>MWh</v>
      </c>
      <c r="G46" s="328"/>
      <c r="H46" s="476"/>
      <c r="I46" s="476"/>
      <c r="J46" s="476"/>
      <c r="K46" s="476"/>
    </row>
    <row r="47" spans="2:11" ht="15" customHeight="1" x14ac:dyDescent="0.25">
      <c r="B47" s="493"/>
      <c r="C47" s="488"/>
      <c r="D47" s="487" t="str">
        <f>Emissionsfaktoren!D48</f>
        <v>Stadtwerke Feldkirch</v>
      </c>
      <c r="E47" s="486" t="str">
        <f>Emissionsfaktoren!E48</f>
        <v>Feldkirch</v>
      </c>
      <c r="F47" s="3" t="str">
        <f>Emissionsfaktoren!F48</f>
        <v xml:space="preserve">kWh </v>
      </c>
      <c r="G47" s="328"/>
      <c r="H47" s="476"/>
      <c r="I47" s="476"/>
      <c r="J47" s="476"/>
      <c r="K47" s="476"/>
    </row>
    <row r="48" spans="2:11" ht="15" customHeight="1" x14ac:dyDescent="0.25">
      <c r="B48" s="493"/>
      <c r="C48" s="488"/>
      <c r="D48" s="487"/>
      <c r="E48" s="486"/>
      <c r="F48" s="3" t="str">
        <f>Emissionsfaktoren!F49</f>
        <v>MWh</v>
      </c>
      <c r="G48" s="328"/>
      <c r="H48" s="476"/>
      <c r="I48" s="476"/>
      <c r="J48" s="476"/>
      <c r="K48" s="476"/>
    </row>
    <row r="49" spans="2:11" ht="15" customHeight="1" x14ac:dyDescent="0.25">
      <c r="B49" s="493"/>
      <c r="C49" s="488"/>
      <c r="D49" s="487" t="str">
        <f>Emissionsfaktoren!D50</f>
        <v>Stadtwerke Klagenfurt AG</v>
      </c>
      <c r="E49" s="486" t="str">
        <f>Emissionsfaktoren!E50</f>
        <v>Klagenfurt</v>
      </c>
      <c r="F49" s="3" t="str">
        <f>Emissionsfaktoren!F50</f>
        <v xml:space="preserve">kWh </v>
      </c>
      <c r="G49" s="328"/>
      <c r="H49" s="476"/>
      <c r="I49" s="476"/>
      <c r="J49" s="476"/>
      <c r="K49" s="476"/>
    </row>
    <row r="50" spans="2:11" ht="15" customHeight="1" x14ac:dyDescent="0.25">
      <c r="B50" s="493"/>
      <c r="C50" s="488"/>
      <c r="D50" s="487"/>
      <c r="E50" s="486"/>
      <c r="F50" s="3" t="str">
        <f>Emissionsfaktoren!F51</f>
        <v>MWh</v>
      </c>
      <c r="G50" s="328"/>
      <c r="H50" s="476"/>
      <c r="I50" s="476"/>
      <c r="J50" s="476"/>
      <c r="K50" s="476"/>
    </row>
    <row r="51" spans="2:11" ht="15" customHeight="1" x14ac:dyDescent="0.25">
      <c r="B51" s="493"/>
      <c r="C51" s="488"/>
      <c r="D51" s="487" t="str">
        <f>Emissionsfaktoren!D52</f>
        <v xml:space="preserve">KELAG Kärntner Elektrizitäts-Aktiengesellschaft </v>
      </c>
      <c r="E51" s="486" t="str">
        <f>Emissionsfaktoren!E52</f>
        <v>Spittal/Drau</v>
      </c>
      <c r="F51" s="3" t="str">
        <f>Emissionsfaktoren!F52</f>
        <v xml:space="preserve">kWh </v>
      </c>
      <c r="G51" s="328"/>
      <c r="H51" s="476"/>
      <c r="I51" s="476"/>
      <c r="J51" s="476"/>
      <c r="K51" s="476"/>
    </row>
    <row r="52" spans="2:11" ht="15" customHeight="1" x14ac:dyDescent="0.25">
      <c r="B52" s="493"/>
      <c r="C52" s="488"/>
      <c r="D52" s="487"/>
      <c r="E52" s="486"/>
      <c r="F52" s="3" t="str">
        <f>Emissionsfaktoren!F53</f>
        <v>MWh</v>
      </c>
      <c r="G52" s="328"/>
      <c r="H52" s="476"/>
      <c r="I52" s="476"/>
      <c r="J52" s="476"/>
      <c r="K52" s="476"/>
    </row>
    <row r="53" spans="2:11" ht="15" customHeight="1" x14ac:dyDescent="0.25">
      <c r="B53" s="493"/>
      <c r="C53" s="488"/>
      <c r="D53" s="487"/>
      <c r="E53" s="486" t="str">
        <f>Emissionsfaktoren!E54</f>
        <v>Villach</v>
      </c>
      <c r="F53" s="3" t="str">
        <f>Emissionsfaktoren!F54</f>
        <v xml:space="preserve">kWh </v>
      </c>
      <c r="G53" s="328"/>
      <c r="H53" s="476"/>
      <c r="I53" s="476"/>
      <c r="J53" s="476"/>
      <c r="K53" s="476"/>
    </row>
    <row r="54" spans="2:11" ht="15" customHeight="1" x14ac:dyDescent="0.25">
      <c r="B54" s="493"/>
      <c r="C54" s="488"/>
      <c r="D54" s="487"/>
      <c r="E54" s="486"/>
      <c r="F54" s="3" t="str">
        <f>Emissionsfaktoren!F55</f>
        <v>MWh</v>
      </c>
      <c r="G54" s="328"/>
      <c r="H54" s="476"/>
      <c r="I54" s="476"/>
      <c r="J54" s="476"/>
      <c r="K54" s="476"/>
    </row>
    <row r="55" spans="2:11" ht="15" customHeight="1" x14ac:dyDescent="0.25">
      <c r="B55" s="493"/>
      <c r="C55" s="488"/>
      <c r="D55" s="487" t="str">
        <f>Emissionsfaktoren!D56</f>
        <v>Energie Graz AG</v>
      </c>
      <c r="E55" s="486" t="str">
        <f>Emissionsfaktoren!E56</f>
        <v>Graz</v>
      </c>
      <c r="F55" s="3" t="str">
        <f>Emissionsfaktoren!F56</f>
        <v xml:space="preserve">kWh </v>
      </c>
      <c r="G55" s="328"/>
      <c r="H55" s="476"/>
      <c r="I55" s="476"/>
      <c r="J55" s="476"/>
      <c r="K55" s="476"/>
    </row>
    <row r="56" spans="2:11" ht="15" customHeight="1" x14ac:dyDescent="0.25">
      <c r="B56" s="493"/>
      <c r="C56" s="488"/>
      <c r="D56" s="487"/>
      <c r="E56" s="486"/>
      <c r="F56" s="3" t="str">
        <f>Emissionsfaktoren!F57</f>
        <v>MWh</v>
      </c>
      <c r="G56" s="328"/>
      <c r="H56" s="476"/>
      <c r="I56" s="476"/>
      <c r="J56" s="476"/>
      <c r="K56" s="476"/>
    </row>
    <row r="57" spans="2:11" ht="15" customHeight="1" x14ac:dyDescent="0.25">
      <c r="B57" s="493"/>
      <c r="C57" s="488"/>
      <c r="D57" s="487" t="str">
        <f>Emissionsfaktoren!D58</f>
        <v>Stadtwerke Kapfenberg</v>
      </c>
      <c r="E57" s="486" t="str">
        <f>Emissionsfaktoren!E58</f>
        <v>Kapfenberg</v>
      </c>
      <c r="F57" s="3" t="str">
        <f>Emissionsfaktoren!F58</f>
        <v xml:space="preserve">kWh </v>
      </c>
      <c r="G57" s="328"/>
      <c r="H57" s="476"/>
      <c r="I57" s="476"/>
      <c r="J57" s="476"/>
      <c r="K57" s="476"/>
    </row>
    <row r="58" spans="2:11" ht="15" customHeight="1" x14ac:dyDescent="0.25">
      <c r="B58" s="493"/>
      <c r="C58" s="488"/>
      <c r="D58" s="487"/>
      <c r="E58" s="486"/>
      <c r="F58" s="3" t="str">
        <f>Emissionsfaktoren!F59</f>
        <v>MWh</v>
      </c>
      <c r="G58" s="328"/>
      <c r="H58" s="476"/>
      <c r="I58" s="476"/>
      <c r="J58" s="476"/>
      <c r="K58" s="476"/>
    </row>
    <row r="59" spans="2:11" ht="15" customHeight="1" x14ac:dyDescent="0.25">
      <c r="B59" s="493"/>
      <c r="C59" s="488"/>
      <c r="D59" s="487" t="str">
        <f>Emissionsfaktoren!D60</f>
        <v>Bad Gleichenberger Naturwärme GmbH</v>
      </c>
      <c r="E59" s="486" t="str">
        <f>Emissionsfaktoren!E60</f>
        <v>Bad Gleichenberg</v>
      </c>
      <c r="F59" s="3" t="str">
        <f>Emissionsfaktoren!F60</f>
        <v xml:space="preserve">kWh </v>
      </c>
      <c r="G59" s="328"/>
      <c r="H59" s="476"/>
      <c r="I59" s="476"/>
      <c r="J59" s="476"/>
      <c r="K59" s="476"/>
    </row>
    <row r="60" spans="2:11" ht="15" customHeight="1" x14ac:dyDescent="0.25">
      <c r="B60" s="493"/>
      <c r="C60" s="488"/>
      <c r="D60" s="487"/>
      <c r="E60" s="486"/>
      <c r="F60" s="3" t="str">
        <f>Emissionsfaktoren!F61</f>
        <v>MWh</v>
      </c>
      <c r="G60" s="328"/>
      <c r="H60" s="476"/>
      <c r="I60" s="476"/>
      <c r="J60" s="476"/>
      <c r="K60" s="476"/>
    </row>
    <row r="61" spans="2:11" ht="15" customHeight="1" x14ac:dyDescent="0.25">
      <c r="B61" s="493"/>
      <c r="C61" s="488"/>
      <c r="D61" s="487" t="str">
        <f>Emissionsfaktoren!D62</f>
        <v>Stadtwerke Leoben</v>
      </c>
      <c r="E61" s="486" t="str">
        <f>Emissionsfaktoren!E62</f>
        <v>Leoben</v>
      </c>
      <c r="F61" s="3" t="str">
        <f>Emissionsfaktoren!F62</f>
        <v xml:space="preserve">kWh </v>
      </c>
      <c r="G61" s="328"/>
      <c r="H61" s="476"/>
      <c r="I61" s="476"/>
      <c r="J61" s="476"/>
      <c r="K61" s="476"/>
    </row>
    <row r="62" spans="2:11" ht="15" customHeight="1" x14ac:dyDescent="0.25">
      <c r="B62" s="493"/>
      <c r="C62" s="488"/>
      <c r="D62" s="487"/>
      <c r="E62" s="486"/>
      <c r="F62" s="3" t="str">
        <f>Emissionsfaktoren!F63</f>
        <v>MWh</v>
      </c>
      <c r="G62" s="328"/>
      <c r="H62" s="476"/>
      <c r="I62" s="476"/>
      <c r="J62" s="476"/>
      <c r="K62" s="476"/>
    </row>
    <row r="63" spans="2:11" ht="15" customHeight="1" x14ac:dyDescent="0.25">
      <c r="B63" s="493"/>
      <c r="C63" s="488"/>
      <c r="D63" s="487" t="str">
        <f>Emissionsfaktoren!D64</f>
        <v>Fernwärme-Mix</v>
      </c>
      <c r="E63" s="486"/>
      <c r="F63" s="3" t="str">
        <f>Emissionsfaktoren!F64</f>
        <v xml:space="preserve">kWh </v>
      </c>
      <c r="G63" s="328"/>
      <c r="H63" s="476"/>
      <c r="I63" s="476"/>
      <c r="J63" s="476"/>
      <c r="K63" s="476"/>
    </row>
    <row r="64" spans="2:11" ht="15" customHeight="1" x14ac:dyDescent="0.25">
      <c r="B64" s="493"/>
      <c r="C64" s="488"/>
      <c r="D64" s="487"/>
      <c r="E64" s="486"/>
      <c r="F64" s="3" t="str">
        <f>Emissionsfaktoren!F65</f>
        <v>MWh</v>
      </c>
      <c r="G64" s="328"/>
      <c r="H64" s="476"/>
      <c r="I64" s="476"/>
      <c r="J64" s="476"/>
      <c r="K64" s="476"/>
    </row>
    <row r="65" spans="2:11" ht="15" customHeight="1" x14ac:dyDescent="0.25">
      <c r="B65" s="493"/>
      <c r="C65" s="494" t="str">
        <f>Emissionsfaktoren!C66</f>
        <v>Fernkälte</v>
      </c>
      <c r="D65" s="487" t="str">
        <f>Emissionsfaktoren!D66</f>
        <v>Lieferant Wien Energie</v>
      </c>
      <c r="E65" s="488"/>
      <c r="F65" s="3" t="str">
        <f>Emissionsfaktoren!F66</f>
        <v xml:space="preserve">kWh </v>
      </c>
      <c r="G65" s="328"/>
      <c r="H65" s="476"/>
      <c r="I65" s="476"/>
      <c r="J65" s="476"/>
      <c r="K65" s="476"/>
    </row>
    <row r="66" spans="2:11" ht="15" customHeight="1" x14ac:dyDescent="0.25">
      <c r="B66" s="493"/>
      <c r="C66" s="488"/>
      <c r="D66" s="487"/>
      <c r="E66" s="488"/>
      <c r="F66" s="3" t="str">
        <f>Emissionsfaktoren!F67</f>
        <v>MWh</v>
      </c>
      <c r="G66" s="328"/>
      <c r="H66" s="476"/>
      <c r="I66" s="476"/>
      <c r="J66" s="476"/>
      <c r="K66" s="476"/>
    </row>
    <row r="67" spans="2:11" ht="15" customHeight="1" x14ac:dyDescent="0.25">
      <c r="B67" s="493"/>
      <c r="C67" s="488"/>
      <c r="D67" s="487" t="str">
        <f>Emissionsfaktoren!D68</f>
        <v>Lieferant Linz AG</v>
      </c>
      <c r="E67" s="488"/>
      <c r="F67" s="3" t="str">
        <f>Emissionsfaktoren!F68</f>
        <v xml:space="preserve">kWh </v>
      </c>
      <c r="G67" s="328"/>
      <c r="H67" s="476"/>
      <c r="I67" s="476"/>
      <c r="J67" s="476"/>
      <c r="K67" s="476"/>
    </row>
    <row r="68" spans="2:11" ht="15" customHeight="1" x14ac:dyDescent="0.25">
      <c r="B68" s="493"/>
      <c r="C68" s="488"/>
      <c r="D68" s="487"/>
      <c r="E68" s="488"/>
      <c r="F68" s="3" t="str">
        <f>Emissionsfaktoren!F69</f>
        <v>MWh</v>
      </c>
      <c r="G68" s="328"/>
      <c r="H68" s="476"/>
      <c r="I68" s="476"/>
      <c r="J68" s="476"/>
      <c r="K68" s="476"/>
    </row>
    <row r="69" spans="2:11" ht="15" customHeight="1" x14ac:dyDescent="0.25">
      <c r="B69" s="493"/>
      <c r="C69" s="495" t="str">
        <f>Emissionsfaktoren!C70</f>
        <v>Dampferzeugung</v>
      </c>
      <c r="D69" s="487" t="str">
        <f>Emissionsfaktoren!D70</f>
        <v>Erdgasverbrauch Dampf</v>
      </c>
      <c r="E69" s="104"/>
      <c r="F69" s="3" t="str">
        <f>Emissionsfaktoren!F70</f>
        <v>kWh (Heizwert)</v>
      </c>
      <c r="G69" s="328"/>
      <c r="H69" s="476"/>
      <c r="I69" s="476"/>
      <c r="J69" s="476"/>
      <c r="K69" s="476"/>
    </row>
    <row r="70" spans="2:11" ht="15" customHeight="1" x14ac:dyDescent="0.25">
      <c r="B70" s="493"/>
      <c r="C70" s="496"/>
      <c r="D70" s="487"/>
      <c r="E70" s="104"/>
      <c r="F70" s="3" t="str">
        <f>Emissionsfaktoren!F71</f>
        <v>kWh (Brennwert)</v>
      </c>
      <c r="G70" s="328"/>
      <c r="H70" s="476"/>
      <c r="I70" s="476"/>
      <c r="J70" s="476"/>
      <c r="K70" s="476"/>
    </row>
    <row r="71" spans="2:11" ht="15" customHeight="1" x14ac:dyDescent="0.25">
      <c r="B71" s="493"/>
      <c r="C71" s="496"/>
      <c r="D71" s="487"/>
      <c r="E71" s="104"/>
      <c r="F71" s="3" t="str">
        <f>Emissionsfaktoren!F72</f>
        <v>Nm³</v>
      </c>
      <c r="G71" s="328"/>
      <c r="H71" s="476"/>
      <c r="I71" s="476"/>
      <c r="J71" s="476"/>
      <c r="K71" s="476"/>
    </row>
    <row r="72" spans="2:11" ht="15" customHeight="1" x14ac:dyDescent="0.25">
      <c r="B72" s="493"/>
      <c r="C72" s="496"/>
      <c r="D72" s="487" t="str">
        <f>Emissionsfaktoren!D73</f>
        <v>Heizölverbrauch Dampf</v>
      </c>
      <c r="E72" s="486" t="str">
        <f>Emissionsfaktoren!E73</f>
        <v>Heizöl extra leicht (EL)</v>
      </c>
      <c r="F72" s="3" t="str">
        <f>Emissionsfaktoren!F73</f>
        <v>kWh</v>
      </c>
      <c r="G72" s="328"/>
      <c r="H72" s="476"/>
      <c r="I72" s="476"/>
      <c r="J72" s="476"/>
      <c r="K72" s="476"/>
    </row>
    <row r="73" spans="2:11" ht="15" customHeight="1" x14ac:dyDescent="0.25">
      <c r="B73" s="493"/>
      <c r="C73" s="496"/>
      <c r="D73" s="487"/>
      <c r="E73" s="486"/>
      <c r="F73" s="3" t="str">
        <f>Emissionsfaktoren!F74</f>
        <v>Liter</v>
      </c>
      <c r="G73" s="328"/>
      <c r="H73" s="476"/>
      <c r="I73" s="476"/>
      <c r="J73" s="476"/>
      <c r="K73" s="476"/>
    </row>
    <row r="74" spans="2:11" ht="15" customHeight="1" x14ac:dyDescent="0.25">
      <c r="B74" s="493"/>
      <c r="C74" s="496"/>
      <c r="D74" s="487"/>
      <c r="E74" s="486" t="str">
        <f>Emissionsfaktoren!E75</f>
        <v>Heizöl leicht</v>
      </c>
      <c r="F74" s="3" t="str">
        <f>Emissionsfaktoren!F75</f>
        <v>kWh</v>
      </c>
      <c r="G74" s="328"/>
      <c r="H74" s="476"/>
      <c r="I74" s="476"/>
      <c r="J74" s="476"/>
      <c r="K74" s="476"/>
    </row>
    <row r="75" spans="2:11" ht="15" customHeight="1" x14ac:dyDescent="0.25">
      <c r="B75" s="493"/>
      <c r="C75" s="496"/>
      <c r="D75" s="487"/>
      <c r="E75" s="486"/>
      <c r="F75" s="3" t="str">
        <f>Emissionsfaktoren!F76</f>
        <v>Liter</v>
      </c>
      <c r="G75" s="328"/>
      <c r="H75" s="476"/>
      <c r="I75" s="476"/>
      <c r="J75" s="476"/>
      <c r="K75" s="476"/>
    </row>
    <row r="76" spans="2:11" ht="15" customHeight="1" x14ac:dyDescent="0.25">
      <c r="B76" s="493"/>
      <c r="C76" s="496"/>
      <c r="D76" s="487" t="str">
        <f>Emissionsfaktoren!D77</f>
        <v>Kohleverbrauch Dampf</v>
      </c>
      <c r="E76" s="488"/>
      <c r="F76" s="3" t="str">
        <f>Emissionsfaktoren!F77</f>
        <v>kWh</v>
      </c>
      <c r="G76" s="328"/>
      <c r="H76" s="476"/>
      <c r="I76" s="476"/>
      <c r="J76" s="476"/>
      <c r="K76" s="476"/>
    </row>
    <row r="77" spans="2:11" ht="15" customHeight="1" x14ac:dyDescent="0.25">
      <c r="B77" s="493"/>
      <c r="C77" s="496"/>
      <c r="D77" s="487"/>
      <c r="E77" s="488"/>
      <c r="F77" s="3" t="str">
        <f>Emissionsfaktoren!F78</f>
        <v>kg</v>
      </c>
      <c r="G77" s="328"/>
      <c r="H77" s="476"/>
      <c r="I77" s="476"/>
      <c r="J77" s="476"/>
      <c r="K77" s="476"/>
    </row>
    <row r="78" spans="2:11" ht="14.25" customHeight="1" x14ac:dyDescent="0.25">
      <c r="B78" s="493"/>
      <c r="C78" s="494" t="str">
        <f>Emissionsfaktoren!C79</f>
        <v>Sonstige Treibstoffeinsätze</v>
      </c>
      <c r="D78" s="487" t="str">
        <f>Emissionsfaktoren!D79</f>
        <v>Diesel</v>
      </c>
      <c r="E78" s="488"/>
      <c r="F78" s="3" t="str">
        <f>Emissionsfaktoren!F79</f>
        <v>Liter</v>
      </c>
      <c r="G78" s="328"/>
      <c r="H78" s="476"/>
      <c r="I78" s="476"/>
      <c r="J78" s="476"/>
      <c r="K78" s="476"/>
    </row>
    <row r="79" spans="2:11" ht="14.25" customHeight="1" x14ac:dyDescent="0.25">
      <c r="B79" s="493"/>
      <c r="C79" s="488"/>
      <c r="D79" s="487"/>
      <c r="E79" s="488"/>
      <c r="F79" s="3" t="str">
        <f>Emissionsfaktoren!F80</f>
        <v>kg</v>
      </c>
      <c r="G79" s="328"/>
      <c r="H79" s="476"/>
      <c r="I79" s="476"/>
      <c r="J79" s="476"/>
      <c r="K79" s="476"/>
    </row>
    <row r="80" spans="2:11" ht="14.25" customHeight="1" x14ac:dyDescent="0.25">
      <c r="B80" s="493"/>
      <c r="C80" s="488"/>
      <c r="D80" s="487" t="str">
        <f>Emissionsfaktoren!D81</f>
        <v>Benzin (inkl. Geräte mit Zweitaktgemisch)</v>
      </c>
      <c r="E80" s="488"/>
      <c r="F80" s="3" t="str">
        <f>Emissionsfaktoren!F81</f>
        <v>Liter</v>
      </c>
      <c r="G80" s="328"/>
      <c r="H80" s="476"/>
      <c r="I80" s="476"/>
      <c r="J80" s="476"/>
      <c r="K80" s="476"/>
    </row>
    <row r="81" spans="2:11" ht="14.25" customHeight="1" x14ac:dyDescent="0.25">
      <c r="B81" s="493"/>
      <c r="C81" s="488"/>
      <c r="D81" s="487"/>
      <c r="E81" s="488"/>
      <c r="F81" s="3" t="str">
        <f>Emissionsfaktoren!F82</f>
        <v>kg</v>
      </c>
      <c r="G81" s="328"/>
      <c r="H81" s="476"/>
      <c r="I81" s="476"/>
      <c r="J81" s="476"/>
      <c r="K81" s="476"/>
    </row>
    <row r="82" spans="2:11" ht="14.25" customHeight="1" x14ac:dyDescent="0.25">
      <c r="B82" s="493"/>
      <c r="C82" s="488"/>
      <c r="D82" s="487" t="str">
        <f>Emissionsfaktoren!D83</f>
        <v>Erdgas / CNG (compressed natural gas)</v>
      </c>
      <c r="E82" s="488"/>
      <c r="F82" s="3" t="str">
        <f>Emissionsfaktoren!F83</f>
        <v>kWh</v>
      </c>
      <c r="G82" s="328"/>
      <c r="H82" s="476"/>
      <c r="I82" s="476"/>
      <c r="J82" s="476"/>
      <c r="K82" s="476"/>
    </row>
    <row r="83" spans="2:11" ht="14.25" customHeight="1" x14ac:dyDescent="0.25">
      <c r="B83" s="493"/>
      <c r="C83" s="488"/>
      <c r="D83" s="487"/>
      <c r="E83" s="488"/>
      <c r="F83" s="3" t="str">
        <f>Emissionsfaktoren!F84</f>
        <v>m³</v>
      </c>
      <c r="G83" s="328"/>
      <c r="H83" s="476"/>
      <c r="I83" s="476"/>
      <c r="J83" s="476"/>
      <c r="K83" s="476"/>
    </row>
    <row r="84" spans="2:11" ht="13.5" customHeight="1" x14ac:dyDescent="0.25">
      <c r="B84" s="508" t="str">
        <f>Emissionsfaktoren!B85</f>
        <v>Mobilität</v>
      </c>
      <c r="C84" s="500" t="str">
        <f>Emissionsfaktoren!C85</f>
        <v>Dienstreisen</v>
      </c>
      <c r="D84" s="108" t="str">
        <f>Emissionsfaktoren!D85</f>
        <v>Pkw</v>
      </c>
      <c r="E84" s="109"/>
      <c r="F84" s="98" t="str">
        <f>Emissionsfaktoren!F85</f>
        <v>Personenkilometer</v>
      </c>
      <c r="G84" s="328"/>
      <c r="H84" s="409"/>
      <c r="I84" s="409"/>
      <c r="J84" s="409"/>
      <c r="K84" s="409"/>
    </row>
    <row r="85" spans="2:11" ht="13.5" customHeight="1" x14ac:dyDescent="0.25">
      <c r="B85" s="508"/>
      <c r="C85" s="500"/>
      <c r="D85" s="108" t="str">
        <f>Emissionsfaktoren!D86</f>
        <v>E-Pkw</v>
      </c>
      <c r="E85" s="109"/>
      <c r="F85" s="98" t="str">
        <f>Emissionsfaktoren!F86</f>
        <v>Personenkilometer</v>
      </c>
      <c r="G85" s="328"/>
      <c r="H85" s="409"/>
      <c r="I85" s="409"/>
      <c r="J85" s="409"/>
      <c r="K85" s="409"/>
    </row>
    <row r="86" spans="2:11" x14ac:dyDescent="0.25">
      <c r="B86" s="508"/>
      <c r="C86" s="500"/>
      <c r="D86" s="108" t="str">
        <f>Emissionsfaktoren!D87</f>
        <v>Bahn</v>
      </c>
      <c r="E86" s="110"/>
      <c r="F86" s="98" t="str">
        <f>Emissionsfaktoren!F87</f>
        <v>Personenkilometer</v>
      </c>
      <c r="G86" s="328"/>
      <c r="H86" s="409"/>
      <c r="I86" s="409"/>
      <c r="J86" s="409"/>
      <c r="K86" s="409"/>
    </row>
    <row r="87" spans="2:11" x14ac:dyDescent="0.25">
      <c r="B87" s="508"/>
      <c r="C87" s="500"/>
      <c r="D87" s="108" t="str">
        <f>Emissionsfaktoren!D88</f>
        <v>Fernbus</v>
      </c>
      <c r="E87" s="110"/>
      <c r="F87" s="98" t="str">
        <f>Emissionsfaktoren!F88</f>
        <v>Personenkilometer</v>
      </c>
      <c r="G87" s="328"/>
      <c r="H87" s="409"/>
      <c r="I87" s="409"/>
      <c r="J87" s="409"/>
      <c r="K87" s="409"/>
    </row>
    <row r="88" spans="2:11" x14ac:dyDescent="0.25">
      <c r="B88" s="508"/>
      <c r="C88" s="500"/>
      <c r="D88" s="500" t="str">
        <f>Emissionsfaktoren!D89</f>
        <v>Flugzeug (alte Methode bis ClimCalc 2021)</v>
      </c>
      <c r="E88" s="16" t="str">
        <f>Emissionsfaktoren!E89</f>
        <v>Kurzstreckenflug ( ≤ 750 km)</v>
      </c>
      <c r="F88" s="98" t="str">
        <f>Emissionsfaktoren!F89</f>
        <v>Personenkilometer</v>
      </c>
      <c r="G88" s="328"/>
      <c r="H88" s="476"/>
      <c r="I88" s="476"/>
      <c r="J88" s="476"/>
      <c r="K88" s="476"/>
    </row>
    <row r="89" spans="2:11" x14ac:dyDescent="0.25">
      <c r="B89" s="508"/>
      <c r="C89" s="500"/>
      <c r="D89" s="500"/>
      <c r="E89" s="16" t="str">
        <f>Emissionsfaktoren!E90</f>
        <v>Langstreckenflug (&gt; 750 km)</v>
      </c>
      <c r="F89" s="98" t="str">
        <f>Emissionsfaktoren!F90</f>
        <v>Personenkilometer</v>
      </c>
      <c r="G89" s="328"/>
      <c r="H89" s="476"/>
      <c r="I89" s="476"/>
      <c r="J89" s="476"/>
      <c r="K89" s="476"/>
    </row>
    <row r="90" spans="2:11" ht="13.5" customHeight="1" x14ac:dyDescent="0.25">
      <c r="B90" s="508"/>
      <c r="C90" s="500"/>
      <c r="D90" s="503" t="str">
        <f>Emissionsfaktoren!D91</f>
        <v>Flugzeug
(neue Methode seit ClimCalc 2022)</v>
      </c>
      <c r="E90" s="16" t="str">
        <f>Emissionsfaktoren!E91</f>
        <v>Inlandsflug</v>
      </c>
      <c r="F90" s="98" t="str">
        <f>Emissionsfaktoren!F91</f>
        <v>Personenkilometer</v>
      </c>
      <c r="G90" s="328"/>
      <c r="H90" s="476"/>
      <c r="I90" s="476"/>
      <c r="J90" s="476"/>
      <c r="K90" s="476"/>
    </row>
    <row r="91" spans="2:11" ht="13.5" customHeight="1" x14ac:dyDescent="0.25">
      <c r="B91" s="508"/>
      <c r="C91" s="500"/>
      <c r="D91" s="500"/>
      <c r="E91" s="16" t="str">
        <f>Emissionsfaktoren!E92</f>
        <v>Kurz-/Mittelstrecke (bis 1.000 km)</v>
      </c>
      <c r="F91" s="98" t="str">
        <f>Emissionsfaktoren!F92</f>
        <v>Personenkilometer</v>
      </c>
      <c r="G91" s="328"/>
      <c r="H91" s="476"/>
      <c r="I91" s="476"/>
      <c r="J91" s="476"/>
      <c r="K91" s="476"/>
    </row>
    <row r="92" spans="2:11" ht="13.5" customHeight="1" x14ac:dyDescent="0.25">
      <c r="B92" s="508"/>
      <c r="C92" s="500"/>
      <c r="D92" s="500"/>
      <c r="E92" s="16" t="str">
        <f>Emissionsfaktoren!E93</f>
        <v>Kurze Langstrecke (bis 4.000 km)</v>
      </c>
      <c r="F92" s="98" t="str">
        <f>Emissionsfaktoren!F93</f>
        <v>Personenkilometer</v>
      </c>
      <c r="G92" s="328"/>
      <c r="H92" s="476"/>
      <c r="I92" s="476"/>
      <c r="J92" s="476"/>
      <c r="K92" s="476"/>
    </row>
    <row r="93" spans="2:11" x14ac:dyDescent="0.25">
      <c r="B93" s="508"/>
      <c r="C93" s="500"/>
      <c r="D93" s="500"/>
      <c r="E93" s="16" t="str">
        <f>Emissionsfaktoren!E94</f>
        <v>Langstrecke (&gt; 4.000 km)</v>
      </c>
      <c r="F93" s="98" t="str">
        <f>Emissionsfaktoren!F94</f>
        <v>Personenkilometer</v>
      </c>
      <c r="G93" s="328"/>
      <c r="H93" s="476"/>
      <c r="I93" s="476"/>
      <c r="J93" s="476"/>
      <c r="K93" s="476"/>
    </row>
    <row r="94" spans="2:11" ht="13.5" customHeight="1" x14ac:dyDescent="0.25">
      <c r="B94" s="508"/>
      <c r="C94" s="499" t="str">
        <f>Emissionsfaktoren!C95</f>
        <v>Pendeln (Bedienstete)</v>
      </c>
      <c r="D94" s="108" t="str">
        <f>Emissionsfaktoren!D95</f>
        <v>Pkw</v>
      </c>
      <c r="E94" s="109"/>
      <c r="F94" s="98" t="str">
        <f>Emissionsfaktoren!F95</f>
        <v>Personenkilometer</v>
      </c>
      <c r="G94" s="328"/>
      <c r="H94" s="504"/>
      <c r="I94" s="504"/>
      <c r="J94" s="504"/>
      <c r="K94" s="524"/>
    </row>
    <row r="95" spans="2:11" ht="13.5" customHeight="1" x14ac:dyDescent="0.25">
      <c r="B95" s="508"/>
      <c r="C95" s="501"/>
      <c r="D95" s="108" t="str">
        <f>Emissionsfaktoren!D96</f>
        <v>E-Pkw</v>
      </c>
      <c r="E95" s="109"/>
      <c r="F95" s="98" t="str">
        <f>Emissionsfaktoren!F96</f>
        <v>Personenkilometer</v>
      </c>
      <c r="G95" s="328"/>
      <c r="H95" s="505"/>
      <c r="I95" s="505"/>
      <c r="J95" s="505"/>
      <c r="K95" s="525"/>
    </row>
    <row r="96" spans="2:11" x14ac:dyDescent="0.25">
      <c r="B96" s="508"/>
      <c r="C96" s="501"/>
      <c r="D96" s="108" t="str">
        <f>Emissionsfaktoren!D97</f>
        <v>Motorisiertes Zweirad</v>
      </c>
      <c r="E96" s="109"/>
      <c r="F96" s="98" t="str">
        <f>Emissionsfaktoren!F97</f>
        <v>Personenkilometer</v>
      </c>
      <c r="G96" s="328"/>
      <c r="H96" s="505"/>
      <c r="I96" s="505"/>
      <c r="J96" s="505"/>
      <c r="K96" s="525"/>
    </row>
    <row r="97" spans="2:11" ht="13.5" customHeight="1" x14ac:dyDescent="0.25">
      <c r="B97" s="508"/>
      <c r="C97" s="501"/>
      <c r="D97" s="497" t="str">
        <f>Emissionsfaktoren!D98</f>
        <v>Öffentliche Verkehrsmittel</v>
      </c>
      <c r="E97" s="16" t="str">
        <f>Emissionsfaktoren!E98</f>
        <v>ÖV - Bahn</v>
      </c>
      <c r="F97" s="98" t="str">
        <f>Emissionsfaktoren!F98</f>
        <v>Personenkilometer</v>
      </c>
      <c r="G97" s="328"/>
      <c r="H97" s="505"/>
      <c r="I97" s="505"/>
      <c r="J97" s="505"/>
      <c r="K97" s="525"/>
    </row>
    <row r="98" spans="2:11" x14ac:dyDescent="0.25">
      <c r="B98" s="508"/>
      <c r="C98" s="501"/>
      <c r="D98" s="497"/>
      <c r="E98" s="16" t="str">
        <f>Emissionsfaktoren!E99</f>
        <v>ÖV - Linienbus</v>
      </c>
      <c r="F98" s="98" t="str">
        <f>Emissionsfaktoren!F99</f>
        <v>Personenkilometer</v>
      </c>
      <c r="G98" s="328"/>
      <c r="H98" s="505"/>
      <c r="I98" s="505"/>
      <c r="J98" s="505"/>
      <c r="K98" s="525"/>
    </row>
    <row r="99" spans="2:11" x14ac:dyDescent="0.25">
      <c r="B99" s="508"/>
      <c r="C99" s="501"/>
      <c r="D99" s="497"/>
      <c r="E99" s="16" t="str">
        <f>Emissionsfaktoren!E100</f>
        <v>ÖV - U-Bahn</v>
      </c>
      <c r="F99" s="98" t="str">
        <f>Emissionsfaktoren!F100</f>
        <v>Personenkilometer</v>
      </c>
      <c r="G99" s="328"/>
      <c r="H99" s="505"/>
      <c r="I99" s="505"/>
      <c r="J99" s="505"/>
      <c r="K99" s="525"/>
    </row>
    <row r="100" spans="2:11" x14ac:dyDescent="0.25">
      <c r="B100" s="508"/>
      <c r="C100" s="501"/>
      <c r="D100" s="497"/>
      <c r="E100" s="16" t="str">
        <f>Emissionsfaktoren!E101</f>
        <v>ÖV - Straßenbahn</v>
      </c>
      <c r="F100" s="98" t="str">
        <f>Emissionsfaktoren!F101</f>
        <v>Personenkilometer</v>
      </c>
      <c r="G100" s="328"/>
      <c r="H100" s="505"/>
      <c r="I100" s="505"/>
      <c r="J100" s="505"/>
      <c r="K100" s="525"/>
    </row>
    <row r="101" spans="2:11" x14ac:dyDescent="0.25">
      <c r="B101" s="508"/>
      <c r="C101" s="501"/>
      <c r="D101" s="497"/>
      <c r="E101" s="16" t="str">
        <f>Emissionsfaktoren!E102</f>
        <v>ÖV -MIX inkl. U-Bahn</v>
      </c>
      <c r="F101" s="98" t="str">
        <f>Emissionsfaktoren!F102</f>
        <v>Personenkilometer</v>
      </c>
      <c r="G101" s="328"/>
      <c r="H101" s="505"/>
      <c r="I101" s="505"/>
      <c r="J101" s="505"/>
      <c r="K101" s="525"/>
    </row>
    <row r="102" spans="2:11" x14ac:dyDescent="0.25">
      <c r="B102" s="508"/>
      <c r="C102" s="501"/>
      <c r="D102" s="497"/>
      <c r="E102" s="16" t="str">
        <f>Emissionsfaktoren!E103</f>
        <v>ÖV -MIX exkl. U-Bahn</v>
      </c>
      <c r="F102" s="98" t="str">
        <f>Emissionsfaktoren!F103</f>
        <v>Personenkilometer</v>
      </c>
      <c r="G102" s="328"/>
      <c r="H102" s="505"/>
      <c r="I102" s="505"/>
      <c r="J102" s="505"/>
      <c r="K102" s="525"/>
    </row>
    <row r="103" spans="2:11" x14ac:dyDescent="0.25">
      <c r="B103" s="508"/>
      <c r="C103" s="501"/>
      <c r="D103" s="37" t="str">
        <f>Emissionsfaktoren!D104</f>
        <v>Fahrrad</v>
      </c>
      <c r="E103" s="37"/>
      <c r="F103" s="37" t="str">
        <f>Emissionsfaktoren!F104</f>
        <v>Kilometer</v>
      </c>
      <c r="G103" s="328"/>
      <c r="H103" s="505"/>
      <c r="I103" s="505"/>
      <c r="J103" s="505"/>
      <c r="K103" s="525"/>
    </row>
    <row r="104" spans="2:11" x14ac:dyDescent="0.25">
      <c r="B104" s="508"/>
      <c r="C104" s="501"/>
      <c r="D104" s="37" t="str">
        <f>Emissionsfaktoren!D105</f>
        <v>E-Fahrrad</v>
      </c>
      <c r="E104" s="37"/>
      <c r="F104" s="37" t="str">
        <f>Emissionsfaktoren!F105</f>
        <v>Kilometer</v>
      </c>
      <c r="G104" s="328"/>
      <c r="H104" s="505"/>
      <c r="I104" s="505"/>
      <c r="J104" s="505"/>
      <c r="K104" s="525"/>
    </row>
    <row r="105" spans="2:11" x14ac:dyDescent="0.25">
      <c r="B105" s="508"/>
      <c r="C105" s="500"/>
      <c r="D105" s="37" t="str">
        <f>Emissionsfaktoren!D106</f>
        <v>E-Moped</v>
      </c>
      <c r="E105" s="37"/>
      <c r="F105" s="37" t="str">
        <f>Emissionsfaktoren!F106</f>
        <v>Kilometer</v>
      </c>
      <c r="G105" s="328"/>
      <c r="H105" s="506"/>
      <c r="I105" s="506"/>
      <c r="J105" s="506"/>
      <c r="K105" s="526"/>
    </row>
    <row r="106" spans="2:11" ht="13.5" customHeight="1" x14ac:dyDescent="0.25">
      <c r="B106" s="508"/>
      <c r="C106" s="498" t="str">
        <f>Emissionsfaktoren!C107</f>
        <v>Pendeln (Studierende)</v>
      </c>
      <c r="D106" s="108" t="str">
        <f>Emissionsfaktoren!D107</f>
        <v>Pkw</v>
      </c>
      <c r="E106" s="109"/>
      <c r="F106" s="98" t="str">
        <f>Emissionsfaktoren!F107</f>
        <v>Personenkilometer</v>
      </c>
      <c r="G106" s="328"/>
      <c r="H106" s="504"/>
      <c r="I106" s="504"/>
      <c r="J106" s="504"/>
      <c r="K106" s="504"/>
    </row>
    <row r="107" spans="2:11" ht="13.5" customHeight="1" x14ac:dyDescent="0.25">
      <c r="B107" s="508"/>
      <c r="C107" s="502"/>
      <c r="D107" s="108" t="str">
        <f>Emissionsfaktoren!D108</f>
        <v>E-Pkw</v>
      </c>
      <c r="E107" s="109"/>
      <c r="F107" s="98" t="str">
        <f>Emissionsfaktoren!F108</f>
        <v>Personenkilometer</v>
      </c>
      <c r="G107" s="328"/>
      <c r="H107" s="505"/>
      <c r="I107" s="505"/>
      <c r="J107" s="505"/>
      <c r="K107" s="505"/>
    </row>
    <row r="108" spans="2:11" x14ac:dyDescent="0.25">
      <c r="B108" s="508"/>
      <c r="C108" s="502"/>
      <c r="D108" s="108" t="str">
        <f>Emissionsfaktoren!D109</f>
        <v>Motorisiertes Zweirad</v>
      </c>
      <c r="E108" s="109"/>
      <c r="F108" s="98" t="str">
        <f>Emissionsfaktoren!F109</f>
        <v>Personenkilometer</v>
      </c>
      <c r="G108" s="328"/>
      <c r="H108" s="505"/>
      <c r="I108" s="505"/>
      <c r="J108" s="505"/>
      <c r="K108" s="505"/>
    </row>
    <row r="109" spans="2:11" ht="13.5" customHeight="1" x14ac:dyDescent="0.25">
      <c r="B109" s="508"/>
      <c r="C109" s="502"/>
      <c r="D109" s="497" t="str">
        <f>Emissionsfaktoren!D110</f>
        <v>Öffentliche Verkehrsmittel</v>
      </c>
      <c r="E109" s="16" t="str">
        <f>Emissionsfaktoren!E110</f>
        <v>ÖV - Bahn</v>
      </c>
      <c r="F109" s="98" t="str">
        <f>Emissionsfaktoren!F110</f>
        <v>Personenkilometer</v>
      </c>
      <c r="G109" s="328"/>
      <c r="H109" s="505"/>
      <c r="I109" s="505"/>
      <c r="J109" s="505"/>
      <c r="K109" s="505"/>
    </row>
    <row r="110" spans="2:11" x14ac:dyDescent="0.25">
      <c r="B110" s="508"/>
      <c r="C110" s="502"/>
      <c r="D110" s="497"/>
      <c r="E110" s="16" t="str">
        <f>Emissionsfaktoren!E111</f>
        <v>ÖV - Linienbus</v>
      </c>
      <c r="F110" s="98" t="str">
        <f>Emissionsfaktoren!F111</f>
        <v>Personenkilometer</v>
      </c>
      <c r="G110" s="328"/>
      <c r="H110" s="505"/>
      <c r="I110" s="505"/>
      <c r="J110" s="505"/>
      <c r="K110" s="505"/>
    </row>
    <row r="111" spans="2:11" x14ac:dyDescent="0.25">
      <c r="B111" s="508"/>
      <c r="C111" s="502"/>
      <c r="D111" s="497"/>
      <c r="E111" s="16" t="str">
        <f>Emissionsfaktoren!E112</f>
        <v>ÖV - U-Bahn</v>
      </c>
      <c r="F111" s="98" t="str">
        <f>Emissionsfaktoren!F112</f>
        <v>Personenkilometer</v>
      </c>
      <c r="G111" s="328"/>
      <c r="H111" s="505"/>
      <c r="I111" s="505"/>
      <c r="J111" s="505"/>
      <c r="K111" s="505"/>
    </row>
    <row r="112" spans="2:11" x14ac:dyDescent="0.25">
      <c r="B112" s="508"/>
      <c r="C112" s="502"/>
      <c r="D112" s="497"/>
      <c r="E112" s="16" t="str">
        <f>Emissionsfaktoren!E113</f>
        <v>ÖV - Straßenbahn</v>
      </c>
      <c r="F112" s="98" t="str">
        <f>Emissionsfaktoren!F113</f>
        <v>Personenkilometer</v>
      </c>
      <c r="G112" s="328"/>
      <c r="H112" s="505"/>
      <c r="I112" s="505"/>
      <c r="J112" s="505"/>
      <c r="K112" s="505"/>
    </row>
    <row r="113" spans="2:11" x14ac:dyDescent="0.25">
      <c r="B113" s="508"/>
      <c r="C113" s="502"/>
      <c r="D113" s="497"/>
      <c r="E113" s="16" t="str">
        <f>Emissionsfaktoren!E114</f>
        <v>ÖV -MIX inkl. U-Bahn</v>
      </c>
      <c r="F113" s="98" t="str">
        <f>Emissionsfaktoren!F114</f>
        <v>Personenkilometer</v>
      </c>
      <c r="G113" s="328"/>
      <c r="H113" s="505"/>
      <c r="I113" s="505"/>
      <c r="J113" s="505"/>
      <c r="K113" s="505"/>
    </row>
    <row r="114" spans="2:11" x14ac:dyDescent="0.25">
      <c r="B114" s="508"/>
      <c r="C114" s="502"/>
      <c r="D114" s="497"/>
      <c r="E114" s="16" t="str">
        <f>Emissionsfaktoren!E115</f>
        <v>ÖV -MIX exkl. U-Bahn</v>
      </c>
      <c r="F114" s="98" t="str">
        <f>Emissionsfaktoren!F115</f>
        <v>Personenkilometer</v>
      </c>
      <c r="G114" s="328"/>
      <c r="H114" s="505"/>
      <c r="I114" s="505"/>
      <c r="J114" s="505"/>
      <c r="K114" s="505"/>
    </row>
    <row r="115" spans="2:11" x14ac:dyDescent="0.25">
      <c r="B115" s="508"/>
      <c r="C115" s="502"/>
      <c r="D115" s="37" t="str">
        <f>Emissionsfaktoren!D116</f>
        <v>Fahrrad</v>
      </c>
      <c r="E115" s="37"/>
      <c r="F115" s="37" t="str">
        <f>Emissionsfaktoren!F116</f>
        <v>Kilometer</v>
      </c>
      <c r="G115" s="328"/>
      <c r="H115" s="505"/>
      <c r="I115" s="505"/>
      <c r="J115" s="505"/>
      <c r="K115" s="505"/>
    </row>
    <row r="116" spans="2:11" x14ac:dyDescent="0.25">
      <c r="B116" s="508"/>
      <c r="C116" s="502"/>
      <c r="D116" s="37" t="str">
        <f>Emissionsfaktoren!D117</f>
        <v>E-Fahrrad</v>
      </c>
      <c r="E116" s="37"/>
      <c r="F116" s="37" t="str">
        <f>Emissionsfaktoren!F117</f>
        <v>Kilometer</v>
      </c>
      <c r="G116" s="328"/>
      <c r="H116" s="505"/>
      <c r="I116" s="505"/>
      <c r="J116" s="505"/>
      <c r="K116" s="505"/>
    </row>
    <row r="117" spans="2:11" x14ac:dyDescent="0.25">
      <c r="B117" s="508"/>
      <c r="C117" s="503"/>
      <c r="D117" s="37" t="str">
        <f>Emissionsfaktoren!D118</f>
        <v>E-Moped</v>
      </c>
      <c r="E117" s="37"/>
      <c r="F117" s="37" t="str">
        <f>Emissionsfaktoren!F118</f>
        <v>Kilometer</v>
      </c>
      <c r="G117" s="328"/>
      <c r="H117" s="506"/>
      <c r="I117" s="506"/>
      <c r="J117" s="506"/>
      <c r="K117" s="506"/>
    </row>
    <row r="118" spans="2:11" ht="13.5" customHeight="1" x14ac:dyDescent="0.25">
      <c r="B118" s="508"/>
      <c r="C118" s="498" t="str">
        <f>Emissionsfaktoren!C119</f>
        <v>Auslandsaufenthalte Bedienstete (Outgoing)</v>
      </c>
      <c r="D118" s="108" t="str">
        <f>Emissionsfaktoren!D119</f>
        <v>Pkw</v>
      </c>
      <c r="E118" s="16"/>
      <c r="F118" s="98" t="str">
        <f>Emissionsfaktoren!F119</f>
        <v>Personenkilometer</v>
      </c>
      <c r="G118" s="328"/>
      <c r="H118" s="409"/>
      <c r="I118" s="409"/>
      <c r="J118" s="409"/>
      <c r="K118" s="409"/>
    </row>
    <row r="119" spans="2:11" ht="13.5" customHeight="1" x14ac:dyDescent="0.25">
      <c r="B119" s="508"/>
      <c r="C119" s="499"/>
      <c r="D119" s="37" t="str">
        <f>Emissionsfaktoren!D120</f>
        <v>E-Pkw</v>
      </c>
      <c r="E119" s="16"/>
      <c r="F119" s="98" t="str">
        <f>Emissionsfaktoren!F120</f>
        <v>Personenkilometer</v>
      </c>
      <c r="G119" s="328"/>
      <c r="H119" s="409"/>
      <c r="I119" s="409"/>
      <c r="J119" s="409"/>
      <c r="K119" s="409"/>
    </row>
    <row r="120" spans="2:11" x14ac:dyDescent="0.25">
      <c r="B120" s="508"/>
      <c r="C120" s="499"/>
      <c r="D120" s="108" t="str">
        <f>Emissionsfaktoren!D121</f>
        <v>Bahn</v>
      </c>
      <c r="E120" s="16"/>
      <c r="F120" s="98" t="str">
        <f>Emissionsfaktoren!F121</f>
        <v>Personenkilometer</v>
      </c>
      <c r="G120" s="328"/>
      <c r="H120" s="409"/>
      <c r="I120" s="409"/>
      <c r="J120" s="409"/>
      <c r="K120" s="409"/>
    </row>
    <row r="121" spans="2:11" x14ac:dyDescent="0.25">
      <c r="B121" s="508"/>
      <c r="C121" s="499"/>
      <c r="D121" s="108" t="str">
        <f>Emissionsfaktoren!D122</f>
        <v>Fernbus</v>
      </c>
      <c r="E121" s="16"/>
      <c r="F121" s="98" t="str">
        <f>Emissionsfaktoren!F122</f>
        <v>Personenkilometer</v>
      </c>
      <c r="G121" s="328"/>
      <c r="H121" s="409"/>
      <c r="I121" s="409"/>
      <c r="J121" s="409"/>
      <c r="K121" s="409"/>
    </row>
    <row r="122" spans="2:11" x14ac:dyDescent="0.25">
      <c r="B122" s="508"/>
      <c r="C122" s="499"/>
      <c r="D122" s="500" t="str">
        <f>Emissionsfaktoren!D123</f>
        <v>Flugzeug (alte Methode bis ClimCalc 2021)</v>
      </c>
      <c r="E122" s="16" t="str">
        <f>Emissionsfaktoren!E123</f>
        <v>Kurzstreckenflug ( ≤ 750 km)</v>
      </c>
      <c r="F122" s="98" t="str">
        <f>Emissionsfaktoren!F123</f>
        <v>Personenkilometer</v>
      </c>
      <c r="G122" s="328"/>
      <c r="H122" s="476"/>
      <c r="I122" s="476"/>
      <c r="J122" s="476"/>
      <c r="K122" s="476"/>
    </row>
    <row r="123" spans="2:11" x14ac:dyDescent="0.25">
      <c r="B123" s="508"/>
      <c r="C123" s="499"/>
      <c r="D123" s="500"/>
      <c r="E123" s="16" t="str">
        <f>Emissionsfaktoren!E124</f>
        <v>Langstreckenflug (&gt; 750 km)</v>
      </c>
      <c r="F123" s="98" t="str">
        <f>Emissionsfaktoren!F124</f>
        <v>Personenkilometer</v>
      </c>
      <c r="G123" s="328"/>
      <c r="H123" s="476"/>
      <c r="I123" s="476"/>
      <c r="J123" s="476"/>
      <c r="K123" s="476"/>
    </row>
    <row r="124" spans="2:11" ht="15" customHeight="1" x14ac:dyDescent="0.25">
      <c r="B124" s="508"/>
      <c r="C124" s="499"/>
      <c r="D124" s="500" t="str">
        <f>Emissionsfaktoren!D125</f>
        <v>Flugzeug
(neue Methode seit ClimCalc 2022)</v>
      </c>
      <c r="E124" s="16" t="str">
        <f>Emissionsfaktoren!E125</f>
        <v>Inlandsflug</v>
      </c>
      <c r="F124" s="98" t="str">
        <f>Emissionsfaktoren!F125</f>
        <v>Personenkilometer</v>
      </c>
      <c r="G124" s="328"/>
      <c r="H124" s="476"/>
      <c r="I124" s="476"/>
      <c r="J124" s="476"/>
      <c r="K124" s="476"/>
    </row>
    <row r="125" spans="2:11" ht="15" customHeight="1" x14ac:dyDescent="0.25">
      <c r="B125" s="508"/>
      <c r="C125" s="499"/>
      <c r="D125" s="500"/>
      <c r="E125" s="16" t="str">
        <f>Emissionsfaktoren!E126</f>
        <v>Kurz-/Mittelstrecke (bis 1.000 km)</v>
      </c>
      <c r="F125" s="98" t="str">
        <f>Emissionsfaktoren!F126</f>
        <v>Personenkilometer</v>
      </c>
      <c r="G125" s="328"/>
      <c r="H125" s="476"/>
      <c r="I125" s="476"/>
      <c r="J125" s="476"/>
      <c r="K125" s="476"/>
    </row>
    <row r="126" spans="2:11" ht="15" customHeight="1" x14ac:dyDescent="0.25">
      <c r="B126" s="508"/>
      <c r="C126" s="499"/>
      <c r="D126" s="500"/>
      <c r="E126" s="16" t="str">
        <f>Emissionsfaktoren!E127</f>
        <v>Kurze Langstrecke (bis 4.000 km)</v>
      </c>
      <c r="F126" s="98" t="str">
        <f>Emissionsfaktoren!F127</f>
        <v>Personenkilometer</v>
      </c>
      <c r="G126" s="328"/>
      <c r="H126" s="476"/>
      <c r="I126" s="476"/>
      <c r="J126" s="476"/>
      <c r="K126" s="476"/>
    </row>
    <row r="127" spans="2:11" x14ac:dyDescent="0.25">
      <c r="B127" s="508"/>
      <c r="C127" s="499"/>
      <c r="D127" s="500"/>
      <c r="E127" s="16" t="str">
        <f>Emissionsfaktoren!E128</f>
        <v>Langstrecke (&gt; 4.000 km)</v>
      </c>
      <c r="F127" s="98" t="str">
        <f>Emissionsfaktoren!F128</f>
        <v>Personenkilometer</v>
      </c>
      <c r="G127" s="328"/>
      <c r="H127" s="476"/>
      <c r="I127" s="476"/>
      <c r="J127" s="476"/>
      <c r="K127" s="476"/>
    </row>
    <row r="128" spans="2:11" ht="13.5" customHeight="1" x14ac:dyDescent="0.25">
      <c r="B128" s="508"/>
      <c r="C128" s="507" t="str">
        <f>Emissionsfaktoren!C129</f>
        <v>Auslandsaufenthalte Studierende (Outgoing)</v>
      </c>
      <c r="D128" s="108" t="str">
        <f>Emissionsfaktoren!D129</f>
        <v>Pkw</v>
      </c>
      <c r="E128" s="16"/>
      <c r="F128" s="98" t="str">
        <f>Emissionsfaktoren!F129</f>
        <v>Personenkilometer</v>
      </c>
      <c r="G128" s="328"/>
      <c r="H128" s="409"/>
      <c r="I128" s="409"/>
      <c r="J128" s="409"/>
      <c r="K128" s="409"/>
    </row>
    <row r="129" spans="2:11" ht="13.5" customHeight="1" x14ac:dyDescent="0.25">
      <c r="B129" s="508"/>
      <c r="C129" s="497"/>
      <c r="D129" s="108" t="str">
        <f>Emissionsfaktoren!D130</f>
        <v>E-Pkw</v>
      </c>
      <c r="E129" s="16"/>
      <c r="F129" s="98" t="str">
        <f>Emissionsfaktoren!F130</f>
        <v>Personenkilometer</v>
      </c>
      <c r="G129" s="328"/>
      <c r="H129" s="409"/>
      <c r="I129" s="409"/>
      <c r="J129" s="409"/>
      <c r="K129" s="409"/>
    </row>
    <row r="130" spans="2:11" x14ac:dyDescent="0.25">
      <c r="B130" s="508"/>
      <c r="C130" s="497"/>
      <c r="D130" s="108" t="str">
        <f>Emissionsfaktoren!D131</f>
        <v>Bahn</v>
      </c>
      <c r="E130" s="16"/>
      <c r="F130" s="98" t="str">
        <f>Emissionsfaktoren!F131</f>
        <v>Personenkilometer</v>
      </c>
      <c r="G130" s="328"/>
      <c r="H130" s="409"/>
      <c r="I130" s="409"/>
      <c r="J130" s="409"/>
      <c r="K130" s="409"/>
    </row>
    <row r="131" spans="2:11" x14ac:dyDescent="0.25">
      <c r="B131" s="508"/>
      <c r="C131" s="497"/>
      <c r="D131" s="108" t="str">
        <f>Emissionsfaktoren!D132</f>
        <v>Fernbus</v>
      </c>
      <c r="E131" s="16"/>
      <c r="F131" s="98" t="str">
        <f>Emissionsfaktoren!F132</f>
        <v>Personenkilometer</v>
      </c>
      <c r="G131" s="328"/>
      <c r="H131" s="409"/>
      <c r="I131" s="409"/>
      <c r="J131" s="409"/>
      <c r="K131" s="409"/>
    </row>
    <row r="132" spans="2:11" x14ac:dyDescent="0.25">
      <c r="B132" s="508"/>
      <c r="C132" s="497"/>
      <c r="D132" s="500" t="str">
        <f>Emissionsfaktoren!D133</f>
        <v>Flugzeug (alte Methode bis ClimCalc 2021)</v>
      </c>
      <c r="E132" s="16" t="str">
        <f>Emissionsfaktoren!E133</f>
        <v>Kurzstreckenflug ( ≤ 750 km)</v>
      </c>
      <c r="F132" s="98" t="str">
        <f>Emissionsfaktoren!F133</f>
        <v>Personenkilometer</v>
      </c>
      <c r="G132" s="328"/>
      <c r="H132" s="476"/>
      <c r="I132" s="476"/>
      <c r="J132" s="476"/>
      <c r="K132" s="476"/>
    </row>
    <row r="133" spans="2:11" x14ac:dyDescent="0.25">
      <c r="B133" s="508"/>
      <c r="C133" s="497"/>
      <c r="D133" s="500"/>
      <c r="E133" s="16" t="str">
        <f>Emissionsfaktoren!E134</f>
        <v>Langstreckenflug (&gt; 750 km)</v>
      </c>
      <c r="F133" s="98" t="str">
        <f>Emissionsfaktoren!F134</f>
        <v>Personenkilometer</v>
      </c>
      <c r="G133" s="328"/>
      <c r="H133" s="476"/>
      <c r="I133" s="476"/>
      <c r="J133" s="476"/>
      <c r="K133" s="476"/>
    </row>
    <row r="134" spans="2:11" ht="13.5" customHeight="1" x14ac:dyDescent="0.25">
      <c r="B134" s="508"/>
      <c r="C134" s="497"/>
      <c r="D134" s="500" t="str">
        <f>Emissionsfaktoren!D135</f>
        <v>Flugzeug
(neue Methode seit ClimCalc 2022)</v>
      </c>
      <c r="E134" s="16" t="str">
        <f>Emissionsfaktoren!E135</f>
        <v>Inlandsflug</v>
      </c>
      <c r="F134" s="98" t="str">
        <f>Emissionsfaktoren!F135</f>
        <v>Personenkilometer</v>
      </c>
      <c r="G134" s="328"/>
      <c r="H134" s="476"/>
      <c r="I134" s="476"/>
      <c r="J134" s="476"/>
      <c r="K134" s="476"/>
    </row>
    <row r="135" spans="2:11" ht="13.5" customHeight="1" x14ac:dyDescent="0.25">
      <c r="B135" s="508"/>
      <c r="C135" s="497"/>
      <c r="D135" s="500"/>
      <c r="E135" s="16" t="str">
        <f>Emissionsfaktoren!E136</f>
        <v>Kurz-/Mittelstrecke (bis 1.000 km)</v>
      </c>
      <c r="F135" s="98" t="str">
        <f>Emissionsfaktoren!F136</f>
        <v>Personenkilometer</v>
      </c>
      <c r="G135" s="328"/>
      <c r="H135" s="476"/>
      <c r="I135" s="476"/>
      <c r="J135" s="476"/>
      <c r="K135" s="476"/>
    </row>
    <row r="136" spans="2:11" ht="13.5" customHeight="1" x14ac:dyDescent="0.25">
      <c r="B136" s="508"/>
      <c r="C136" s="497"/>
      <c r="D136" s="500"/>
      <c r="E136" s="16" t="str">
        <f>Emissionsfaktoren!E137</f>
        <v>Kurze Langstrecke (bis 4.000 km)</v>
      </c>
      <c r="F136" s="98" t="str">
        <f>Emissionsfaktoren!F137</f>
        <v>Personenkilometer</v>
      </c>
      <c r="G136" s="328"/>
      <c r="H136" s="476"/>
      <c r="I136" s="476"/>
      <c r="J136" s="476"/>
      <c r="K136" s="476"/>
    </row>
    <row r="137" spans="2:11" x14ac:dyDescent="0.25">
      <c r="B137" s="508"/>
      <c r="C137" s="497"/>
      <c r="D137" s="497"/>
      <c r="E137" s="16" t="str">
        <f>Emissionsfaktoren!E138</f>
        <v>Langstrecke (&gt; 4.000 km)</v>
      </c>
      <c r="F137" s="98" t="str">
        <f>Emissionsfaktoren!F138</f>
        <v>Personenkilometer</v>
      </c>
      <c r="G137" s="328"/>
      <c r="H137" s="476"/>
      <c r="I137" s="476"/>
      <c r="J137" s="476"/>
      <c r="K137" s="476"/>
    </row>
    <row r="138" spans="2:11" ht="13.5" customHeight="1" x14ac:dyDescent="0.25">
      <c r="B138" s="508"/>
      <c r="C138" s="507" t="str">
        <f>Emissionsfaktoren!C139</f>
        <v>Eigenfuhrpark</v>
      </c>
      <c r="D138" s="497" t="str">
        <f>Emissionsfaktoren!D139</f>
        <v>Pkw</v>
      </c>
      <c r="E138" s="497" t="str">
        <f>Emissionsfaktoren!E139</f>
        <v>Diesel</v>
      </c>
      <c r="F138" s="98" t="str">
        <f>Emissionsfaktoren!F139</f>
        <v>Fahrzeugkilometer</v>
      </c>
      <c r="G138" s="328"/>
      <c r="H138" s="476"/>
      <c r="I138" s="476"/>
      <c r="J138" s="476"/>
      <c r="K138" s="476"/>
    </row>
    <row r="139" spans="2:11" x14ac:dyDescent="0.25">
      <c r="B139" s="508"/>
      <c r="C139" s="497"/>
      <c r="D139" s="497"/>
      <c r="E139" s="497"/>
      <c r="F139" s="98" t="str">
        <f>Emissionsfaktoren!F140</f>
        <v>Liter</v>
      </c>
      <c r="G139" s="328"/>
      <c r="H139" s="476"/>
      <c r="I139" s="476"/>
      <c r="J139" s="476"/>
      <c r="K139" s="476"/>
    </row>
    <row r="140" spans="2:11" x14ac:dyDescent="0.25">
      <c r="B140" s="508"/>
      <c r="C140" s="497"/>
      <c r="D140" s="497"/>
      <c r="E140" s="497" t="str">
        <f>Emissionsfaktoren!E141</f>
        <v>Benzin</v>
      </c>
      <c r="F140" s="98" t="str">
        <f>Emissionsfaktoren!F141</f>
        <v>Fahrzeugkilometer</v>
      </c>
      <c r="G140" s="328"/>
      <c r="H140" s="476"/>
      <c r="I140" s="476"/>
      <c r="J140" s="476"/>
      <c r="K140" s="476"/>
    </row>
    <row r="141" spans="2:11" x14ac:dyDescent="0.25">
      <c r="B141" s="508"/>
      <c r="C141" s="497"/>
      <c r="D141" s="497"/>
      <c r="E141" s="497"/>
      <c r="F141" s="98" t="str">
        <f>Emissionsfaktoren!F142</f>
        <v>Liter</v>
      </c>
      <c r="G141" s="328"/>
      <c r="H141" s="476"/>
      <c r="I141" s="476"/>
      <c r="J141" s="476"/>
      <c r="K141" s="476"/>
    </row>
    <row r="142" spans="2:11" ht="13.5" customHeight="1" x14ac:dyDescent="0.25">
      <c r="B142" s="508"/>
      <c r="C142" s="497"/>
      <c r="D142" s="497"/>
      <c r="E142" s="497" t="str">
        <f>Emissionsfaktoren!E143</f>
        <v>ohne Kenntnis über Treibstoffart</v>
      </c>
      <c r="F142" s="98" t="str">
        <f>Emissionsfaktoren!F143</f>
        <v>Fahrzeugkilometer</v>
      </c>
      <c r="G142" s="328"/>
      <c r="H142" s="476"/>
      <c r="I142" s="476"/>
      <c r="J142" s="476"/>
      <c r="K142" s="476"/>
    </row>
    <row r="143" spans="2:11" x14ac:dyDescent="0.25">
      <c r="B143" s="508"/>
      <c r="C143" s="497"/>
      <c r="D143" s="497"/>
      <c r="E143" s="497"/>
      <c r="F143" s="98" t="str">
        <f>Emissionsfaktoren!F144</f>
        <v>Liter</v>
      </c>
      <c r="G143" s="328"/>
      <c r="H143" s="476"/>
      <c r="I143" s="476"/>
      <c r="J143" s="476"/>
      <c r="K143" s="476"/>
    </row>
    <row r="144" spans="2:11" ht="13.5" customHeight="1" x14ac:dyDescent="0.25">
      <c r="B144" s="508"/>
      <c r="C144" s="497"/>
      <c r="D144" s="497"/>
      <c r="E144" s="497" t="str">
        <f>Emissionsfaktoren!E145</f>
        <v>Erdgas (CNG)</v>
      </c>
      <c r="F144" s="98" t="str">
        <f>Emissionsfaktoren!F145</f>
        <v>Fahrzeugkilometer</v>
      </c>
      <c r="G144" s="328"/>
      <c r="H144" s="476"/>
      <c r="I144" s="476"/>
      <c r="J144" s="476"/>
      <c r="K144" s="476"/>
    </row>
    <row r="145" spans="2:11" x14ac:dyDescent="0.25">
      <c r="B145" s="508"/>
      <c r="C145" s="497"/>
      <c r="D145" s="497"/>
      <c r="E145" s="497"/>
      <c r="F145" s="98" t="str">
        <f>Emissionsfaktoren!F146</f>
        <v>kg</v>
      </c>
      <c r="G145" s="328"/>
      <c r="H145" s="476"/>
      <c r="I145" s="476"/>
      <c r="J145" s="476"/>
      <c r="K145" s="476"/>
    </row>
    <row r="146" spans="2:11" x14ac:dyDescent="0.25">
      <c r="B146" s="508"/>
      <c r="C146" s="497"/>
      <c r="D146" s="497"/>
      <c r="E146" s="16" t="str">
        <f>Emissionsfaktoren!E147</f>
        <v>E-Pkw</v>
      </c>
      <c r="F146" s="98" t="str">
        <f>Emissionsfaktoren!F147</f>
        <v>Fahrzeugkilometer</v>
      </c>
      <c r="G146" s="328"/>
      <c r="H146" s="476"/>
      <c r="I146" s="476"/>
      <c r="J146" s="476"/>
      <c r="K146" s="476"/>
    </row>
    <row r="147" spans="2:11" ht="13.5" customHeight="1" x14ac:dyDescent="0.25">
      <c r="B147" s="508"/>
      <c r="C147" s="497"/>
      <c r="D147" s="497" t="str">
        <f>Emissionsfaktoren!D148</f>
        <v>Nutzfahrzeuge</v>
      </c>
      <c r="E147" s="497" t="str">
        <f>Emissionsfaktoren!E148</f>
        <v>Leichte Nutzfahrzeuge (&lt;3,5t)-Diesel</v>
      </c>
      <c r="F147" s="98" t="str">
        <f>Emissionsfaktoren!F148</f>
        <v>Fahrzeugkilometer</v>
      </c>
      <c r="G147" s="328"/>
      <c r="H147" s="476"/>
      <c r="I147" s="476"/>
      <c r="J147" s="476"/>
      <c r="K147" s="476"/>
    </row>
    <row r="148" spans="2:11" x14ac:dyDescent="0.25">
      <c r="B148" s="508"/>
      <c r="C148" s="497"/>
      <c r="D148" s="497"/>
      <c r="E148" s="497"/>
      <c r="F148" s="98" t="str">
        <f>Emissionsfaktoren!F149</f>
        <v>Liter</v>
      </c>
      <c r="G148" s="328"/>
      <c r="H148" s="476"/>
      <c r="I148" s="476"/>
      <c r="J148" s="476"/>
      <c r="K148" s="476"/>
    </row>
    <row r="149" spans="2:11" x14ac:dyDescent="0.25">
      <c r="B149" s="508"/>
      <c r="C149" s="497"/>
      <c r="D149" s="497"/>
      <c r="E149" s="16" t="str">
        <f>Emissionsfaktoren!E150</f>
        <v>Traktoren -Diesel</v>
      </c>
      <c r="F149" s="98" t="str">
        <f>Emissionsfaktoren!F150</f>
        <v>Betriebsstunden</v>
      </c>
      <c r="G149" s="328"/>
      <c r="H149" s="409"/>
      <c r="I149" s="409"/>
      <c r="J149" s="409"/>
      <c r="K149" s="409"/>
    </row>
    <row r="150" spans="2:11" x14ac:dyDescent="0.25">
      <c r="B150" s="508"/>
      <c r="C150" s="497"/>
      <c r="D150" s="111" t="str">
        <f>Emissionsfaktoren!D151</f>
        <v>Fahrrad</v>
      </c>
      <c r="E150" s="16"/>
      <c r="F150" s="98" t="str">
        <f>Emissionsfaktoren!F151</f>
        <v>Kilometer</v>
      </c>
      <c r="G150" s="328"/>
      <c r="H150" s="409"/>
      <c r="I150" s="409"/>
      <c r="J150" s="409"/>
      <c r="K150" s="409"/>
    </row>
    <row r="151" spans="2:11" x14ac:dyDescent="0.25">
      <c r="B151" s="508"/>
      <c r="C151" s="497"/>
      <c r="D151" s="111" t="str">
        <f>Emissionsfaktoren!D152</f>
        <v>E-Fahrrad</v>
      </c>
      <c r="E151" s="112"/>
      <c r="F151" s="98" t="str">
        <f>Emissionsfaktoren!F152</f>
        <v>Kilometer</v>
      </c>
      <c r="G151" s="328"/>
      <c r="H151" s="409"/>
      <c r="I151" s="409"/>
      <c r="J151" s="409"/>
      <c r="K151" s="409"/>
    </row>
    <row r="152" spans="2:11" x14ac:dyDescent="0.25">
      <c r="B152" s="508"/>
      <c r="C152" s="497"/>
      <c r="D152" s="111" t="str">
        <f>Emissionsfaktoren!D153</f>
        <v>E-Moped</v>
      </c>
      <c r="E152" s="112"/>
      <c r="F152" s="98" t="str">
        <f>Emissionsfaktoren!F153</f>
        <v>Kilometer</v>
      </c>
      <c r="G152" s="328"/>
      <c r="H152" s="409"/>
      <c r="I152" s="409"/>
      <c r="J152" s="409"/>
      <c r="K152" s="409"/>
    </row>
    <row r="153" spans="2:11" ht="15" customHeight="1" x14ac:dyDescent="0.25">
      <c r="B153" s="509" t="str">
        <f>Emissionsfaktoren!B154</f>
        <v>Material-einsatz</v>
      </c>
      <c r="C153" s="510" t="str">
        <f>Emissionsfaktoren!C154</f>
        <v>Papier</v>
      </c>
      <c r="D153" s="17" t="str">
        <f>Emissionsfaktoren!D154</f>
        <v>Kopierpapier</v>
      </c>
      <c r="E153" s="113"/>
      <c r="F153" s="107" t="str">
        <f>Emissionsfaktoren!F154</f>
        <v>kg</v>
      </c>
      <c r="G153" s="328"/>
      <c r="H153" s="409"/>
      <c r="I153" s="409"/>
      <c r="J153" s="409"/>
      <c r="K153" s="409"/>
    </row>
    <row r="154" spans="2:11" ht="15" customHeight="1" x14ac:dyDescent="0.25">
      <c r="B154" s="509"/>
      <c r="C154" s="486"/>
      <c r="D154" s="486" t="str">
        <f>Emissionsfaktoren!D155</f>
        <v>Hygienepapier</v>
      </c>
      <c r="E154" s="17" t="str">
        <f>Emissionsfaktoren!E155</f>
        <v>Toilettenpapier</v>
      </c>
      <c r="F154" s="107" t="str">
        <f>Emissionsfaktoren!F155</f>
        <v>kg</v>
      </c>
      <c r="G154" s="328"/>
      <c r="H154" s="409"/>
      <c r="I154" s="409"/>
      <c r="J154" s="409"/>
      <c r="K154" s="409"/>
    </row>
    <row r="155" spans="2:11" ht="15" customHeight="1" x14ac:dyDescent="0.25">
      <c r="B155" s="509"/>
      <c r="C155" s="486"/>
      <c r="D155" s="486"/>
      <c r="E155" s="17" t="str">
        <f>Emissionsfaktoren!E156</f>
        <v>Papierhandtücher</v>
      </c>
      <c r="F155" s="107" t="str">
        <f>Emissionsfaktoren!F156</f>
        <v>kg</v>
      </c>
      <c r="G155" s="328"/>
      <c r="H155" s="409"/>
      <c r="I155" s="409"/>
      <c r="J155" s="409"/>
      <c r="K155" s="409"/>
    </row>
    <row r="156" spans="2:11" ht="15" customHeight="1" x14ac:dyDescent="0.25">
      <c r="B156" s="509"/>
      <c r="C156" s="486"/>
      <c r="D156" s="17" t="str">
        <f>Emissionsfaktoren!D157</f>
        <v>Druckerzeugnisse</v>
      </c>
      <c r="E156" s="113"/>
      <c r="F156" s="107" t="str">
        <f>Emissionsfaktoren!F157</f>
        <v>kg</v>
      </c>
      <c r="G156" s="328"/>
      <c r="H156" s="409"/>
      <c r="I156" s="409"/>
      <c r="J156" s="409"/>
      <c r="K156" s="409"/>
    </row>
    <row r="157" spans="2:11" ht="15" customHeight="1" x14ac:dyDescent="0.25">
      <c r="B157" s="509"/>
      <c r="C157" s="486" t="str">
        <f>Emissionsfaktoren!C158</f>
        <v xml:space="preserve">Kältemittel </v>
      </c>
      <c r="D157" s="486"/>
      <c r="E157" s="17" t="str">
        <f>Emissionsfaktoren!E158</f>
        <v>R22</v>
      </c>
      <c r="F157" s="107" t="str">
        <f>Emissionsfaktoren!F158</f>
        <v>kg</v>
      </c>
      <c r="G157" s="328"/>
      <c r="H157" s="409"/>
      <c r="I157" s="409"/>
      <c r="J157" s="409"/>
      <c r="K157" s="409"/>
    </row>
    <row r="158" spans="2:11" ht="15" customHeight="1" x14ac:dyDescent="0.25">
      <c r="B158" s="509"/>
      <c r="C158" s="486"/>
      <c r="D158" s="486"/>
      <c r="E158" s="17" t="str">
        <f>Emissionsfaktoren!E159</f>
        <v>R401a</v>
      </c>
      <c r="F158" s="107" t="str">
        <f>Emissionsfaktoren!F159</f>
        <v>kg</v>
      </c>
      <c r="G158" s="328"/>
      <c r="H158" s="409"/>
      <c r="I158" s="409"/>
      <c r="J158" s="409"/>
      <c r="K158" s="409"/>
    </row>
    <row r="159" spans="2:11" ht="15" customHeight="1" x14ac:dyDescent="0.25">
      <c r="B159" s="509"/>
      <c r="C159" s="486"/>
      <c r="D159" s="486"/>
      <c r="E159" s="17" t="str">
        <f>Emissionsfaktoren!E160</f>
        <v>R152a</v>
      </c>
      <c r="F159" s="107" t="str">
        <f>Emissionsfaktoren!F160</f>
        <v>kg</v>
      </c>
      <c r="G159" s="328"/>
      <c r="H159" s="409"/>
      <c r="I159" s="409"/>
      <c r="J159" s="409"/>
      <c r="K159" s="409"/>
    </row>
    <row r="160" spans="2:11" ht="15" customHeight="1" x14ac:dyDescent="0.25">
      <c r="B160" s="509"/>
      <c r="C160" s="486"/>
      <c r="D160" s="486"/>
      <c r="E160" s="17" t="str">
        <f>Emissionsfaktoren!E161</f>
        <v>R124</v>
      </c>
      <c r="F160" s="107" t="str">
        <f>Emissionsfaktoren!F161</f>
        <v>kg</v>
      </c>
      <c r="G160" s="328"/>
      <c r="H160" s="409"/>
      <c r="I160" s="409"/>
      <c r="J160" s="409"/>
      <c r="K160" s="409"/>
    </row>
    <row r="161" spans="2:11" ht="15" customHeight="1" x14ac:dyDescent="0.25">
      <c r="B161" s="509"/>
      <c r="C161" s="486"/>
      <c r="D161" s="486"/>
      <c r="E161" s="17" t="str">
        <f>Emissionsfaktoren!E162</f>
        <v>DI 36</v>
      </c>
      <c r="F161" s="107" t="str">
        <f>Emissionsfaktoren!F162</f>
        <v>kg</v>
      </c>
      <c r="G161" s="328"/>
      <c r="H161" s="409"/>
      <c r="I161" s="409"/>
      <c r="J161" s="409"/>
      <c r="K161" s="409"/>
    </row>
    <row r="162" spans="2:11" ht="15" customHeight="1" x14ac:dyDescent="0.25">
      <c r="B162" s="509"/>
      <c r="C162" s="486"/>
      <c r="D162" s="486"/>
      <c r="E162" s="17" t="str">
        <f>Emissionsfaktoren!E163</f>
        <v>R600</v>
      </c>
      <c r="F162" s="107" t="str">
        <f>Emissionsfaktoren!F163</f>
        <v>kg</v>
      </c>
      <c r="G162" s="328"/>
      <c r="H162" s="409"/>
      <c r="I162" s="409"/>
      <c r="J162" s="409"/>
      <c r="K162" s="409"/>
    </row>
    <row r="163" spans="2:11" ht="15" customHeight="1" x14ac:dyDescent="0.25">
      <c r="B163" s="509"/>
      <c r="C163" s="486"/>
      <c r="D163" s="486"/>
      <c r="E163" s="17" t="str">
        <f>Emissionsfaktoren!E164</f>
        <v>R134a</v>
      </c>
      <c r="F163" s="107" t="str">
        <f>Emissionsfaktoren!F164</f>
        <v>kg</v>
      </c>
      <c r="G163" s="328"/>
      <c r="H163" s="409"/>
      <c r="I163" s="409"/>
      <c r="J163" s="409"/>
      <c r="K163" s="409"/>
    </row>
    <row r="164" spans="2:11" ht="15" customHeight="1" x14ac:dyDescent="0.25">
      <c r="B164" s="509"/>
      <c r="C164" s="486"/>
      <c r="D164" s="486"/>
      <c r="E164" s="17" t="str">
        <f>Emissionsfaktoren!E165</f>
        <v>R410A</v>
      </c>
      <c r="F164" s="107" t="str">
        <f>Emissionsfaktoren!F165</f>
        <v>kg</v>
      </c>
      <c r="G164" s="328"/>
      <c r="H164" s="409"/>
      <c r="I164" s="409"/>
      <c r="J164" s="409"/>
      <c r="K164" s="409"/>
    </row>
    <row r="165" spans="2:11" ht="15" customHeight="1" x14ac:dyDescent="0.25">
      <c r="B165" s="509"/>
      <c r="C165" s="486"/>
      <c r="D165" s="486"/>
      <c r="E165" s="17" t="str">
        <f>Emissionsfaktoren!E166</f>
        <v>R32</v>
      </c>
      <c r="F165" s="107" t="str">
        <f>Emissionsfaktoren!F166</f>
        <v>kg</v>
      </c>
      <c r="G165" s="328"/>
      <c r="H165" s="409"/>
      <c r="I165" s="409"/>
      <c r="J165" s="409"/>
      <c r="K165" s="409"/>
    </row>
    <row r="166" spans="2:11" ht="15" customHeight="1" x14ac:dyDescent="0.25">
      <c r="B166" s="509"/>
      <c r="C166" s="486"/>
      <c r="D166" s="486"/>
      <c r="E166" s="17" t="str">
        <f>Emissionsfaktoren!E167</f>
        <v>R125</v>
      </c>
      <c r="F166" s="107" t="str">
        <f>Emissionsfaktoren!F167</f>
        <v>kg</v>
      </c>
      <c r="G166" s="328"/>
      <c r="H166" s="409"/>
      <c r="I166" s="409"/>
      <c r="J166" s="409"/>
      <c r="K166" s="409"/>
    </row>
    <row r="167" spans="2:11" ht="15" customHeight="1" x14ac:dyDescent="0.25">
      <c r="B167" s="509"/>
      <c r="C167" s="486"/>
      <c r="D167" s="486"/>
      <c r="E167" s="17" t="str">
        <f>Emissionsfaktoren!E168</f>
        <v>R407c</v>
      </c>
      <c r="F167" s="107" t="str">
        <f>Emissionsfaktoren!F168</f>
        <v>kg</v>
      </c>
      <c r="G167" s="328"/>
      <c r="H167" s="409"/>
      <c r="I167" s="409"/>
      <c r="J167" s="409"/>
      <c r="K167" s="409"/>
    </row>
    <row r="168" spans="2:11" ht="15" customHeight="1" x14ac:dyDescent="0.25">
      <c r="B168" s="509"/>
      <c r="C168" s="486"/>
      <c r="D168" s="486"/>
      <c r="E168" s="17" t="str">
        <f>Emissionsfaktoren!E169</f>
        <v>R413A</v>
      </c>
      <c r="F168" s="107" t="str">
        <f>Emissionsfaktoren!F169</f>
        <v>kg</v>
      </c>
      <c r="G168" s="328"/>
      <c r="H168" s="409"/>
      <c r="I168" s="409"/>
      <c r="J168" s="409"/>
      <c r="K168" s="409"/>
    </row>
    <row r="169" spans="2:11" ht="15" customHeight="1" x14ac:dyDescent="0.25">
      <c r="B169" s="509"/>
      <c r="C169" s="486"/>
      <c r="D169" s="486"/>
      <c r="E169" s="17" t="str">
        <f>Emissionsfaktoren!E170</f>
        <v>R218</v>
      </c>
      <c r="F169" s="107" t="str">
        <f>Emissionsfaktoren!F170</f>
        <v>kg</v>
      </c>
      <c r="G169" s="328"/>
      <c r="H169" s="409"/>
      <c r="I169" s="409"/>
      <c r="J169" s="409"/>
      <c r="K169" s="409"/>
    </row>
    <row r="170" spans="2:11" ht="15" customHeight="1" x14ac:dyDescent="0.25">
      <c r="B170" s="509"/>
      <c r="C170" s="486"/>
      <c r="D170" s="486"/>
      <c r="E170" s="17" t="str">
        <f>Emissionsfaktoren!E171</f>
        <v>R600a</v>
      </c>
      <c r="F170" s="107" t="str">
        <f>Emissionsfaktoren!F171</f>
        <v>kg</v>
      </c>
      <c r="G170" s="328"/>
      <c r="H170" s="409"/>
      <c r="I170" s="409"/>
      <c r="J170" s="409"/>
      <c r="K170" s="409"/>
    </row>
    <row r="171" spans="2:11" ht="15" customHeight="1" x14ac:dyDescent="0.25">
      <c r="B171" s="509"/>
      <c r="C171" s="486"/>
      <c r="D171" s="486"/>
      <c r="E171" s="17" t="str">
        <f>Emissionsfaktoren!E172</f>
        <v>R422D</v>
      </c>
      <c r="F171" s="107" t="str">
        <f>Emissionsfaktoren!F172</f>
        <v>kg</v>
      </c>
      <c r="G171" s="328"/>
      <c r="H171" s="409"/>
      <c r="I171" s="409"/>
      <c r="J171" s="409"/>
      <c r="K171" s="409"/>
    </row>
    <row r="172" spans="2:11" ht="15" customHeight="1" x14ac:dyDescent="0.25">
      <c r="B172" s="509"/>
      <c r="C172" s="486"/>
      <c r="D172" s="486"/>
      <c r="E172" s="17" t="str">
        <f>Emissionsfaktoren!E173</f>
        <v>DI44</v>
      </c>
      <c r="F172" s="107" t="str">
        <f>Emissionsfaktoren!F173</f>
        <v>kg</v>
      </c>
      <c r="G172" s="328"/>
      <c r="H172" s="409"/>
      <c r="I172" s="409"/>
      <c r="J172" s="409"/>
      <c r="K172" s="409"/>
    </row>
    <row r="173" spans="2:11" ht="15" customHeight="1" x14ac:dyDescent="0.25">
      <c r="B173" s="509"/>
      <c r="C173" s="486"/>
      <c r="D173" s="486"/>
      <c r="E173" s="17" t="str">
        <f>Emissionsfaktoren!E174</f>
        <v>R143A</v>
      </c>
      <c r="F173" s="107" t="str">
        <f>Emissionsfaktoren!F174</f>
        <v>kg</v>
      </c>
      <c r="G173" s="328"/>
      <c r="H173" s="409"/>
      <c r="I173" s="409"/>
      <c r="J173" s="409"/>
      <c r="K173" s="409"/>
    </row>
    <row r="174" spans="2:11" ht="15" customHeight="1" x14ac:dyDescent="0.25">
      <c r="B174" s="509"/>
      <c r="C174" s="486"/>
      <c r="D174" s="486"/>
      <c r="E174" s="17" t="str">
        <f>Emissionsfaktoren!E175</f>
        <v>R290</v>
      </c>
      <c r="F174" s="107" t="str">
        <f>Emissionsfaktoren!F175</f>
        <v>kg</v>
      </c>
      <c r="G174" s="328"/>
      <c r="H174" s="409"/>
      <c r="I174" s="409"/>
      <c r="J174" s="409"/>
      <c r="K174" s="409"/>
    </row>
    <row r="175" spans="2:11" ht="15" customHeight="1" x14ac:dyDescent="0.25">
      <c r="B175" s="509"/>
      <c r="C175" s="486"/>
      <c r="D175" s="486"/>
      <c r="E175" s="17" t="str">
        <f>Emissionsfaktoren!E176</f>
        <v>R402a</v>
      </c>
      <c r="F175" s="107" t="str">
        <f>Emissionsfaktoren!F176</f>
        <v>kg</v>
      </c>
      <c r="G175" s="328"/>
      <c r="H175" s="409"/>
      <c r="I175" s="409"/>
      <c r="J175" s="409"/>
      <c r="K175" s="409"/>
    </row>
    <row r="176" spans="2:11" ht="15" customHeight="1" x14ac:dyDescent="0.25">
      <c r="B176" s="509"/>
      <c r="C176" s="486"/>
      <c r="D176" s="486"/>
      <c r="E176" s="17" t="str">
        <f>Emissionsfaktoren!E177</f>
        <v>R402B</v>
      </c>
      <c r="F176" s="107" t="str">
        <f>Emissionsfaktoren!F177</f>
        <v>kg</v>
      </c>
      <c r="G176" s="328"/>
      <c r="H176" s="409"/>
      <c r="I176" s="409"/>
      <c r="J176" s="409"/>
      <c r="K176" s="409"/>
    </row>
    <row r="177" spans="2:11" ht="15" customHeight="1" x14ac:dyDescent="0.25">
      <c r="B177" s="509"/>
      <c r="C177" s="486"/>
      <c r="D177" s="486"/>
      <c r="E177" s="17" t="str">
        <f>Emissionsfaktoren!E178</f>
        <v>R401B</v>
      </c>
      <c r="F177" s="107" t="str">
        <f>Emissionsfaktoren!F178</f>
        <v>kg</v>
      </c>
      <c r="G177" s="328"/>
      <c r="H177" s="409"/>
      <c r="I177" s="409"/>
      <c r="J177" s="409"/>
      <c r="K177" s="409"/>
    </row>
    <row r="178" spans="2:11" ht="15" customHeight="1" x14ac:dyDescent="0.25">
      <c r="B178" s="509"/>
      <c r="C178" s="486"/>
      <c r="D178" s="486"/>
      <c r="E178" s="17" t="str">
        <f>Emissionsfaktoren!E179</f>
        <v>R507</v>
      </c>
      <c r="F178" s="107" t="str">
        <f>Emissionsfaktoren!F179</f>
        <v>kg</v>
      </c>
      <c r="G178" s="328"/>
      <c r="H178" s="409"/>
      <c r="I178" s="409"/>
      <c r="J178" s="409"/>
      <c r="K178" s="409"/>
    </row>
    <row r="179" spans="2:11" ht="15" customHeight="1" x14ac:dyDescent="0.25">
      <c r="B179" s="509"/>
      <c r="C179" s="486"/>
      <c r="D179" s="486"/>
      <c r="E179" s="17" t="str">
        <f>Emissionsfaktoren!E180</f>
        <v>R12</v>
      </c>
      <c r="F179" s="107" t="str">
        <f>Emissionsfaktoren!F180</f>
        <v>kg</v>
      </c>
      <c r="G179" s="328"/>
      <c r="H179" s="409"/>
      <c r="I179" s="409"/>
      <c r="J179" s="409"/>
      <c r="K179" s="409"/>
    </row>
    <row r="180" spans="2:11" ht="15" customHeight="1" x14ac:dyDescent="0.25">
      <c r="B180" s="509"/>
      <c r="C180" s="486"/>
      <c r="D180" s="486"/>
      <c r="E180" s="17" t="str">
        <f>Emissionsfaktoren!E181</f>
        <v>R502</v>
      </c>
      <c r="F180" s="107" t="str">
        <f>Emissionsfaktoren!F181</f>
        <v>kg</v>
      </c>
      <c r="G180" s="328"/>
      <c r="H180" s="409"/>
      <c r="I180" s="409"/>
      <c r="J180" s="409"/>
      <c r="K180" s="409"/>
    </row>
    <row r="181" spans="2:11" ht="15" customHeight="1" x14ac:dyDescent="0.25">
      <c r="B181" s="509"/>
      <c r="C181" s="486"/>
      <c r="D181" s="486"/>
      <c r="E181" s="17" t="str">
        <f>Emissionsfaktoren!E182</f>
        <v>R744</v>
      </c>
      <c r="F181" s="107" t="str">
        <f>Emissionsfaktoren!F182</f>
        <v>kg</v>
      </c>
      <c r="G181" s="328"/>
      <c r="H181" s="409"/>
      <c r="I181" s="409"/>
      <c r="J181" s="409"/>
      <c r="K181" s="409"/>
    </row>
    <row r="182" spans="2:11" ht="15" customHeight="1" x14ac:dyDescent="0.25">
      <c r="B182" s="509"/>
      <c r="C182" s="486"/>
      <c r="D182" s="486"/>
      <c r="E182" s="17" t="str">
        <f>Emissionsfaktoren!E183</f>
        <v>R417A</v>
      </c>
      <c r="F182" s="107" t="str">
        <f>Emissionsfaktoren!F183</f>
        <v>kg</v>
      </c>
      <c r="G182" s="328"/>
      <c r="H182" s="409"/>
      <c r="I182" s="409"/>
      <c r="J182" s="409"/>
      <c r="K182" s="409"/>
    </row>
    <row r="183" spans="2:11" ht="15" customHeight="1" x14ac:dyDescent="0.25">
      <c r="B183" s="509"/>
      <c r="C183" s="486"/>
      <c r="D183" s="486"/>
      <c r="E183" s="17" t="str">
        <f>Emissionsfaktoren!E184</f>
        <v>R115</v>
      </c>
      <c r="F183" s="107" t="str">
        <f>Emissionsfaktoren!F184</f>
        <v>kg</v>
      </c>
      <c r="G183" s="328"/>
      <c r="H183" s="409"/>
      <c r="I183" s="409"/>
      <c r="J183" s="409"/>
      <c r="K183" s="409"/>
    </row>
    <row r="184" spans="2:11" ht="15" customHeight="1" x14ac:dyDescent="0.25">
      <c r="B184" s="509"/>
      <c r="C184" s="486"/>
      <c r="D184" s="486"/>
      <c r="E184" s="17" t="str">
        <f>Emissionsfaktoren!E185</f>
        <v>R404a</v>
      </c>
      <c r="F184" s="107" t="str">
        <f>Emissionsfaktoren!F185</f>
        <v>kg</v>
      </c>
      <c r="G184" s="328"/>
      <c r="H184" s="409"/>
      <c r="I184" s="409"/>
      <c r="J184" s="409"/>
      <c r="K184" s="409"/>
    </row>
    <row r="185" spans="2:11" ht="15" customHeight="1" x14ac:dyDescent="0.25">
      <c r="B185" s="509"/>
      <c r="C185" s="486"/>
      <c r="D185" s="486"/>
      <c r="E185" s="17" t="str">
        <f>Emissionsfaktoren!E186</f>
        <v>R449A</v>
      </c>
      <c r="F185" s="107" t="str">
        <f>Emissionsfaktoren!F186</f>
        <v>kg</v>
      </c>
      <c r="G185" s="328"/>
      <c r="H185" s="409"/>
      <c r="I185" s="409"/>
      <c r="J185" s="409"/>
      <c r="K185" s="409"/>
    </row>
    <row r="186" spans="2:11" ht="15" customHeight="1" x14ac:dyDescent="0.25">
      <c r="B186" s="509"/>
      <c r="C186" s="486"/>
      <c r="D186" s="486"/>
      <c r="E186" s="17" t="str">
        <f>Emissionsfaktoren!E187</f>
        <v>R407F</v>
      </c>
      <c r="F186" s="107" t="str">
        <f>Emissionsfaktoren!F187</f>
        <v>kg</v>
      </c>
      <c r="G186" s="328"/>
      <c r="H186" s="409"/>
      <c r="I186" s="409"/>
      <c r="J186" s="409"/>
      <c r="K186" s="409"/>
    </row>
    <row r="187" spans="2:11" ht="15" customHeight="1" x14ac:dyDescent="0.25">
      <c r="B187" s="509"/>
      <c r="C187" s="486"/>
      <c r="D187" s="486"/>
      <c r="E187" s="17" t="str">
        <f>Emissionsfaktoren!E188</f>
        <v>R452a</v>
      </c>
      <c r="F187" s="107" t="str">
        <f>Emissionsfaktoren!F188</f>
        <v>kg</v>
      </c>
      <c r="G187" s="328"/>
      <c r="H187" s="409"/>
      <c r="I187" s="409"/>
      <c r="J187" s="409"/>
      <c r="K187" s="409"/>
    </row>
    <row r="188" spans="2:11" ht="28.5" customHeight="1" x14ac:dyDescent="0.25">
      <c r="B188" s="509"/>
      <c r="C188" s="486" t="str">
        <f>Emissionsfaktoren!C189</f>
        <v>IT-Geräte</v>
      </c>
      <c r="D188" s="486" t="str">
        <f>Emissionsfaktoren!D189</f>
        <v>Eigene Geräte</v>
      </c>
      <c r="E188" s="17" t="str">
        <f>Emissionsfaktoren!E189</f>
        <v>Multifunktionsgeräte (Netzwerkdrucker pro 10-30 Personen)</v>
      </c>
      <c r="F188" s="107" t="str">
        <f>Emissionsfaktoren!F189</f>
        <v>Stück</v>
      </c>
      <c r="G188" s="328"/>
      <c r="H188" s="409"/>
      <c r="I188" s="409"/>
      <c r="J188" s="409"/>
      <c r="K188" s="409"/>
    </row>
    <row r="189" spans="2:11" ht="30" x14ac:dyDescent="0.25">
      <c r="B189" s="509"/>
      <c r="C189" s="486"/>
      <c r="D189" s="486"/>
      <c r="E189" s="17" t="str">
        <f>Emissionsfaktoren!E190</f>
        <v>Druckerpatrone/Toner Multifunktiongeräte</v>
      </c>
      <c r="F189" s="107" t="str">
        <f>Emissionsfaktoren!F190</f>
        <v>Stück</v>
      </c>
      <c r="G189" s="328"/>
      <c r="H189" s="409"/>
      <c r="I189" s="409"/>
      <c r="J189" s="409"/>
      <c r="K189" s="409"/>
    </row>
    <row r="190" spans="2:11" ht="15" customHeight="1" x14ac:dyDescent="0.25">
      <c r="B190" s="509"/>
      <c r="C190" s="486"/>
      <c r="D190" s="486"/>
      <c r="E190" s="17" t="str">
        <f>Emissionsfaktoren!E191</f>
        <v>Laserdrucker und Tintenstrahldrucker</v>
      </c>
      <c r="F190" s="107" t="str">
        <f>Emissionsfaktoren!F191</f>
        <v>Stück</v>
      </c>
      <c r="G190" s="328"/>
      <c r="H190" s="409"/>
      <c r="I190" s="409"/>
      <c r="J190" s="409"/>
      <c r="K190" s="409"/>
    </row>
    <row r="191" spans="2:11" ht="30" x14ac:dyDescent="0.25">
      <c r="B191" s="509"/>
      <c r="C191" s="486"/>
      <c r="D191" s="486"/>
      <c r="E191" s="17" t="str">
        <f>Emissionsfaktoren!E192</f>
        <v>Druckerpatrone/Toner Laserdrucker und Tintenstrahldrucker</v>
      </c>
      <c r="F191" s="107" t="str">
        <f>Emissionsfaktoren!F192</f>
        <v>Stück</v>
      </c>
      <c r="G191" s="328"/>
      <c r="H191" s="409"/>
      <c r="I191" s="409"/>
      <c r="J191" s="409"/>
      <c r="K191" s="409"/>
    </row>
    <row r="192" spans="2:11" ht="15" customHeight="1" x14ac:dyDescent="0.25">
      <c r="B192" s="509"/>
      <c r="C192" s="486"/>
      <c r="D192" s="486"/>
      <c r="E192" s="17" t="str">
        <f>Emissionsfaktoren!E193</f>
        <v>Notebooks</v>
      </c>
      <c r="F192" s="107" t="str">
        <f>Emissionsfaktoren!F193</f>
        <v>Stück</v>
      </c>
      <c r="G192" s="328"/>
      <c r="H192" s="409"/>
      <c r="I192" s="409"/>
      <c r="J192" s="409"/>
      <c r="K192" s="409"/>
    </row>
    <row r="193" spans="2:11" ht="15" customHeight="1" x14ac:dyDescent="0.25">
      <c r="B193" s="509"/>
      <c r="C193" s="486"/>
      <c r="D193" s="486"/>
      <c r="E193" s="17" t="str">
        <f>Emissionsfaktoren!E194</f>
        <v>Desktop-PCs</v>
      </c>
      <c r="F193" s="107" t="str">
        <f>Emissionsfaktoren!F194</f>
        <v>Stück</v>
      </c>
      <c r="G193" s="328"/>
      <c r="H193" s="409"/>
      <c r="I193" s="409"/>
      <c r="J193" s="409"/>
      <c r="K193" s="409"/>
    </row>
    <row r="194" spans="2:11" x14ac:dyDescent="0.25">
      <c r="B194" s="509"/>
      <c r="C194" s="486"/>
      <c r="D194" s="486"/>
      <c r="E194" s="17" t="str">
        <f>Emissionsfaktoren!E195</f>
        <v>Bildschirme</v>
      </c>
      <c r="F194" s="107" t="str">
        <f>Emissionsfaktoren!F195</f>
        <v>Stück</v>
      </c>
      <c r="G194" s="328"/>
      <c r="H194" s="409"/>
      <c r="I194" s="409"/>
      <c r="J194" s="409"/>
      <c r="K194" s="409"/>
    </row>
    <row r="195" spans="2:11" x14ac:dyDescent="0.25">
      <c r="B195" s="509"/>
      <c r="C195" s="486"/>
      <c r="D195" s="486"/>
      <c r="E195" s="17" t="str">
        <f>Emissionsfaktoren!E196</f>
        <v>Beamer</v>
      </c>
      <c r="F195" s="107" t="str">
        <f>Emissionsfaktoren!F196</f>
        <v>Stück</v>
      </c>
      <c r="G195" s="328"/>
      <c r="H195" s="409"/>
      <c r="I195" s="409"/>
      <c r="J195" s="409"/>
      <c r="K195" s="409"/>
    </row>
    <row r="196" spans="2:11" ht="30" x14ac:dyDescent="0.25">
      <c r="B196" s="509"/>
      <c r="C196" s="486"/>
      <c r="D196" s="486"/>
      <c r="E196" s="17" t="str">
        <f>Emissionsfaktoren!E197</f>
        <v>Interne Server (Anzahl der Einzelcomputer im Serversystem)</v>
      </c>
      <c r="F196" s="107" t="str">
        <f>Emissionsfaktoren!F197</f>
        <v>Stück</v>
      </c>
      <c r="G196" s="328"/>
      <c r="H196" s="409"/>
      <c r="I196" s="409"/>
      <c r="J196" s="409"/>
      <c r="K196" s="409"/>
    </row>
    <row r="197" spans="2:11" x14ac:dyDescent="0.25">
      <c r="B197" s="509"/>
      <c r="C197" s="486"/>
      <c r="D197" s="486"/>
      <c r="E197" s="17" t="str">
        <f>Emissionsfaktoren!E198</f>
        <v>Mobiltelefone</v>
      </c>
      <c r="F197" s="107" t="str">
        <f>Emissionsfaktoren!F198</f>
        <v>Stück</v>
      </c>
      <c r="G197" s="328"/>
      <c r="H197" s="409"/>
      <c r="I197" s="409"/>
      <c r="J197" s="409"/>
      <c r="K197" s="409"/>
    </row>
    <row r="198" spans="2:11" ht="24.4" customHeight="1" x14ac:dyDescent="0.25">
      <c r="B198" s="484" t="str">
        <f>Emissionsfaktoren!B199</f>
        <v>GEBÄUDENEUBAU UND -SANIERUNG</v>
      </c>
      <c r="C198" s="485"/>
      <c r="D198" s="485"/>
      <c r="E198" s="485"/>
      <c r="F198" s="12" t="s">
        <v>22</v>
      </c>
      <c r="G198" s="13"/>
      <c r="H198" s="13"/>
      <c r="I198" s="13"/>
      <c r="J198" s="13"/>
      <c r="K198" s="13"/>
    </row>
    <row r="199" spans="2:11" ht="48.75" customHeight="1" x14ac:dyDescent="0.25">
      <c r="B199" s="517"/>
      <c r="C199" s="515" t="str">
        <f>Emissionsfaktoren!C200</f>
        <v>Direkt vom Bauherrn / Gebäudeeigentümer bekanntgegebene Emissionsmenge 
(Methode 1 - zu bevorzugen)</v>
      </c>
      <c r="D199" s="516"/>
      <c r="E199" s="516"/>
      <c r="F199" s="150" t="str">
        <f>Emissionsfaktoren!F200</f>
        <v>Tonnen CO2-äqu.</v>
      </c>
      <c r="G199" s="328"/>
      <c r="H199" s="409"/>
      <c r="I199" s="409"/>
      <c r="J199" s="409"/>
      <c r="K199" s="409"/>
    </row>
    <row r="200" spans="2:11" ht="15" customHeight="1" x14ac:dyDescent="0.25">
      <c r="B200" s="518"/>
      <c r="C200" s="511" t="str">
        <f>Emissionsfaktoren!C201</f>
        <v>Baumaterialeinsatz
(Methode 2 - nur wenn Methode 1 nicht möglich)</v>
      </c>
      <c r="D200" s="512"/>
      <c r="E200" s="151" t="str">
        <f>Emissionsfaktoren!E201</f>
        <v>Aluminium (primär)</v>
      </c>
      <c r="F200" s="152" t="str">
        <f>Emissionsfaktoren!F201</f>
        <v>Tonnen</v>
      </c>
      <c r="G200" s="328"/>
      <c r="H200" s="410"/>
      <c r="I200" s="410"/>
      <c r="J200" s="410"/>
      <c r="K200" s="410"/>
    </row>
    <row r="201" spans="2:11" ht="15" customHeight="1" x14ac:dyDescent="0.25">
      <c r="B201" s="518"/>
      <c r="C201" s="513"/>
      <c r="D201" s="513"/>
      <c r="E201" s="151" t="str">
        <f>Emissionsfaktoren!E202</f>
        <v>Aluminium (sekundär)</v>
      </c>
      <c r="F201" s="152" t="str">
        <f>Emissionsfaktoren!F202</f>
        <v>Tonnen</v>
      </c>
      <c r="G201" s="328"/>
      <c r="H201" s="410"/>
      <c r="I201" s="410"/>
      <c r="J201" s="410"/>
      <c r="K201" s="410"/>
    </row>
    <row r="202" spans="2:11" ht="15" customHeight="1" x14ac:dyDescent="0.25">
      <c r="B202" s="518"/>
      <c r="C202" s="513"/>
      <c r="D202" s="513"/>
      <c r="E202" s="151" t="str">
        <f>Emissionsfaktoren!E203</f>
        <v>Asphalt</v>
      </c>
      <c r="F202" s="152" t="str">
        <f>Emissionsfaktoren!F203</f>
        <v>Tonnen</v>
      </c>
      <c r="G202" s="328"/>
      <c r="H202" s="410"/>
      <c r="I202" s="410"/>
      <c r="J202" s="410"/>
      <c r="K202" s="410"/>
    </row>
    <row r="203" spans="2:11" ht="15" customHeight="1" x14ac:dyDescent="0.25">
      <c r="B203" s="518"/>
      <c r="C203" s="513"/>
      <c r="D203" s="513"/>
      <c r="E203" s="151" t="str">
        <f>Emissionsfaktoren!E204</f>
        <v>Bitumen</v>
      </c>
      <c r="F203" s="152" t="str">
        <f>Emissionsfaktoren!F204</f>
        <v>Tonnen</v>
      </c>
      <c r="G203" s="328"/>
      <c r="H203" s="410"/>
      <c r="I203" s="410"/>
      <c r="J203" s="410"/>
      <c r="K203" s="410"/>
    </row>
    <row r="204" spans="2:11" ht="15" customHeight="1" x14ac:dyDescent="0.25">
      <c r="B204" s="518"/>
      <c r="C204" s="513"/>
      <c r="D204" s="513"/>
      <c r="E204" s="151" t="str">
        <f>Emissionsfaktoren!E205</f>
        <v>Glas</v>
      </c>
      <c r="F204" s="152" t="str">
        <f>Emissionsfaktoren!F205</f>
        <v>Tonnen</v>
      </c>
      <c r="G204" s="328"/>
      <c r="H204" s="410"/>
      <c r="I204" s="410"/>
      <c r="J204" s="410"/>
      <c r="K204" s="410"/>
    </row>
    <row r="205" spans="2:11" ht="15" customHeight="1" x14ac:dyDescent="0.25">
      <c r="B205" s="518"/>
      <c r="C205" s="513"/>
      <c r="D205" s="513"/>
      <c r="E205" s="151" t="str">
        <f>Emissionsfaktoren!E206</f>
        <v>Holz</v>
      </c>
      <c r="F205" s="152" t="str">
        <f>Emissionsfaktoren!F206</f>
        <v>Tonnen</v>
      </c>
      <c r="G205" s="328"/>
      <c r="H205" s="410"/>
      <c r="I205" s="410"/>
      <c r="J205" s="410"/>
      <c r="K205" s="410"/>
    </row>
    <row r="206" spans="2:11" ht="15" customHeight="1" x14ac:dyDescent="0.25">
      <c r="B206" s="518"/>
      <c r="C206" s="513"/>
      <c r="D206" s="513"/>
      <c r="E206" s="151" t="str">
        <f>Emissionsfaktoren!E207</f>
        <v>Keramik</v>
      </c>
      <c r="F206" s="152" t="str">
        <f>Emissionsfaktoren!F207</f>
        <v>Tonnen</v>
      </c>
      <c r="G206" s="328"/>
      <c r="H206" s="410"/>
      <c r="I206" s="410"/>
      <c r="J206" s="410"/>
      <c r="K206" s="410"/>
    </row>
    <row r="207" spans="2:11" ht="15" customHeight="1" x14ac:dyDescent="0.25">
      <c r="B207" s="518"/>
      <c r="C207" s="513"/>
      <c r="D207" s="513"/>
      <c r="E207" s="151" t="str">
        <f>Emissionsfaktoren!E208</f>
        <v>Kunststoffe</v>
      </c>
      <c r="F207" s="152" t="str">
        <f>Emissionsfaktoren!F208</f>
        <v>Tonnen</v>
      </c>
      <c r="G207" s="328"/>
      <c r="H207" s="410"/>
      <c r="I207" s="410"/>
      <c r="J207" s="410"/>
      <c r="K207" s="410"/>
    </row>
    <row r="208" spans="2:11" ht="15" customHeight="1" x14ac:dyDescent="0.25">
      <c r="B208" s="518"/>
      <c r="C208" s="513"/>
      <c r="D208" s="513"/>
      <c r="E208" s="151" t="str">
        <f>Emissionsfaktoren!E209</f>
        <v>Kupfer (primär)</v>
      </c>
      <c r="F208" s="152" t="str">
        <f>Emissionsfaktoren!F209</f>
        <v>Tonnen</v>
      </c>
      <c r="G208" s="328"/>
      <c r="H208" s="410"/>
      <c r="I208" s="410"/>
      <c r="J208" s="410"/>
      <c r="K208" s="410"/>
    </row>
    <row r="209" spans="2:11" ht="15" customHeight="1" x14ac:dyDescent="0.25">
      <c r="B209" s="518"/>
      <c r="C209" s="513"/>
      <c r="D209" s="513"/>
      <c r="E209" s="151" t="str">
        <f>Emissionsfaktoren!E210</f>
        <v>Kupfer (sekundär)</v>
      </c>
      <c r="F209" s="152" t="str">
        <f>Emissionsfaktoren!F210</f>
        <v>Tonnen</v>
      </c>
      <c r="G209" s="328"/>
      <c r="H209" s="410"/>
      <c r="I209" s="410"/>
      <c r="J209" s="410"/>
      <c r="K209" s="410"/>
    </row>
    <row r="210" spans="2:11" ht="15" customHeight="1" x14ac:dyDescent="0.25">
      <c r="B210" s="518"/>
      <c r="C210" s="513"/>
      <c r="D210" s="513"/>
      <c r="E210" s="151" t="str">
        <f>Emissionsfaktoren!E211</f>
        <v>Rigips</v>
      </c>
      <c r="F210" s="152" t="str">
        <f>Emissionsfaktoren!F211</f>
        <v>Tonnen</v>
      </c>
      <c r="G210" s="328"/>
      <c r="H210" s="410"/>
      <c r="I210" s="410"/>
      <c r="J210" s="410"/>
      <c r="K210" s="410"/>
    </row>
    <row r="211" spans="2:11" ht="15" customHeight="1" x14ac:dyDescent="0.25">
      <c r="B211" s="518"/>
      <c r="C211" s="513"/>
      <c r="D211" s="513"/>
      <c r="E211" s="151" t="str">
        <f>Emissionsfaktoren!E212</f>
        <v>Stahl - Elektro (sekundär)</v>
      </c>
      <c r="F211" s="152" t="str">
        <f>Emissionsfaktoren!F212</f>
        <v>Tonnen</v>
      </c>
      <c r="G211" s="328"/>
      <c r="H211" s="410"/>
      <c r="I211" s="410"/>
      <c r="J211" s="410"/>
      <c r="K211" s="410"/>
    </row>
    <row r="212" spans="2:11" ht="15" customHeight="1" x14ac:dyDescent="0.25">
      <c r="B212" s="518"/>
      <c r="C212" s="513"/>
      <c r="D212" s="513"/>
      <c r="E212" s="151" t="str">
        <f>Emissionsfaktoren!E213</f>
        <v>Stahl - Konverter (primär)</v>
      </c>
      <c r="F212" s="152" t="str">
        <f>Emissionsfaktoren!F213</f>
        <v>Tonnen</v>
      </c>
      <c r="G212" s="328"/>
      <c r="H212" s="410"/>
      <c r="I212" s="410"/>
      <c r="J212" s="410"/>
      <c r="K212" s="410"/>
    </row>
    <row r="213" spans="2:11" ht="15" customHeight="1" x14ac:dyDescent="0.25">
      <c r="B213" s="518"/>
      <c r="C213" s="513"/>
      <c r="D213" s="513"/>
      <c r="E213" s="151" t="str">
        <f>Emissionsfaktoren!E214</f>
        <v>Steinwolle</v>
      </c>
      <c r="F213" s="152" t="str">
        <f>Emissionsfaktoren!F214</f>
        <v>Tonnen</v>
      </c>
      <c r="G213" s="328"/>
      <c r="H213" s="410"/>
      <c r="I213" s="410"/>
      <c r="J213" s="410"/>
      <c r="K213" s="410"/>
    </row>
    <row r="214" spans="2:11" ht="15" customHeight="1" x14ac:dyDescent="0.25">
      <c r="B214" s="518"/>
      <c r="C214" s="513"/>
      <c r="D214" s="513"/>
      <c r="E214" s="151" t="str">
        <f>Emissionsfaktoren!E215</f>
        <v>Zement</v>
      </c>
      <c r="F214" s="152" t="str">
        <f>Emissionsfaktoren!F215</f>
        <v>Tonnen</v>
      </c>
      <c r="G214" s="328"/>
      <c r="H214" s="410"/>
      <c r="I214" s="410"/>
      <c r="J214" s="410"/>
      <c r="K214" s="410"/>
    </row>
    <row r="215" spans="2:11" ht="15" customHeight="1" x14ac:dyDescent="0.25">
      <c r="B215" s="519"/>
      <c r="C215" s="514"/>
      <c r="D215" s="514"/>
      <c r="E215" s="151" t="str">
        <f>Emissionsfaktoren!E216</f>
        <v>Ziegel</v>
      </c>
      <c r="F215" s="152" t="str">
        <f>Emissionsfaktoren!F216</f>
        <v>Tonnen</v>
      </c>
      <c r="G215" s="328"/>
      <c r="H215" s="411"/>
      <c r="I215" s="411"/>
      <c r="J215" s="411"/>
      <c r="K215" s="411"/>
    </row>
    <row r="216" spans="2:11" ht="26.25" x14ac:dyDescent="0.25">
      <c r="B216" s="484" t="str">
        <f>Emissionsfaktoren!B217</f>
        <v>MENSA</v>
      </c>
      <c r="C216" s="485"/>
      <c r="D216" s="485"/>
      <c r="E216" s="485"/>
      <c r="F216" s="12" t="s">
        <v>22</v>
      </c>
      <c r="G216" s="14"/>
      <c r="H216" s="13"/>
      <c r="I216" s="13"/>
      <c r="J216" s="13"/>
      <c r="K216" s="13"/>
    </row>
    <row r="217" spans="2:11" ht="15.75" customHeight="1" x14ac:dyDescent="0.25">
      <c r="B217" s="509" t="s">
        <v>35</v>
      </c>
      <c r="C217" s="488" t="str">
        <f>Emissionsfaktoren!C218</f>
        <v>Strom</v>
      </c>
      <c r="D217" s="495" t="str">
        <f>D5</f>
        <v>Aus dem Netz bezogener Strom</v>
      </c>
      <c r="E217" s="496"/>
      <c r="F217" s="107" t="str">
        <f>Emissionsfaktoren!F218</f>
        <v>kWh</v>
      </c>
      <c r="G217" s="328"/>
      <c r="H217" s="504"/>
      <c r="I217" s="504"/>
      <c r="J217" s="504"/>
      <c r="K217" s="504"/>
    </row>
    <row r="218" spans="2:11" x14ac:dyDescent="0.25">
      <c r="B218" s="509"/>
      <c r="C218" s="488"/>
      <c r="D218" s="527"/>
      <c r="E218" s="527"/>
      <c r="F218" s="107" t="str">
        <f>Emissionsfaktoren!F219</f>
        <v>MWh</v>
      </c>
      <c r="G218" s="328"/>
      <c r="H218" s="506"/>
      <c r="I218" s="506"/>
      <c r="J218" s="506"/>
      <c r="K218" s="506"/>
    </row>
    <row r="219" spans="2:11" ht="15.75" customHeight="1" x14ac:dyDescent="0.25">
      <c r="B219" s="509"/>
      <c r="C219" s="496" t="str">
        <f>Emissionsfaktoren!C222</f>
        <v>Wärme</v>
      </c>
      <c r="D219" s="488" t="str">
        <f>Emissionsfaktoren!D222</f>
        <v>Erdgasverbrauch Wärme</v>
      </c>
      <c r="E219" s="488"/>
      <c r="F219" s="107" t="str">
        <f>Emissionsfaktoren!F222</f>
        <v>kWh (Heizwert)</v>
      </c>
      <c r="G219" s="328"/>
      <c r="H219" s="504"/>
      <c r="I219" s="504"/>
      <c r="J219" s="504"/>
      <c r="K219" s="504"/>
    </row>
    <row r="220" spans="2:11" x14ac:dyDescent="0.25">
      <c r="B220" s="509"/>
      <c r="C220" s="528"/>
      <c r="D220" s="488"/>
      <c r="E220" s="488"/>
      <c r="F220" s="107" t="str">
        <f>Emissionsfaktoren!F223</f>
        <v>kWh (Brennwert)</v>
      </c>
      <c r="G220" s="328"/>
      <c r="H220" s="505"/>
      <c r="I220" s="505"/>
      <c r="J220" s="505"/>
      <c r="K220" s="505"/>
    </row>
    <row r="221" spans="2:11" x14ac:dyDescent="0.25">
      <c r="B221" s="509"/>
      <c r="C221" s="528"/>
      <c r="D221" s="488"/>
      <c r="E221" s="488"/>
      <c r="F221" s="107" t="str">
        <f>Emissionsfaktoren!F224</f>
        <v>Nm³</v>
      </c>
      <c r="G221" s="328"/>
      <c r="H221" s="506"/>
      <c r="I221" s="506"/>
      <c r="J221" s="506"/>
      <c r="K221" s="506"/>
    </row>
    <row r="222" spans="2:11" ht="15.75" customHeight="1" x14ac:dyDescent="0.25">
      <c r="B222" s="509"/>
      <c r="C222" s="528"/>
      <c r="D222" s="488" t="str">
        <f>Emissionsfaktoren!D225</f>
        <v>Heizölverbrauch Wärme</v>
      </c>
      <c r="E222" s="486" t="str">
        <f>Emissionsfaktoren!E225</f>
        <v>Heizöl extra leicht (EL)</v>
      </c>
      <c r="F222" s="107" t="str">
        <f>Emissionsfaktoren!F225</f>
        <v>kWh</v>
      </c>
      <c r="G222" s="328"/>
      <c r="H222" s="504"/>
      <c r="I222" s="504"/>
      <c r="J222" s="504"/>
      <c r="K222" s="504"/>
    </row>
    <row r="223" spans="2:11" x14ac:dyDescent="0.25">
      <c r="B223" s="509"/>
      <c r="C223" s="528"/>
      <c r="D223" s="488"/>
      <c r="E223" s="486"/>
      <c r="F223" s="107" t="str">
        <f>Emissionsfaktoren!F226</f>
        <v>Liter</v>
      </c>
      <c r="G223" s="328"/>
      <c r="H223" s="506"/>
      <c r="I223" s="506"/>
      <c r="J223" s="506"/>
      <c r="K223" s="506"/>
    </row>
    <row r="224" spans="2:11" ht="15.75" customHeight="1" x14ac:dyDescent="0.25">
      <c r="B224" s="509"/>
      <c r="C224" s="528"/>
      <c r="D224" s="488"/>
      <c r="E224" s="486" t="str">
        <f>Emissionsfaktoren!E227</f>
        <v>Heizöl leicht</v>
      </c>
      <c r="F224" s="107" t="str">
        <f>Emissionsfaktoren!F227</f>
        <v>kWh</v>
      </c>
      <c r="G224" s="328"/>
      <c r="H224" s="504"/>
      <c r="I224" s="504"/>
      <c r="J224" s="504"/>
      <c r="K224" s="504"/>
    </row>
    <row r="225" spans="2:11" x14ac:dyDescent="0.25">
      <c r="B225" s="509"/>
      <c r="C225" s="528"/>
      <c r="D225" s="488"/>
      <c r="E225" s="486"/>
      <c r="F225" s="107" t="str">
        <f>Emissionsfaktoren!F228</f>
        <v>Liter</v>
      </c>
      <c r="G225" s="328"/>
      <c r="H225" s="506"/>
      <c r="I225" s="506"/>
      <c r="J225" s="506"/>
      <c r="K225" s="506"/>
    </row>
    <row r="226" spans="2:11" ht="15.75" customHeight="1" x14ac:dyDescent="0.25">
      <c r="B226" s="509"/>
      <c r="C226" s="528"/>
      <c r="D226" s="488" t="str">
        <f>Emissionsfaktoren!D229</f>
        <v>Kohleverbrauch Wärme</v>
      </c>
      <c r="E226" s="488"/>
      <c r="F226" s="107" t="str">
        <f>Emissionsfaktoren!F229</f>
        <v>kWh</v>
      </c>
      <c r="G226" s="328"/>
      <c r="H226" s="504"/>
      <c r="I226" s="504"/>
      <c r="J226" s="504"/>
      <c r="K226" s="504"/>
    </row>
    <row r="227" spans="2:11" x14ac:dyDescent="0.25">
      <c r="B227" s="509"/>
      <c r="C227" s="528"/>
      <c r="D227" s="488"/>
      <c r="E227" s="488"/>
      <c r="F227" s="107" t="str">
        <f>Emissionsfaktoren!F230</f>
        <v>kg</v>
      </c>
      <c r="G227" s="328"/>
      <c r="H227" s="506"/>
      <c r="I227" s="506"/>
      <c r="J227" s="506"/>
      <c r="K227" s="506"/>
    </row>
    <row r="228" spans="2:11" x14ac:dyDescent="0.25">
      <c r="B228" s="509"/>
      <c r="C228" s="528"/>
      <c r="D228" s="481" t="str">
        <f>Emissionsfaktoren!D231</f>
        <v>Biomasse</v>
      </c>
      <c r="E228" s="481" t="str">
        <f>Emissionsfaktoren!E231</f>
        <v>Hackschnitzel</v>
      </c>
      <c r="F228" s="107" t="str">
        <f>Emissionsfaktoren!F231</f>
        <v>kWh</v>
      </c>
      <c r="G228" s="328"/>
      <c r="H228" s="504"/>
      <c r="I228" s="504"/>
      <c r="J228" s="504"/>
      <c r="K228" s="504"/>
    </row>
    <row r="229" spans="2:11" x14ac:dyDescent="0.25">
      <c r="B229" s="509"/>
      <c r="C229" s="528"/>
      <c r="D229" s="482"/>
      <c r="E229" s="482"/>
      <c r="F229" s="107" t="str">
        <f>Emissionsfaktoren!F232</f>
        <v>fm</v>
      </c>
      <c r="G229" s="328"/>
      <c r="H229" s="505"/>
      <c r="I229" s="505"/>
      <c r="J229" s="505"/>
      <c r="K229" s="505"/>
    </row>
    <row r="230" spans="2:11" x14ac:dyDescent="0.25">
      <c r="B230" s="509"/>
      <c r="C230" s="527"/>
      <c r="D230" s="483"/>
      <c r="E230" s="483"/>
      <c r="F230" s="107" t="str">
        <f>Emissionsfaktoren!F233</f>
        <v>kg</v>
      </c>
      <c r="G230" s="328"/>
      <c r="H230" s="506"/>
      <c r="I230" s="506"/>
      <c r="J230" s="506"/>
      <c r="K230" s="506"/>
    </row>
    <row r="231" spans="2:11" ht="15.75" customHeight="1" x14ac:dyDescent="0.25">
      <c r="B231" s="509"/>
      <c r="C231" s="488" t="str">
        <f>Emissionsfaktoren!C234</f>
        <v>Fernwärme</v>
      </c>
      <c r="D231" s="486" t="str">
        <f>Emissionsfaktoren!D234</f>
        <v>Wien Energie Vertrieb GmbH &amp; CO KG</v>
      </c>
      <c r="E231" s="486" t="str">
        <f>Emissionsfaktoren!E234</f>
        <v>Wien</v>
      </c>
      <c r="F231" s="107" t="str">
        <f>Emissionsfaktoren!F234</f>
        <v xml:space="preserve">kWh </v>
      </c>
      <c r="G231" s="328"/>
      <c r="H231" s="504"/>
      <c r="I231" s="504"/>
      <c r="J231" s="504"/>
      <c r="K231" s="504"/>
    </row>
    <row r="232" spans="2:11" x14ac:dyDescent="0.25">
      <c r="B232" s="509"/>
      <c r="C232" s="488"/>
      <c r="D232" s="486"/>
      <c r="E232" s="486"/>
      <c r="F232" s="107" t="str">
        <f>Emissionsfaktoren!F235</f>
        <v>MWh</v>
      </c>
      <c r="G232" s="328"/>
      <c r="H232" s="506"/>
      <c r="I232" s="506"/>
      <c r="J232" s="506"/>
      <c r="K232" s="506"/>
    </row>
    <row r="233" spans="2:11" ht="15.75" customHeight="1" x14ac:dyDescent="0.25">
      <c r="B233" s="509"/>
      <c r="C233" s="488"/>
      <c r="D233" s="487" t="str">
        <f>Emissionsfaktoren!D236</f>
        <v>EVN Energievertrieb GmbH &amp; Co KG</v>
      </c>
      <c r="E233" s="486" t="str">
        <f>Emissionsfaktoren!E236</f>
        <v>Wr. Neustadt</v>
      </c>
      <c r="F233" s="107" t="str">
        <f>Emissionsfaktoren!F236</f>
        <v xml:space="preserve">kWh </v>
      </c>
      <c r="G233" s="328"/>
      <c r="H233" s="504"/>
      <c r="I233" s="504"/>
      <c r="J233" s="504"/>
      <c r="K233" s="504"/>
    </row>
    <row r="234" spans="2:11" x14ac:dyDescent="0.25">
      <c r="B234" s="509"/>
      <c r="C234" s="488"/>
      <c r="D234" s="487"/>
      <c r="E234" s="486"/>
      <c r="F234" s="107" t="str">
        <f>Emissionsfaktoren!F237</f>
        <v>MWh</v>
      </c>
      <c r="G234" s="328"/>
      <c r="H234" s="506"/>
      <c r="I234" s="506"/>
      <c r="J234" s="506"/>
      <c r="K234" s="506"/>
    </row>
    <row r="235" spans="2:11" x14ac:dyDescent="0.25">
      <c r="B235" s="509"/>
      <c r="C235" s="488"/>
      <c r="D235" s="487"/>
      <c r="E235" s="486" t="str">
        <f>Emissionsfaktoren!E238</f>
        <v>Krems</v>
      </c>
      <c r="F235" s="107" t="str">
        <f>Emissionsfaktoren!F238</f>
        <v xml:space="preserve">kWh </v>
      </c>
      <c r="G235" s="328"/>
      <c r="H235" s="504"/>
      <c r="I235" s="504"/>
      <c r="J235" s="504"/>
      <c r="K235" s="504"/>
    </row>
    <row r="236" spans="2:11" x14ac:dyDescent="0.25">
      <c r="B236" s="509"/>
      <c r="C236" s="488"/>
      <c r="D236" s="487"/>
      <c r="E236" s="486"/>
      <c r="F236" s="107" t="str">
        <f>Emissionsfaktoren!F239</f>
        <v>MWh</v>
      </c>
      <c r="G236" s="328"/>
      <c r="H236" s="506"/>
      <c r="I236" s="506"/>
      <c r="J236" s="506"/>
      <c r="K236" s="506"/>
    </row>
    <row r="237" spans="2:11" ht="15.75" customHeight="1" x14ac:dyDescent="0.25">
      <c r="B237" s="509"/>
      <c r="C237" s="488"/>
      <c r="D237" s="486" t="str">
        <f>Emissionsfaktoren!D240</f>
        <v>Fernwärme St. Pölten GmbH</v>
      </c>
      <c r="E237" s="486" t="str">
        <f>Emissionsfaktoren!E240</f>
        <v>St. Pölten</v>
      </c>
      <c r="F237" s="107" t="str">
        <f>Emissionsfaktoren!F240</f>
        <v xml:space="preserve">kWh </v>
      </c>
      <c r="G237" s="328"/>
      <c r="H237" s="504"/>
      <c r="I237" s="504"/>
      <c r="J237" s="504"/>
      <c r="K237" s="504"/>
    </row>
    <row r="238" spans="2:11" x14ac:dyDescent="0.25">
      <c r="B238" s="509"/>
      <c r="C238" s="488"/>
      <c r="D238" s="486"/>
      <c r="E238" s="486"/>
      <c r="F238" s="107" t="str">
        <f>Emissionsfaktoren!F241</f>
        <v>MWh</v>
      </c>
      <c r="G238" s="328"/>
      <c r="H238" s="506"/>
      <c r="I238" s="506"/>
      <c r="J238" s="506"/>
      <c r="K238" s="506"/>
    </row>
    <row r="239" spans="2:11" x14ac:dyDescent="0.25">
      <c r="B239" s="509"/>
      <c r="C239" s="488"/>
      <c r="D239" s="486" t="str">
        <f>Emissionsfaktoren!D242</f>
        <v>Fernwärme Tulln</v>
      </c>
      <c r="E239" s="486" t="str">
        <f>Emissionsfaktoren!E242</f>
        <v>Tulln</v>
      </c>
      <c r="F239" s="107" t="str">
        <f>Emissionsfaktoren!F242</f>
        <v xml:space="preserve">kWh </v>
      </c>
      <c r="G239" s="328"/>
      <c r="H239" s="504"/>
      <c r="I239" s="504"/>
      <c r="J239" s="504"/>
      <c r="K239" s="504"/>
    </row>
    <row r="240" spans="2:11" x14ac:dyDescent="0.25">
      <c r="B240" s="509"/>
      <c r="C240" s="488"/>
      <c r="D240" s="486"/>
      <c r="E240" s="486"/>
      <c r="F240" s="107" t="str">
        <f>Emissionsfaktoren!F243</f>
        <v>MWh</v>
      </c>
      <c r="G240" s="328"/>
      <c r="H240" s="506"/>
      <c r="I240" s="506"/>
      <c r="J240" s="506"/>
      <c r="K240" s="506"/>
    </row>
    <row r="241" spans="2:11" ht="15.75" customHeight="1" x14ac:dyDescent="0.25">
      <c r="B241" s="509"/>
      <c r="C241" s="488"/>
      <c r="D241" s="486" t="str">
        <f>Emissionsfaktoren!D244</f>
        <v>Energie Burgenland AG</v>
      </c>
      <c r="E241" s="486" t="str">
        <f>Emissionsfaktoren!E244</f>
        <v>Eisenstadt</v>
      </c>
      <c r="F241" s="107" t="str">
        <f>Emissionsfaktoren!F244</f>
        <v xml:space="preserve">kWh </v>
      </c>
      <c r="G241" s="328"/>
      <c r="H241" s="504"/>
      <c r="I241" s="504"/>
      <c r="J241" s="504"/>
      <c r="K241" s="504"/>
    </row>
    <row r="242" spans="2:11" x14ac:dyDescent="0.25">
      <c r="B242" s="509"/>
      <c r="C242" s="488"/>
      <c r="D242" s="486"/>
      <c r="E242" s="486"/>
      <c r="F242" s="107" t="str">
        <f>Emissionsfaktoren!F245</f>
        <v>MWh</v>
      </c>
      <c r="G242" s="328"/>
      <c r="H242" s="506"/>
      <c r="I242" s="506"/>
      <c r="J242" s="506"/>
      <c r="K242" s="506"/>
    </row>
    <row r="243" spans="2:11" ht="15.75" customHeight="1" x14ac:dyDescent="0.25">
      <c r="B243" s="509"/>
      <c r="C243" s="488"/>
      <c r="D243" s="486" t="str">
        <f>Emissionsfaktoren!D246</f>
        <v>Linz Strom Vertrieb GmbH &amp; Co KG</v>
      </c>
      <c r="E243" s="486" t="str">
        <f>Emissionsfaktoren!E246</f>
        <v>Linz</v>
      </c>
      <c r="F243" s="107" t="str">
        <f>Emissionsfaktoren!F246</f>
        <v xml:space="preserve">kWh </v>
      </c>
      <c r="G243" s="328"/>
      <c r="H243" s="504"/>
      <c r="I243" s="504"/>
      <c r="J243" s="504"/>
      <c r="K243" s="504"/>
    </row>
    <row r="244" spans="2:11" x14ac:dyDescent="0.25">
      <c r="B244" s="509"/>
      <c r="C244" s="488"/>
      <c r="D244" s="486"/>
      <c r="E244" s="486"/>
      <c r="F244" s="107" t="str">
        <f>Emissionsfaktoren!F247</f>
        <v>MWh</v>
      </c>
      <c r="G244" s="328"/>
      <c r="H244" s="506"/>
      <c r="I244" s="506"/>
      <c r="J244" s="506"/>
      <c r="K244" s="506"/>
    </row>
    <row r="245" spans="2:11" ht="15.75" customHeight="1" x14ac:dyDescent="0.25">
      <c r="B245" s="509"/>
      <c r="C245" s="488"/>
      <c r="D245" s="486" t="str">
        <f>Emissionsfaktoren!D248</f>
        <v>Wels Strom GmbH</v>
      </c>
      <c r="E245" s="486" t="str">
        <f>Emissionsfaktoren!E248</f>
        <v>Wels</v>
      </c>
      <c r="F245" s="107" t="str">
        <f>Emissionsfaktoren!F248</f>
        <v xml:space="preserve">kWh </v>
      </c>
      <c r="G245" s="328"/>
      <c r="H245" s="504"/>
      <c r="I245" s="504"/>
      <c r="J245" s="504"/>
      <c r="K245" s="504"/>
    </row>
    <row r="246" spans="2:11" x14ac:dyDescent="0.25">
      <c r="B246" s="509"/>
      <c r="C246" s="488"/>
      <c r="D246" s="486"/>
      <c r="E246" s="486"/>
      <c r="F246" s="107" t="str">
        <f>Emissionsfaktoren!F249</f>
        <v>MWh</v>
      </c>
      <c r="G246" s="328"/>
      <c r="H246" s="506"/>
      <c r="I246" s="506"/>
      <c r="J246" s="506"/>
      <c r="K246" s="506"/>
    </row>
    <row r="247" spans="2:11" ht="15.75" customHeight="1" x14ac:dyDescent="0.25">
      <c r="B247" s="509"/>
      <c r="C247" s="488"/>
      <c r="D247" s="486" t="str">
        <f>Emissionsfaktoren!D250</f>
        <v>Fernwärme Steyr GmbH</v>
      </c>
      <c r="E247" s="486" t="str">
        <f>Emissionsfaktoren!E250</f>
        <v>Steyr</v>
      </c>
      <c r="F247" s="107" t="str">
        <f>Emissionsfaktoren!F250</f>
        <v xml:space="preserve">kWh </v>
      </c>
      <c r="G247" s="328"/>
      <c r="H247" s="504"/>
      <c r="I247" s="504"/>
      <c r="J247" s="504"/>
      <c r="K247" s="504"/>
    </row>
    <row r="248" spans="2:11" x14ac:dyDescent="0.25">
      <c r="B248" s="509"/>
      <c r="C248" s="488"/>
      <c r="D248" s="486"/>
      <c r="E248" s="486"/>
      <c r="F248" s="107" t="str">
        <f>Emissionsfaktoren!F251</f>
        <v>MWh</v>
      </c>
      <c r="G248" s="328"/>
      <c r="H248" s="506"/>
      <c r="I248" s="506"/>
      <c r="J248" s="506"/>
      <c r="K248" s="506"/>
    </row>
    <row r="249" spans="2:11" ht="15.75" customHeight="1" x14ac:dyDescent="0.25">
      <c r="B249" s="509"/>
      <c r="C249" s="488"/>
      <c r="D249" s="486" t="str">
        <f>Emissionsfaktoren!D252</f>
        <v>Salzburg AG</v>
      </c>
      <c r="E249" s="486" t="str">
        <f>Emissionsfaktoren!E252</f>
        <v>Salzburg</v>
      </c>
      <c r="F249" s="107" t="str">
        <f>Emissionsfaktoren!F252</f>
        <v xml:space="preserve">kWh </v>
      </c>
      <c r="G249" s="328"/>
      <c r="H249" s="504"/>
      <c r="I249" s="504"/>
      <c r="J249" s="504"/>
      <c r="K249" s="504"/>
    </row>
    <row r="250" spans="2:11" x14ac:dyDescent="0.25">
      <c r="B250" s="509"/>
      <c r="C250" s="488"/>
      <c r="D250" s="486"/>
      <c r="E250" s="486"/>
      <c r="F250" s="107" t="str">
        <f>Emissionsfaktoren!F253</f>
        <v>MWh</v>
      </c>
      <c r="G250" s="328"/>
      <c r="H250" s="506"/>
      <c r="I250" s="506"/>
      <c r="J250" s="506"/>
      <c r="K250" s="506"/>
    </row>
    <row r="251" spans="2:11" ht="15.75" customHeight="1" x14ac:dyDescent="0.25">
      <c r="B251" s="509"/>
      <c r="C251" s="488"/>
      <c r="D251" s="486" t="str">
        <f>Emissionsfaktoren!D254</f>
        <v>Stadtwerke Hall in Tirol</v>
      </c>
      <c r="E251" s="486" t="str">
        <f>Emissionsfaktoren!E254</f>
        <v>Hall/Tirol</v>
      </c>
      <c r="F251" s="107" t="str">
        <f>Emissionsfaktoren!F254</f>
        <v xml:space="preserve">kWh </v>
      </c>
      <c r="G251" s="328"/>
      <c r="H251" s="504"/>
      <c r="I251" s="504"/>
      <c r="J251" s="504"/>
      <c r="K251" s="504"/>
    </row>
    <row r="252" spans="2:11" x14ac:dyDescent="0.25">
      <c r="B252" s="509"/>
      <c r="C252" s="488"/>
      <c r="D252" s="486"/>
      <c r="E252" s="486"/>
      <c r="F252" s="107" t="str">
        <f>Emissionsfaktoren!F255</f>
        <v>MWh</v>
      </c>
      <c r="G252" s="328"/>
      <c r="H252" s="506"/>
      <c r="I252" s="506"/>
      <c r="J252" s="506"/>
      <c r="K252" s="506"/>
    </row>
    <row r="253" spans="2:11" ht="15.75" customHeight="1" x14ac:dyDescent="0.25">
      <c r="B253" s="509"/>
      <c r="C253" s="488"/>
      <c r="D253" s="486" t="str">
        <f>Emissionsfaktoren!D256</f>
        <v xml:space="preserve">Stadtwerke Kufstein </v>
      </c>
      <c r="E253" s="486" t="str">
        <f>Emissionsfaktoren!E256</f>
        <v>Kufstein</v>
      </c>
      <c r="F253" s="107" t="str">
        <f>Emissionsfaktoren!F256</f>
        <v xml:space="preserve">kWh </v>
      </c>
      <c r="G253" s="328"/>
      <c r="H253" s="504"/>
      <c r="I253" s="504"/>
      <c r="J253" s="504"/>
      <c r="K253" s="504"/>
    </row>
    <row r="254" spans="2:11" x14ac:dyDescent="0.25">
      <c r="B254" s="509"/>
      <c r="C254" s="488"/>
      <c r="D254" s="486"/>
      <c r="E254" s="486"/>
      <c r="F254" s="107" t="str">
        <f>Emissionsfaktoren!F257</f>
        <v>MWh</v>
      </c>
      <c r="G254" s="328"/>
      <c r="H254" s="506"/>
      <c r="I254" s="506"/>
      <c r="J254" s="506"/>
      <c r="K254" s="506"/>
    </row>
    <row r="255" spans="2:11" ht="15.75" customHeight="1" x14ac:dyDescent="0.25">
      <c r="B255" s="509"/>
      <c r="C255" s="488"/>
      <c r="D255" s="486" t="str">
        <f>Emissionsfaktoren!D258</f>
        <v xml:space="preserve">TIGAS-Erdgas Tirol GmbH </v>
      </c>
      <c r="E255" s="486" t="str">
        <f>Emissionsfaktoren!E258</f>
        <v>Innsbruck</v>
      </c>
      <c r="F255" s="107" t="str">
        <f>Emissionsfaktoren!F258</f>
        <v xml:space="preserve">kWh </v>
      </c>
      <c r="G255" s="328"/>
      <c r="H255" s="504"/>
      <c r="I255" s="504"/>
      <c r="J255" s="504"/>
      <c r="K255" s="504"/>
    </row>
    <row r="256" spans="2:11" x14ac:dyDescent="0.25">
      <c r="B256" s="509"/>
      <c r="C256" s="488"/>
      <c r="D256" s="486"/>
      <c r="E256" s="486"/>
      <c r="F256" s="107" t="str">
        <f>Emissionsfaktoren!F259</f>
        <v>MWh</v>
      </c>
      <c r="G256" s="328"/>
      <c r="H256" s="506"/>
      <c r="I256" s="506"/>
      <c r="J256" s="506"/>
      <c r="K256" s="506"/>
    </row>
    <row r="257" spans="2:11" ht="15.75" customHeight="1" x14ac:dyDescent="0.25">
      <c r="B257" s="509"/>
      <c r="C257" s="488"/>
      <c r="D257" s="486" t="str">
        <f>Emissionsfaktoren!D260</f>
        <v>Stadtwerke Feldkirch</v>
      </c>
      <c r="E257" s="486" t="str">
        <f>Emissionsfaktoren!E260</f>
        <v>Feldkirch</v>
      </c>
      <c r="F257" s="107" t="str">
        <f>Emissionsfaktoren!F260</f>
        <v xml:space="preserve">kWh </v>
      </c>
      <c r="G257" s="328"/>
      <c r="H257" s="504"/>
      <c r="I257" s="504"/>
      <c r="J257" s="504"/>
      <c r="K257" s="504"/>
    </row>
    <row r="258" spans="2:11" x14ac:dyDescent="0.25">
      <c r="B258" s="509"/>
      <c r="C258" s="488"/>
      <c r="D258" s="486"/>
      <c r="E258" s="486"/>
      <c r="F258" s="107" t="str">
        <f>Emissionsfaktoren!F261</f>
        <v>MWh</v>
      </c>
      <c r="G258" s="328"/>
      <c r="H258" s="506"/>
      <c r="I258" s="506"/>
      <c r="J258" s="506"/>
      <c r="K258" s="506"/>
    </row>
    <row r="259" spans="2:11" ht="15.75" customHeight="1" x14ac:dyDescent="0.25">
      <c r="B259" s="509"/>
      <c r="C259" s="488"/>
      <c r="D259" s="486" t="str">
        <f>Emissionsfaktoren!D262</f>
        <v>Stadtwerke Klagenfurt AG</v>
      </c>
      <c r="E259" s="486" t="str">
        <f>Emissionsfaktoren!E262</f>
        <v>Klagenfurt</v>
      </c>
      <c r="F259" s="107" t="str">
        <f>Emissionsfaktoren!F262</f>
        <v xml:space="preserve">kWh </v>
      </c>
      <c r="G259" s="328"/>
      <c r="H259" s="504"/>
      <c r="I259" s="504"/>
      <c r="J259" s="504"/>
      <c r="K259" s="504"/>
    </row>
    <row r="260" spans="2:11" x14ac:dyDescent="0.25">
      <c r="B260" s="509"/>
      <c r="C260" s="488"/>
      <c r="D260" s="486"/>
      <c r="E260" s="486"/>
      <c r="F260" s="107" t="str">
        <f>Emissionsfaktoren!F263</f>
        <v>MWh</v>
      </c>
      <c r="G260" s="328"/>
      <c r="H260" s="506"/>
      <c r="I260" s="506"/>
      <c r="J260" s="506"/>
      <c r="K260" s="506"/>
    </row>
    <row r="261" spans="2:11" ht="15.75" customHeight="1" x14ac:dyDescent="0.25">
      <c r="B261" s="509"/>
      <c r="C261" s="488"/>
      <c r="D261" s="487" t="str">
        <f>Emissionsfaktoren!D264</f>
        <v xml:space="preserve">KELAG Kärntner Elektrizitäts-Aktiengesellschaft </v>
      </c>
      <c r="E261" s="486" t="str">
        <f>Emissionsfaktoren!E264</f>
        <v>Spittal/Drau</v>
      </c>
      <c r="F261" s="107" t="str">
        <f>Emissionsfaktoren!F264</f>
        <v xml:space="preserve">kWh </v>
      </c>
      <c r="G261" s="328"/>
      <c r="H261" s="504"/>
      <c r="I261" s="504"/>
      <c r="J261" s="504"/>
      <c r="K261" s="504"/>
    </row>
    <row r="262" spans="2:11" x14ac:dyDescent="0.25">
      <c r="B262" s="509"/>
      <c r="C262" s="488"/>
      <c r="D262" s="487"/>
      <c r="E262" s="486"/>
      <c r="F262" s="107" t="str">
        <f>Emissionsfaktoren!F265</f>
        <v>MWh</v>
      </c>
      <c r="G262" s="328"/>
      <c r="H262" s="506"/>
      <c r="I262" s="506"/>
      <c r="J262" s="506"/>
      <c r="K262" s="506"/>
    </row>
    <row r="263" spans="2:11" x14ac:dyDescent="0.25">
      <c r="B263" s="509"/>
      <c r="C263" s="488"/>
      <c r="D263" s="487"/>
      <c r="E263" s="486" t="str">
        <f>Emissionsfaktoren!E266</f>
        <v>Villach</v>
      </c>
      <c r="F263" s="107" t="str">
        <f>Emissionsfaktoren!F266</f>
        <v xml:space="preserve">kWh </v>
      </c>
      <c r="G263" s="328"/>
      <c r="H263" s="504"/>
      <c r="I263" s="504"/>
      <c r="J263" s="504"/>
      <c r="K263" s="504"/>
    </row>
    <row r="264" spans="2:11" x14ac:dyDescent="0.25">
      <c r="B264" s="509"/>
      <c r="C264" s="488"/>
      <c r="D264" s="487"/>
      <c r="E264" s="486"/>
      <c r="F264" s="107" t="str">
        <f>Emissionsfaktoren!F267</f>
        <v>MWh</v>
      </c>
      <c r="G264" s="328"/>
      <c r="H264" s="506"/>
      <c r="I264" s="506"/>
      <c r="J264" s="506"/>
      <c r="K264" s="506"/>
    </row>
    <row r="265" spans="2:11" ht="15.75" customHeight="1" x14ac:dyDescent="0.25">
      <c r="B265" s="509"/>
      <c r="C265" s="488"/>
      <c r="D265" s="486" t="str">
        <f>Emissionsfaktoren!D268</f>
        <v>Energie Graz AG</v>
      </c>
      <c r="E265" s="486" t="str">
        <f>Emissionsfaktoren!E268</f>
        <v>Graz</v>
      </c>
      <c r="F265" s="107" t="str">
        <f>Emissionsfaktoren!F268</f>
        <v xml:space="preserve">kWh </v>
      </c>
      <c r="G265" s="328"/>
      <c r="H265" s="504"/>
      <c r="I265" s="504"/>
      <c r="J265" s="504"/>
      <c r="K265" s="504"/>
    </row>
    <row r="266" spans="2:11" x14ac:dyDescent="0.25">
      <c r="B266" s="509"/>
      <c r="C266" s="488"/>
      <c r="D266" s="486"/>
      <c r="E266" s="486"/>
      <c r="F266" s="107" t="str">
        <f>Emissionsfaktoren!F269</f>
        <v>MWh</v>
      </c>
      <c r="G266" s="328"/>
      <c r="H266" s="506"/>
      <c r="I266" s="506"/>
      <c r="J266" s="506"/>
      <c r="K266" s="506"/>
    </row>
    <row r="267" spans="2:11" ht="15.75" customHeight="1" x14ac:dyDescent="0.25">
      <c r="B267" s="509"/>
      <c r="C267" s="488"/>
      <c r="D267" s="486" t="str">
        <f>Emissionsfaktoren!D270</f>
        <v>Stadtwerke Kapfenberg</v>
      </c>
      <c r="E267" s="486" t="str">
        <f>Emissionsfaktoren!E270</f>
        <v>Kapfenberg</v>
      </c>
      <c r="F267" s="107" t="str">
        <f>Emissionsfaktoren!F270</f>
        <v xml:space="preserve">kWh </v>
      </c>
      <c r="G267" s="328"/>
      <c r="H267" s="504"/>
      <c r="I267" s="504"/>
      <c r="J267" s="504"/>
      <c r="K267" s="504"/>
    </row>
    <row r="268" spans="2:11" x14ac:dyDescent="0.25">
      <c r="B268" s="509"/>
      <c r="C268" s="488"/>
      <c r="D268" s="486"/>
      <c r="E268" s="486"/>
      <c r="F268" s="107" t="str">
        <f>Emissionsfaktoren!F271</f>
        <v>MWh</v>
      </c>
      <c r="G268" s="328"/>
      <c r="H268" s="506"/>
      <c r="I268" s="506"/>
      <c r="J268" s="506"/>
      <c r="K268" s="506"/>
    </row>
    <row r="269" spans="2:11" ht="15.75" customHeight="1" x14ac:dyDescent="0.25">
      <c r="B269" s="509"/>
      <c r="C269" s="488"/>
      <c r="D269" s="486" t="str">
        <f>Emissionsfaktoren!D272</f>
        <v>Bad Gleichenberger Naturwärme GmbH</v>
      </c>
      <c r="E269" s="486" t="str">
        <f>Emissionsfaktoren!E272</f>
        <v>Bad Gleichenberg</v>
      </c>
      <c r="F269" s="107" t="str">
        <f>Emissionsfaktoren!F272</f>
        <v xml:space="preserve">kWh </v>
      </c>
      <c r="G269" s="328"/>
      <c r="H269" s="504"/>
      <c r="I269" s="504"/>
      <c r="J269" s="504"/>
      <c r="K269" s="504"/>
    </row>
    <row r="270" spans="2:11" x14ac:dyDescent="0.25">
      <c r="B270" s="509"/>
      <c r="C270" s="488"/>
      <c r="D270" s="486"/>
      <c r="E270" s="486"/>
      <c r="F270" s="107" t="str">
        <f>Emissionsfaktoren!F273</f>
        <v>MWh</v>
      </c>
      <c r="G270" s="328"/>
      <c r="H270" s="506"/>
      <c r="I270" s="506"/>
      <c r="J270" s="506"/>
      <c r="K270" s="506"/>
    </row>
    <row r="271" spans="2:11" ht="15.75" customHeight="1" x14ac:dyDescent="0.25">
      <c r="B271" s="509"/>
      <c r="C271" s="488"/>
      <c r="D271" s="486" t="str">
        <f>Emissionsfaktoren!D274</f>
        <v>Stadtwerke Leoben</v>
      </c>
      <c r="E271" s="486" t="str">
        <f>Emissionsfaktoren!E274</f>
        <v>Leoben</v>
      </c>
      <c r="F271" s="107" t="str">
        <f>Emissionsfaktoren!F274</f>
        <v xml:space="preserve">kWh </v>
      </c>
      <c r="G271" s="328"/>
      <c r="H271" s="504"/>
      <c r="I271" s="504"/>
      <c r="J271" s="504"/>
      <c r="K271" s="504"/>
    </row>
    <row r="272" spans="2:11" x14ac:dyDescent="0.25">
      <c r="B272" s="509"/>
      <c r="C272" s="488"/>
      <c r="D272" s="486"/>
      <c r="E272" s="486"/>
      <c r="F272" s="107" t="str">
        <f>Emissionsfaktoren!F275</f>
        <v>MWh</v>
      </c>
      <c r="G272" s="328"/>
      <c r="H272" s="506"/>
      <c r="I272" s="506"/>
      <c r="J272" s="506"/>
      <c r="K272" s="506"/>
    </row>
    <row r="273" spans="2:11" ht="15.75" customHeight="1" x14ac:dyDescent="0.25">
      <c r="B273" s="509"/>
      <c r="C273" s="488"/>
      <c r="D273" s="486" t="str">
        <f>Emissionsfaktoren!D276</f>
        <v>Fernwärme-Mix</v>
      </c>
      <c r="E273" s="486"/>
      <c r="F273" s="107" t="str">
        <f>Emissionsfaktoren!F276</f>
        <v xml:space="preserve">kWh </v>
      </c>
      <c r="G273" s="328"/>
      <c r="H273" s="504"/>
      <c r="I273" s="504"/>
      <c r="J273" s="504"/>
      <c r="K273" s="504"/>
    </row>
    <row r="274" spans="2:11" x14ac:dyDescent="0.25">
      <c r="B274" s="509"/>
      <c r="C274" s="488"/>
      <c r="D274" s="486"/>
      <c r="E274" s="486"/>
      <c r="F274" s="107" t="str">
        <f>Emissionsfaktoren!F277</f>
        <v>MWh</v>
      </c>
      <c r="G274" s="328"/>
      <c r="H274" s="506"/>
      <c r="I274" s="506"/>
      <c r="J274" s="506"/>
      <c r="K274" s="506"/>
    </row>
    <row r="275" spans="2:11" ht="15.75" customHeight="1" x14ac:dyDescent="0.25">
      <c r="B275" s="509"/>
      <c r="C275" s="488" t="str">
        <f>Emissionsfaktoren!C278</f>
        <v>Fernkälte</v>
      </c>
      <c r="D275" s="486" t="str">
        <f>Emissionsfaktoren!D278</f>
        <v>Lieferant Wien Energie</v>
      </c>
      <c r="E275" s="488"/>
      <c r="F275" s="107" t="str">
        <f>Emissionsfaktoren!F278</f>
        <v xml:space="preserve">kWh </v>
      </c>
      <c r="G275" s="328"/>
      <c r="H275" s="504"/>
      <c r="I275" s="504"/>
      <c r="J275" s="504"/>
      <c r="K275" s="504"/>
    </row>
    <row r="276" spans="2:11" x14ac:dyDescent="0.25">
      <c r="B276" s="509"/>
      <c r="C276" s="488"/>
      <c r="D276" s="486"/>
      <c r="E276" s="488"/>
      <c r="F276" s="107" t="str">
        <f>Emissionsfaktoren!F279</f>
        <v>MWh</v>
      </c>
      <c r="G276" s="328"/>
      <c r="H276" s="506"/>
      <c r="I276" s="506"/>
      <c r="J276" s="506"/>
      <c r="K276" s="506"/>
    </row>
    <row r="277" spans="2:11" ht="15.75" customHeight="1" x14ac:dyDescent="0.25">
      <c r="B277" s="509"/>
      <c r="C277" s="488"/>
      <c r="D277" s="486" t="str">
        <f>Emissionsfaktoren!D280</f>
        <v>Lieferant Linz AG</v>
      </c>
      <c r="E277" s="488"/>
      <c r="F277" s="107" t="str">
        <f>Emissionsfaktoren!F280</f>
        <v xml:space="preserve">kWh </v>
      </c>
      <c r="G277" s="328"/>
      <c r="H277" s="504"/>
      <c r="I277" s="504"/>
      <c r="J277" s="504"/>
      <c r="K277" s="504"/>
    </row>
    <row r="278" spans="2:11" x14ac:dyDescent="0.25">
      <c r="B278" s="509"/>
      <c r="C278" s="488"/>
      <c r="D278" s="486"/>
      <c r="E278" s="488"/>
      <c r="F278" s="107" t="str">
        <f>Emissionsfaktoren!F281</f>
        <v>MWh</v>
      </c>
      <c r="G278" s="328"/>
      <c r="H278" s="506"/>
      <c r="I278" s="506"/>
      <c r="J278" s="506"/>
      <c r="K278" s="506"/>
    </row>
    <row r="279" spans="2:11" ht="15.75" customHeight="1" x14ac:dyDescent="0.25">
      <c r="B279" s="508" t="s">
        <v>36</v>
      </c>
      <c r="C279" s="521" t="str">
        <f>Emissionsfaktoren!C282</f>
        <v xml:space="preserve">Kältemittel </v>
      </c>
      <c r="D279" s="521"/>
      <c r="E279" s="114" t="str">
        <f>Emissionsfaktoren!E282</f>
        <v>R22</v>
      </c>
      <c r="F279" s="98" t="str">
        <f>Emissionsfaktoren!F282</f>
        <v>kg</v>
      </c>
      <c r="G279" s="328"/>
      <c r="H279" s="409"/>
      <c r="I279" s="409"/>
      <c r="J279" s="409"/>
      <c r="K279" s="409"/>
    </row>
    <row r="280" spans="2:11" ht="15" customHeight="1" x14ac:dyDescent="0.25">
      <c r="B280" s="508"/>
      <c r="C280" s="522"/>
      <c r="D280" s="522"/>
      <c r="E280" s="114" t="str">
        <f>Emissionsfaktoren!E283</f>
        <v>R401a</v>
      </c>
      <c r="F280" s="98" t="str">
        <f>Emissionsfaktoren!F283</f>
        <v>kg</v>
      </c>
      <c r="G280" s="328"/>
      <c r="H280" s="409"/>
      <c r="I280" s="409"/>
      <c r="J280" s="409"/>
      <c r="K280" s="409"/>
    </row>
    <row r="281" spans="2:11" ht="15" customHeight="1" x14ac:dyDescent="0.25">
      <c r="B281" s="508"/>
      <c r="C281" s="522"/>
      <c r="D281" s="522"/>
      <c r="E281" s="114" t="str">
        <f>Emissionsfaktoren!E284</f>
        <v>R152a</v>
      </c>
      <c r="F281" s="98" t="str">
        <f>Emissionsfaktoren!F284</f>
        <v>kg</v>
      </c>
      <c r="G281" s="328"/>
      <c r="H281" s="409"/>
      <c r="I281" s="409"/>
      <c r="J281" s="409"/>
      <c r="K281" s="409"/>
    </row>
    <row r="282" spans="2:11" ht="15" customHeight="1" x14ac:dyDescent="0.25">
      <c r="B282" s="508"/>
      <c r="C282" s="522"/>
      <c r="D282" s="522"/>
      <c r="E282" s="114" t="str">
        <f>Emissionsfaktoren!E285</f>
        <v>R124</v>
      </c>
      <c r="F282" s="98" t="str">
        <f>Emissionsfaktoren!F285</f>
        <v>kg</v>
      </c>
      <c r="G282" s="328"/>
      <c r="H282" s="409"/>
      <c r="I282" s="409"/>
      <c r="J282" s="409"/>
      <c r="K282" s="409"/>
    </row>
    <row r="283" spans="2:11" ht="15" customHeight="1" x14ac:dyDescent="0.25">
      <c r="B283" s="508"/>
      <c r="C283" s="522"/>
      <c r="D283" s="522"/>
      <c r="E283" s="114" t="str">
        <f>Emissionsfaktoren!E286</f>
        <v>DI 36</v>
      </c>
      <c r="F283" s="98" t="str">
        <f>Emissionsfaktoren!F286</f>
        <v>kg</v>
      </c>
      <c r="G283" s="328"/>
      <c r="H283" s="409"/>
      <c r="I283" s="409"/>
      <c r="J283" s="409"/>
      <c r="K283" s="409"/>
    </row>
    <row r="284" spans="2:11" ht="15" customHeight="1" x14ac:dyDescent="0.25">
      <c r="B284" s="508"/>
      <c r="C284" s="522"/>
      <c r="D284" s="522"/>
      <c r="E284" s="114" t="str">
        <f>Emissionsfaktoren!E287</f>
        <v>R600</v>
      </c>
      <c r="F284" s="98" t="str">
        <f>Emissionsfaktoren!F287</f>
        <v>kg</v>
      </c>
      <c r="G284" s="328"/>
      <c r="H284" s="409"/>
      <c r="I284" s="409"/>
      <c r="J284" s="409"/>
      <c r="K284" s="409"/>
    </row>
    <row r="285" spans="2:11" ht="15" customHeight="1" x14ac:dyDescent="0.25">
      <c r="B285" s="508"/>
      <c r="C285" s="522"/>
      <c r="D285" s="522"/>
      <c r="E285" s="114" t="str">
        <f>Emissionsfaktoren!E288</f>
        <v>R134a</v>
      </c>
      <c r="F285" s="98" t="str">
        <f>Emissionsfaktoren!F288</f>
        <v>kg</v>
      </c>
      <c r="G285" s="328"/>
      <c r="H285" s="409"/>
      <c r="I285" s="409"/>
      <c r="J285" s="409"/>
      <c r="K285" s="409"/>
    </row>
    <row r="286" spans="2:11" ht="15" customHeight="1" x14ac:dyDescent="0.25">
      <c r="B286" s="508"/>
      <c r="C286" s="522"/>
      <c r="D286" s="522"/>
      <c r="E286" s="114" t="str">
        <f>Emissionsfaktoren!E289</f>
        <v>R410A</v>
      </c>
      <c r="F286" s="98" t="str">
        <f>Emissionsfaktoren!F289</f>
        <v>kg</v>
      </c>
      <c r="G286" s="328"/>
      <c r="H286" s="409"/>
      <c r="I286" s="409"/>
      <c r="J286" s="409"/>
      <c r="K286" s="409"/>
    </row>
    <row r="287" spans="2:11" ht="15" customHeight="1" x14ac:dyDescent="0.25">
      <c r="B287" s="508"/>
      <c r="C287" s="522"/>
      <c r="D287" s="522"/>
      <c r="E287" s="114" t="str">
        <f>Emissionsfaktoren!E290</f>
        <v>R32</v>
      </c>
      <c r="F287" s="98" t="str">
        <f>Emissionsfaktoren!F290</f>
        <v>kg</v>
      </c>
      <c r="G287" s="328"/>
      <c r="H287" s="409"/>
      <c r="I287" s="409"/>
      <c r="J287" s="409"/>
      <c r="K287" s="409"/>
    </row>
    <row r="288" spans="2:11" ht="15" customHeight="1" x14ac:dyDescent="0.25">
      <c r="B288" s="508"/>
      <c r="C288" s="522"/>
      <c r="D288" s="522"/>
      <c r="E288" s="114" t="str">
        <f>Emissionsfaktoren!E291</f>
        <v>R125</v>
      </c>
      <c r="F288" s="98" t="str">
        <f>Emissionsfaktoren!F291</f>
        <v>kg</v>
      </c>
      <c r="G288" s="328"/>
      <c r="H288" s="409"/>
      <c r="I288" s="409"/>
      <c r="J288" s="409"/>
      <c r="K288" s="409"/>
    </row>
    <row r="289" spans="2:11" ht="15" customHeight="1" x14ac:dyDescent="0.25">
      <c r="B289" s="508"/>
      <c r="C289" s="522"/>
      <c r="D289" s="522"/>
      <c r="E289" s="114" t="str">
        <f>Emissionsfaktoren!E292</f>
        <v>R407c</v>
      </c>
      <c r="F289" s="98" t="str">
        <f>Emissionsfaktoren!F292</f>
        <v>kg</v>
      </c>
      <c r="G289" s="328"/>
      <c r="H289" s="409"/>
      <c r="I289" s="409"/>
      <c r="J289" s="409"/>
      <c r="K289" s="409"/>
    </row>
    <row r="290" spans="2:11" ht="15" customHeight="1" x14ac:dyDescent="0.25">
      <c r="B290" s="508"/>
      <c r="C290" s="522"/>
      <c r="D290" s="522"/>
      <c r="E290" s="114" t="str">
        <f>Emissionsfaktoren!E293</f>
        <v>R413A</v>
      </c>
      <c r="F290" s="98" t="str">
        <f>Emissionsfaktoren!F293</f>
        <v>kg</v>
      </c>
      <c r="G290" s="328"/>
      <c r="H290" s="409"/>
      <c r="I290" s="409"/>
      <c r="J290" s="409"/>
      <c r="K290" s="409"/>
    </row>
    <row r="291" spans="2:11" ht="15" customHeight="1" x14ac:dyDescent="0.25">
      <c r="B291" s="508"/>
      <c r="C291" s="522"/>
      <c r="D291" s="522"/>
      <c r="E291" s="114" t="str">
        <f>Emissionsfaktoren!E294</f>
        <v>R218</v>
      </c>
      <c r="F291" s="98" t="str">
        <f>Emissionsfaktoren!F294</f>
        <v>kg</v>
      </c>
      <c r="G291" s="328"/>
      <c r="H291" s="409"/>
      <c r="I291" s="409"/>
      <c r="J291" s="409"/>
      <c r="K291" s="409"/>
    </row>
    <row r="292" spans="2:11" ht="15" customHeight="1" x14ac:dyDescent="0.25">
      <c r="B292" s="508"/>
      <c r="C292" s="522"/>
      <c r="D292" s="522"/>
      <c r="E292" s="114" t="str">
        <f>Emissionsfaktoren!E295</f>
        <v>R600a</v>
      </c>
      <c r="F292" s="98" t="str">
        <f>Emissionsfaktoren!F295</f>
        <v>kg</v>
      </c>
      <c r="G292" s="328"/>
      <c r="H292" s="409"/>
      <c r="I292" s="409"/>
      <c r="J292" s="409"/>
      <c r="K292" s="409"/>
    </row>
    <row r="293" spans="2:11" ht="15" customHeight="1" x14ac:dyDescent="0.25">
      <c r="B293" s="508"/>
      <c r="C293" s="522"/>
      <c r="D293" s="522"/>
      <c r="E293" s="114" t="str">
        <f>Emissionsfaktoren!E296</f>
        <v>R422D</v>
      </c>
      <c r="F293" s="98" t="str">
        <f>Emissionsfaktoren!F296</f>
        <v>kg</v>
      </c>
      <c r="G293" s="328"/>
      <c r="H293" s="409"/>
      <c r="I293" s="409"/>
      <c r="J293" s="409"/>
      <c r="K293" s="409"/>
    </row>
    <row r="294" spans="2:11" ht="15" customHeight="1" x14ac:dyDescent="0.25">
      <c r="B294" s="508"/>
      <c r="C294" s="522"/>
      <c r="D294" s="522"/>
      <c r="E294" s="114" t="str">
        <f>Emissionsfaktoren!E297</f>
        <v>DI44</v>
      </c>
      <c r="F294" s="98" t="str">
        <f>Emissionsfaktoren!F297</f>
        <v>kg</v>
      </c>
      <c r="G294" s="328"/>
      <c r="H294" s="409"/>
      <c r="I294" s="409"/>
      <c r="J294" s="409"/>
      <c r="K294" s="409"/>
    </row>
    <row r="295" spans="2:11" ht="15" customHeight="1" x14ac:dyDescent="0.25">
      <c r="B295" s="508"/>
      <c r="C295" s="522"/>
      <c r="D295" s="522"/>
      <c r="E295" s="114" t="str">
        <f>Emissionsfaktoren!E298</f>
        <v>R143A</v>
      </c>
      <c r="F295" s="98" t="str">
        <f>Emissionsfaktoren!F298</f>
        <v>kg</v>
      </c>
      <c r="G295" s="328"/>
      <c r="H295" s="409"/>
      <c r="I295" s="409"/>
      <c r="J295" s="409"/>
      <c r="K295" s="409"/>
    </row>
    <row r="296" spans="2:11" ht="15" customHeight="1" x14ac:dyDescent="0.25">
      <c r="B296" s="508"/>
      <c r="C296" s="522"/>
      <c r="D296" s="522"/>
      <c r="E296" s="114" t="str">
        <f>Emissionsfaktoren!E299</f>
        <v>R290</v>
      </c>
      <c r="F296" s="98" t="str">
        <f>Emissionsfaktoren!F299</f>
        <v>kg</v>
      </c>
      <c r="G296" s="328"/>
      <c r="H296" s="409"/>
      <c r="I296" s="409"/>
      <c r="J296" s="409"/>
      <c r="K296" s="409"/>
    </row>
    <row r="297" spans="2:11" ht="15" customHeight="1" x14ac:dyDescent="0.25">
      <c r="B297" s="508"/>
      <c r="C297" s="522"/>
      <c r="D297" s="522"/>
      <c r="E297" s="114" t="str">
        <f>Emissionsfaktoren!E300</f>
        <v>R402a</v>
      </c>
      <c r="F297" s="98" t="str">
        <f>Emissionsfaktoren!F300</f>
        <v>kg</v>
      </c>
      <c r="G297" s="328"/>
      <c r="H297" s="409"/>
      <c r="I297" s="409"/>
      <c r="J297" s="409"/>
      <c r="K297" s="409"/>
    </row>
    <row r="298" spans="2:11" ht="15" customHeight="1" x14ac:dyDescent="0.25">
      <c r="B298" s="508"/>
      <c r="C298" s="522"/>
      <c r="D298" s="522"/>
      <c r="E298" s="114" t="str">
        <f>Emissionsfaktoren!E301</f>
        <v>R402B</v>
      </c>
      <c r="F298" s="98" t="str">
        <f>Emissionsfaktoren!F301</f>
        <v>kg</v>
      </c>
      <c r="G298" s="328"/>
      <c r="H298" s="409"/>
      <c r="I298" s="409"/>
      <c r="J298" s="409"/>
      <c r="K298" s="409"/>
    </row>
    <row r="299" spans="2:11" ht="15" customHeight="1" x14ac:dyDescent="0.25">
      <c r="B299" s="508"/>
      <c r="C299" s="522"/>
      <c r="D299" s="522"/>
      <c r="E299" s="114" t="str">
        <f>Emissionsfaktoren!E302</f>
        <v>R401B</v>
      </c>
      <c r="F299" s="98" t="str">
        <f>Emissionsfaktoren!F302</f>
        <v>kg</v>
      </c>
      <c r="G299" s="328"/>
      <c r="H299" s="409"/>
      <c r="I299" s="409"/>
      <c r="J299" s="409"/>
      <c r="K299" s="409"/>
    </row>
    <row r="300" spans="2:11" ht="15" customHeight="1" x14ac:dyDescent="0.25">
      <c r="B300" s="508"/>
      <c r="C300" s="522"/>
      <c r="D300" s="522"/>
      <c r="E300" s="114" t="str">
        <f>Emissionsfaktoren!E303</f>
        <v>R507</v>
      </c>
      <c r="F300" s="98" t="str">
        <f>Emissionsfaktoren!F303</f>
        <v>kg</v>
      </c>
      <c r="G300" s="328"/>
      <c r="H300" s="409"/>
      <c r="I300" s="409"/>
      <c r="J300" s="409"/>
      <c r="K300" s="409"/>
    </row>
    <row r="301" spans="2:11" ht="15" customHeight="1" x14ac:dyDescent="0.25">
      <c r="B301" s="508"/>
      <c r="C301" s="522"/>
      <c r="D301" s="522"/>
      <c r="E301" s="114" t="str">
        <f>Emissionsfaktoren!E304</f>
        <v>R12</v>
      </c>
      <c r="F301" s="98" t="str">
        <f>Emissionsfaktoren!F304</f>
        <v>kg</v>
      </c>
      <c r="G301" s="328"/>
      <c r="H301" s="409"/>
      <c r="I301" s="409"/>
      <c r="J301" s="409"/>
      <c r="K301" s="409"/>
    </row>
    <row r="302" spans="2:11" ht="15" customHeight="1" x14ac:dyDescent="0.25">
      <c r="B302" s="508"/>
      <c r="C302" s="522"/>
      <c r="D302" s="522"/>
      <c r="E302" s="114" t="str">
        <f>Emissionsfaktoren!E305</f>
        <v>R502</v>
      </c>
      <c r="F302" s="98" t="str">
        <f>Emissionsfaktoren!F305</f>
        <v>kg</v>
      </c>
      <c r="G302" s="328"/>
      <c r="H302" s="409"/>
      <c r="I302" s="409"/>
      <c r="J302" s="409"/>
      <c r="K302" s="409"/>
    </row>
    <row r="303" spans="2:11" ht="15" customHeight="1" x14ac:dyDescent="0.25">
      <c r="B303" s="508"/>
      <c r="C303" s="522"/>
      <c r="D303" s="522"/>
      <c r="E303" s="114" t="str">
        <f>Emissionsfaktoren!E306</f>
        <v>R744</v>
      </c>
      <c r="F303" s="98" t="str">
        <f>Emissionsfaktoren!F306</f>
        <v>kg</v>
      </c>
      <c r="G303" s="328"/>
      <c r="H303" s="409"/>
      <c r="I303" s="409"/>
      <c r="J303" s="409"/>
      <c r="K303" s="409"/>
    </row>
    <row r="304" spans="2:11" ht="15" customHeight="1" x14ac:dyDescent="0.25">
      <c r="B304" s="508"/>
      <c r="C304" s="522"/>
      <c r="D304" s="522"/>
      <c r="E304" s="114" t="str">
        <f>Emissionsfaktoren!E307</f>
        <v>R417A</v>
      </c>
      <c r="F304" s="98" t="str">
        <f>Emissionsfaktoren!F307</f>
        <v>kg</v>
      </c>
      <c r="G304" s="328"/>
      <c r="H304" s="409"/>
      <c r="I304" s="409"/>
      <c r="J304" s="409"/>
      <c r="K304" s="409"/>
    </row>
    <row r="305" spans="2:11" ht="15" customHeight="1" x14ac:dyDescent="0.25">
      <c r="B305" s="508"/>
      <c r="C305" s="522"/>
      <c r="D305" s="522"/>
      <c r="E305" s="114" t="str">
        <f>Emissionsfaktoren!E308</f>
        <v>R115</v>
      </c>
      <c r="F305" s="98" t="str">
        <f>Emissionsfaktoren!F308</f>
        <v>kg</v>
      </c>
      <c r="G305" s="328"/>
      <c r="H305" s="409"/>
      <c r="I305" s="409"/>
      <c r="J305" s="409"/>
      <c r="K305" s="409"/>
    </row>
    <row r="306" spans="2:11" ht="15" customHeight="1" x14ac:dyDescent="0.25">
      <c r="B306" s="508"/>
      <c r="C306" s="522"/>
      <c r="D306" s="522"/>
      <c r="E306" s="114" t="str">
        <f>Emissionsfaktoren!E309</f>
        <v>R404a</v>
      </c>
      <c r="F306" s="98" t="str">
        <f>Emissionsfaktoren!F309</f>
        <v>kg</v>
      </c>
      <c r="G306" s="328"/>
      <c r="H306" s="409"/>
      <c r="I306" s="409"/>
      <c r="J306" s="409"/>
      <c r="K306" s="409"/>
    </row>
    <row r="307" spans="2:11" ht="15" customHeight="1" x14ac:dyDescent="0.25">
      <c r="B307" s="508"/>
      <c r="C307" s="522"/>
      <c r="D307" s="522"/>
      <c r="E307" s="114" t="str">
        <f>Emissionsfaktoren!E310</f>
        <v>R449A</v>
      </c>
      <c r="F307" s="98" t="str">
        <f>Emissionsfaktoren!F310</f>
        <v>kg</v>
      </c>
      <c r="G307" s="328"/>
      <c r="H307" s="409"/>
      <c r="I307" s="409"/>
      <c r="J307" s="409"/>
      <c r="K307" s="409"/>
    </row>
    <row r="308" spans="2:11" ht="15" customHeight="1" x14ac:dyDescent="0.25">
      <c r="B308" s="508"/>
      <c r="C308" s="522"/>
      <c r="D308" s="522"/>
      <c r="E308" s="114" t="str">
        <f>Emissionsfaktoren!E311</f>
        <v>R407F</v>
      </c>
      <c r="F308" s="98" t="str">
        <f>Emissionsfaktoren!F311</f>
        <v>kg</v>
      </c>
      <c r="G308" s="328"/>
      <c r="H308" s="409"/>
      <c r="I308" s="409"/>
      <c r="J308" s="409"/>
      <c r="K308" s="409"/>
    </row>
    <row r="309" spans="2:11" ht="15" customHeight="1" x14ac:dyDescent="0.25">
      <c r="B309" s="508"/>
      <c r="C309" s="523"/>
      <c r="D309" s="523"/>
      <c r="E309" s="114" t="str">
        <f>Emissionsfaktoren!E312</f>
        <v>R452a</v>
      </c>
      <c r="F309" s="98" t="str">
        <f>Emissionsfaktoren!F312</f>
        <v>kg</v>
      </c>
      <c r="G309" s="328"/>
      <c r="H309" s="409"/>
      <c r="I309" s="409"/>
      <c r="J309" s="409"/>
      <c r="K309" s="409"/>
    </row>
    <row r="310" spans="2:11" ht="15.75" customHeight="1" x14ac:dyDescent="0.25">
      <c r="B310" s="508"/>
      <c r="C310" s="497" t="str">
        <f>Emissionsfaktoren!C313</f>
        <v>Lebensmittel</v>
      </c>
      <c r="D310" s="497"/>
      <c r="E310" s="114" t="str">
        <f>Emissionsfaktoren!E313</f>
        <v>Rindfleisch</v>
      </c>
      <c r="F310" s="98" t="str">
        <f>Emissionsfaktoren!F313</f>
        <v>kg</v>
      </c>
      <c r="G310" s="328"/>
      <c r="H310" s="409"/>
      <c r="I310" s="409"/>
      <c r="J310" s="409"/>
      <c r="K310" s="409"/>
    </row>
    <row r="311" spans="2:11" ht="30" x14ac:dyDescent="0.25">
      <c r="B311" s="508"/>
      <c r="C311" s="497"/>
      <c r="D311" s="497"/>
      <c r="E311" s="114" t="str">
        <f>Emissionsfaktoren!E314</f>
        <v>Schweinefleisch (ausschließlich Österreich)</v>
      </c>
      <c r="F311" s="98" t="str">
        <f>Emissionsfaktoren!F314</f>
        <v>kg</v>
      </c>
      <c r="G311" s="328"/>
      <c r="H311" s="409"/>
      <c r="I311" s="409"/>
      <c r="J311" s="409"/>
      <c r="K311" s="409"/>
    </row>
    <row r="312" spans="2:11" ht="30" x14ac:dyDescent="0.25">
      <c r="B312" s="508"/>
      <c r="C312" s="497"/>
      <c r="D312" s="497"/>
      <c r="E312" s="114" t="str">
        <f>Emissionsfaktoren!E315</f>
        <v>Schweinefleisch (Österreich und international)</v>
      </c>
      <c r="F312" s="98" t="str">
        <f>Emissionsfaktoren!F315</f>
        <v>kg</v>
      </c>
      <c r="G312" s="328"/>
      <c r="H312" s="409"/>
      <c r="I312" s="409"/>
      <c r="J312" s="409"/>
      <c r="K312" s="409"/>
    </row>
    <row r="313" spans="2:11" ht="30" x14ac:dyDescent="0.25">
      <c r="B313" s="508"/>
      <c r="C313" s="497"/>
      <c r="D313" s="497"/>
      <c r="E313" s="114" t="str">
        <f>Emissionsfaktoren!E316</f>
        <v>Geflügelfleisch (ausschließlich Österreich)</v>
      </c>
      <c r="F313" s="98" t="str">
        <f>Emissionsfaktoren!F316</f>
        <v>kg</v>
      </c>
      <c r="G313" s="328"/>
      <c r="H313" s="409"/>
      <c r="I313" s="409"/>
      <c r="J313" s="409"/>
      <c r="K313" s="409"/>
    </row>
    <row r="314" spans="2:11" ht="30" x14ac:dyDescent="0.25">
      <c r="B314" s="508"/>
      <c r="C314" s="497"/>
      <c r="D314" s="497"/>
      <c r="E314" s="114" t="str">
        <f>Emissionsfaktoren!E317</f>
        <v>Geflügelfleisch (Österreich und international)</v>
      </c>
      <c r="F314" s="98" t="str">
        <f>Emissionsfaktoren!F317</f>
        <v>kg</v>
      </c>
      <c r="G314" s="328"/>
      <c r="H314" s="409"/>
      <c r="I314" s="409"/>
      <c r="J314" s="409"/>
      <c r="K314" s="409"/>
    </row>
    <row r="315" spans="2:11" x14ac:dyDescent="0.25">
      <c r="B315" s="508"/>
      <c r="C315" s="497"/>
      <c r="D315" s="497"/>
      <c r="E315" s="114" t="str">
        <f>Emissionsfaktoren!E318</f>
        <v>Fisch</v>
      </c>
      <c r="F315" s="98" t="str">
        <f>Emissionsfaktoren!F318</f>
        <v>kg</v>
      </c>
      <c r="G315" s="328"/>
      <c r="H315" s="409"/>
      <c r="I315" s="409"/>
      <c r="J315" s="409"/>
      <c r="K315" s="409"/>
    </row>
    <row r="316" spans="2:11" x14ac:dyDescent="0.25">
      <c r="B316" s="508"/>
      <c r="C316" s="497"/>
      <c r="D316" s="497"/>
      <c r="E316" s="114" t="str">
        <f>Emissionsfaktoren!E319</f>
        <v>Fette &amp; Öle</v>
      </c>
      <c r="F316" s="98" t="str">
        <f>Emissionsfaktoren!F319</f>
        <v>kg</v>
      </c>
      <c r="G316" s="328"/>
      <c r="H316" s="409"/>
      <c r="I316" s="409"/>
      <c r="J316" s="409"/>
      <c r="K316" s="409"/>
    </row>
  </sheetData>
  <sheetProtection algorithmName="SHA-512" hashValue="6ZXku+TC23923NWzLR5CUQa3MRMxid/Lb9Fu+jiIiPi+6xdlXfE1p4WeiORdaEHYlP44v7kwZZywe4joWCY2HA==" saltValue="w+LHnBaSdWW+GCj4WJyVaw==" spinCount="100000" sheet="1" objects="1" scenarios="1" formatCells="0" formatColumns="0" formatRows="0"/>
  <mergeCells count="489">
    <mergeCell ref="D217:E218"/>
    <mergeCell ref="C219:C230"/>
    <mergeCell ref="D228:D230"/>
    <mergeCell ref="H228:H230"/>
    <mergeCell ref="I228:I230"/>
    <mergeCell ref="J228:J230"/>
    <mergeCell ref="K228:K230"/>
    <mergeCell ref="H222:H223"/>
    <mergeCell ref="I222:I223"/>
    <mergeCell ref="J222:J223"/>
    <mergeCell ref="K222:K223"/>
    <mergeCell ref="J224:J225"/>
    <mergeCell ref="I224:I225"/>
    <mergeCell ref="H224:H225"/>
    <mergeCell ref="K224:K225"/>
    <mergeCell ref="H226:H227"/>
    <mergeCell ref="I226:I227"/>
    <mergeCell ref="J226:J227"/>
    <mergeCell ref="K226:K227"/>
    <mergeCell ref="H217:H218"/>
    <mergeCell ref="I217:I218"/>
    <mergeCell ref="J217:J218"/>
    <mergeCell ref="K217:K218"/>
    <mergeCell ref="H219:H221"/>
    <mergeCell ref="I219:I221"/>
    <mergeCell ref="J219:J221"/>
    <mergeCell ref="K219:K221"/>
    <mergeCell ref="H273:H274"/>
    <mergeCell ref="I273:I274"/>
    <mergeCell ref="J273:J274"/>
    <mergeCell ref="K273:K274"/>
    <mergeCell ref="H275:H276"/>
    <mergeCell ref="I275:I276"/>
    <mergeCell ref="J275:J276"/>
    <mergeCell ref="K275:K276"/>
    <mergeCell ref="H261:H262"/>
    <mergeCell ref="J261:J262"/>
    <mergeCell ref="I261:I262"/>
    <mergeCell ref="K261:K262"/>
    <mergeCell ref="H263:H264"/>
    <mergeCell ref="I263:I264"/>
    <mergeCell ref="J263:J264"/>
    <mergeCell ref="K263:K264"/>
    <mergeCell ref="H265:H266"/>
    <mergeCell ref="I265:I266"/>
    <mergeCell ref="J265:J266"/>
    <mergeCell ref="K265:K266"/>
    <mergeCell ref="H255:H256"/>
    <mergeCell ref="H277:H278"/>
    <mergeCell ref="I277:I278"/>
    <mergeCell ref="J277:J278"/>
    <mergeCell ref="K277:K278"/>
    <mergeCell ref="H267:H268"/>
    <mergeCell ref="I267:I268"/>
    <mergeCell ref="J267:J268"/>
    <mergeCell ref="K267:K268"/>
    <mergeCell ref="H269:H270"/>
    <mergeCell ref="I269:I270"/>
    <mergeCell ref="J269:J270"/>
    <mergeCell ref="K269:K270"/>
    <mergeCell ref="H271:H272"/>
    <mergeCell ref="I271:I272"/>
    <mergeCell ref="J271:J272"/>
    <mergeCell ref="K271:K272"/>
    <mergeCell ref="I255:I256"/>
    <mergeCell ref="J255:J256"/>
    <mergeCell ref="K255:K256"/>
    <mergeCell ref="H257:H258"/>
    <mergeCell ref="I257:I258"/>
    <mergeCell ref="J257:J258"/>
    <mergeCell ref="K257:K258"/>
    <mergeCell ref="H259:H260"/>
    <mergeCell ref="I259:I260"/>
    <mergeCell ref="J259:J260"/>
    <mergeCell ref="K259:K260"/>
    <mergeCell ref="H249:H250"/>
    <mergeCell ref="I249:I250"/>
    <mergeCell ref="J249:J250"/>
    <mergeCell ref="K249:K250"/>
    <mergeCell ref="H251:H252"/>
    <mergeCell ref="I251:I252"/>
    <mergeCell ref="J251:J252"/>
    <mergeCell ref="K251:K252"/>
    <mergeCell ref="H253:H254"/>
    <mergeCell ref="I253:I254"/>
    <mergeCell ref="J253:J254"/>
    <mergeCell ref="K253:K254"/>
    <mergeCell ref="H243:H244"/>
    <mergeCell ref="I243:I244"/>
    <mergeCell ref="J243:J244"/>
    <mergeCell ref="K243:K244"/>
    <mergeCell ref="H245:H246"/>
    <mergeCell ref="I245:I246"/>
    <mergeCell ref="J245:J246"/>
    <mergeCell ref="K245:K246"/>
    <mergeCell ref="H247:H248"/>
    <mergeCell ref="I247:I248"/>
    <mergeCell ref="J247:J248"/>
    <mergeCell ref="K247:K248"/>
    <mergeCell ref="H237:H238"/>
    <mergeCell ref="I237:I238"/>
    <mergeCell ref="J237:J238"/>
    <mergeCell ref="K237:K238"/>
    <mergeCell ref="H239:H240"/>
    <mergeCell ref="I239:I240"/>
    <mergeCell ref="J239:J240"/>
    <mergeCell ref="K239:K240"/>
    <mergeCell ref="H241:H242"/>
    <mergeCell ref="I241:I242"/>
    <mergeCell ref="J241:J242"/>
    <mergeCell ref="K241:K242"/>
    <mergeCell ref="H231:H232"/>
    <mergeCell ref="I231:I232"/>
    <mergeCell ref="J231:J232"/>
    <mergeCell ref="K231:K232"/>
    <mergeCell ref="H233:H234"/>
    <mergeCell ref="I233:I234"/>
    <mergeCell ref="J233:J234"/>
    <mergeCell ref="K233:K234"/>
    <mergeCell ref="H235:H236"/>
    <mergeCell ref="I235:I236"/>
    <mergeCell ref="J235:J236"/>
    <mergeCell ref="K235:K236"/>
    <mergeCell ref="I88:I89"/>
    <mergeCell ref="J88:J89"/>
    <mergeCell ref="K88:K89"/>
    <mergeCell ref="H122:H123"/>
    <mergeCell ref="I122:I123"/>
    <mergeCell ref="J122:J123"/>
    <mergeCell ref="K122:K123"/>
    <mergeCell ref="H132:H133"/>
    <mergeCell ref="I132:I133"/>
    <mergeCell ref="J132:J133"/>
    <mergeCell ref="K132:K133"/>
    <mergeCell ref="I124:I127"/>
    <mergeCell ref="J124:J127"/>
    <mergeCell ref="K124:K127"/>
    <mergeCell ref="I94:I105"/>
    <mergeCell ref="J94:J105"/>
    <mergeCell ref="K94:K105"/>
    <mergeCell ref="I106:I117"/>
    <mergeCell ref="J106:J117"/>
    <mergeCell ref="K106:K117"/>
    <mergeCell ref="H2:K2"/>
    <mergeCell ref="B279:B316"/>
    <mergeCell ref="C279:D309"/>
    <mergeCell ref="C310:C316"/>
    <mergeCell ref="D310:D316"/>
    <mergeCell ref="D269:D270"/>
    <mergeCell ref="E269:E270"/>
    <mergeCell ref="D271:D272"/>
    <mergeCell ref="E271:E272"/>
    <mergeCell ref="D273:D274"/>
    <mergeCell ref="E273:E274"/>
    <mergeCell ref="C275:C278"/>
    <mergeCell ref="D275:D276"/>
    <mergeCell ref="E275:E276"/>
    <mergeCell ref="D277:D278"/>
    <mergeCell ref="E277:E278"/>
    <mergeCell ref="D259:D260"/>
    <mergeCell ref="E259:E260"/>
    <mergeCell ref="D261:D264"/>
    <mergeCell ref="E261:E262"/>
    <mergeCell ref="E263:E264"/>
    <mergeCell ref="D265:D266"/>
    <mergeCell ref="E265:E266"/>
    <mergeCell ref="D267:D268"/>
    <mergeCell ref="E243:E244"/>
    <mergeCell ref="D245:D246"/>
    <mergeCell ref="E245:E246"/>
    <mergeCell ref="D247:D248"/>
    <mergeCell ref="E247:E248"/>
    <mergeCell ref="D239:D240"/>
    <mergeCell ref="E239:E240"/>
    <mergeCell ref="E267:E268"/>
    <mergeCell ref="D249:D250"/>
    <mergeCell ref="E249:E250"/>
    <mergeCell ref="D251:D252"/>
    <mergeCell ref="E251:E252"/>
    <mergeCell ref="D253:D254"/>
    <mergeCell ref="E253:E254"/>
    <mergeCell ref="D255:D256"/>
    <mergeCell ref="E255:E256"/>
    <mergeCell ref="D257:D258"/>
    <mergeCell ref="E257:E258"/>
    <mergeCell ref="B198:E198"/>
    <mergeCell ref="C200:D215"/>
    <mergeCell ref="C199:E199"/>
    <mergeCell ref="B199:B215"/>
    <mergeCell ref="B217:B278"/>
    <mergeCell ref="C217:C218"/>
    <mergeCell ref="D219:D221"/>
    <mergeCell ref="E219:E221"/>
    <mergeCell ref="D222:D225"/>
    <mergeCell ref="E222:E223"/>
    <mergeCell ref="E224:E225"/>
    <mergeCell ref="D226:D227"/>
    <mergeCell ref="E226:E227"/>
    <mergeCell ref="C231:C274"/>
    <mergeCell ref="D231:D232"/>
    <mergeCell ref="E231:E232"/>
    <mergeCell ref="D233:D236"/>
    <mergeCell ref="E233:E234"/>
    <mergeCell ref="E235:E236"/>
    <mergeCell ref="D237:D238"/>
    <mergeCell ref="E237:E238"/>
    <mergeCell ref="D241:D242"/>
    <mergeCell ref="E241:E242"/>
    <mergeCell ref="D243:D244"/>
    <mergeCell ref="E142:E143"/>
    <mergeCell ref="E144:E145"/>
    <mergeCell ref="D147:D149"/>
    <mergeCell ref="E147:E148"/>
    <mergeCell ref="H147:H148"/>
    <mergeCell ref="I147:I148"/>
    <mergeCell ref="J147:J148"/>
    <mergeCell ref="K147:K148"/>
    <mergeCell ref="B153:B197"/>
    <mergeCell ref="C153:C156"/>
    <mergeCell ref="D154:D155"/>
    <mergeCell ref="C157:D187"/>
    <mergeCell ref="C188:C197"/>
    <mergeCell ref="D188:D197"/>
    <mergeCell ref="C128:C137"/>
    <mergeCell ref="D132:D133"/>
    <mergeCell ref="D134:D137"/>
    <mergeCell ref="H134:H137"/>
    <mergeCell ref="I134:I137"/>
    <mergeCell ref="J134:J137"/>
    <mergeCell ref="K134:K137"/>
    <mergeCell ref="B84:B152"/>
    <mergeCell ref="C84:C93"/>
    <mergeCell ref="D88:D89"/>
    <mergeCell ref="D90:D93"/>
    <mergeCell ref="H90:H93"/>
    <mergeCell ref="I90:I93"/>
    <mergeCell ref="J90:J93"/>
    <mergeCell ref="K90:K93"/>
    <mergeCell ref="D97:D102"/>
    <mergeCell ref="C138:C152"/>
    <mergeCell ref="D138:D146"/>
    <mergeCell ref="E138:E139"/>
    <mergeCell ref="H138:H146"/>
    <mergeCell ref="I138:I146"/>
    <mergeCell ref="J138:J146"/>
    <mergeCell ref="K138:K146"/>
    <mergeCell ref="E140:E141"/>
    <mergeCell ref="D109:D114"/>
    <mergeCell ref="C118:C127"/>
    <mergeCell ref="D122:D123"/>
    <mergeCell ref="D124:D127"/>
    <mergeCell ref="H124:H127"/>
    <mergeCell ref="C78:C83"/>
    <mergeCell ref="D78:D79"/>
    <mergeCell ref="E78:E79"/>
    <mergeCell ref="H78:H79"/>
    <mergeCell ref="D82:D83"/>
    <mergeCell ref="E82:E83"/>
    <mergeCell ref="H82:H83"/>
    <mergeCell ref="H88:H89"/>
    <mergeCell ref="C94:C105"/>
    <mergeCell ref="C106:C117"/>
    <mergeCell ref="H94:H105"/>
    <mergeCell ref="H106:H117"/>
    <mergeCell ref="I78:I79"/>
    <mergeCell ref="J78:J79"/>
    <mergeCell ref="K78:K79"/>
    <mergeCell ref="D80:D81"/>
    <mergeCell ref="E80:E81"/>
    <mergeCell ref="H80:H81"/>
    <mergeCell ref="I80:I81"/>
    <mergeCell ref="J80:J81"/>
    <mergeCell ref="K80:K81"/>
    <mergeCell ref="I82:I83"/>
    <mergeCell ref="J82:J83"/>
    <mergeCell ref="K82:K83"/>
    <mergeCell ref="C69:C77"/>
    <mergeCell ref="D69:D71"/>
    <mergeCell ref="H69:H71"/>
    <mergeCell ref="I69:I71"/>
    <mergeCell ref="J69:J71"/>
    <mergeCell ref="K69:K71"/>
    <mergeCell ref="D72:D75"/>
    <mergeCell ref="E72:E73"/>
    <mergeCell ref="H72:H73"/>
    <mergeCell ref="I72:I73"/>
    <mergeCell ref="J72:J73"/>
    <mergeCell ref="K72:K73"/>
    <mergeCell ref="E74:E75"/>
    <mergeCell ref="H74:H75"/>
    <mergeCell ref="I74:I75"/>
    <mergeCell ref="J74:J75"/>
    <mergeCell ref="K74:K75"/>
    <mergeCell ref="D76:D77"/>
    <mergeCell ref="E76:E77"/>
    <mergeCell ref="H76:H77"/>
    <mergeCell ref="I76:I77"/>
    <mergeCell ref="J76:J77"/>
    <mergeCell ref="K76:K77"/>
    <mergeCell ref="D63:D64"/>
    <mergeCell ref="E63:E64"/>
    <mergeCell ref="H63:H64"/>
    <mergeCell ref="I63:I64"/>
    <mergeCell ref="J63:J64"/>
    <mergeCell ref="K63:K64"/>
    <mergeCell ref="C65:C68"/>
    <mergeCell ref="D65:D66"/>
    <mergeCell ref="E65:E66"/>
    <mergeCell ref="H65:H66"/>
    <mergeCell ref="I65:I66"/>
    <mergeCell ref="J65:J66"/>
    <mergeCell ref="K65:K66"/>
    <mergeCell ref="D67:D68"/>
    <mergeCell ref="E67:E68"/>
    <mergeCell ref="H67:H68"/>
    <mergeCell ref="I67:I68"/>
    <mergeCell ref="J67:J68"/>
    <mergeCell ref="K67:K68"/>
    <mergeCell ref="D59:D60"/>
    <mergeCell ref="E59:E60"/>
    <mergeCell ref="H59:H60"/>
    <mergeCell ref="I59:I60"/>
    <mergeCell ref="J59:J60"/>
    <mergeCell ref="K59:K60"/>
    <mergeCell ref="D61:D62"/>
    <mergeCell ref="E61:E62"/>
    <mergeCell ref="H61:H62"/>
    <mergeCell ref="I61:I62"/>
    <mergeCell ref="J61:J62"/>
    <mergeCell ref="K61:K62"/>
    <mergeCell ref="D55:D56"/>
    <mergeCell ref="E55:E56"/>
    <mergeCell ref="H55:H56"/>
    <mergeCell ref="I55:I56"/>
    <mergeCell ref="J55:J56"/>
    <mergeCell ref="K55:K56"/>
    <mergeCell ref="D57:D58"/>
    <mergeCell ref="E57:E58"/>
    <mergeCell ref="H57:H58"/>
    <mergeCell ref="I57:I58"/>
    <mergeCell ref="J57:J58"/>
    <mergeCell ref="K57:K58"/>
    <mergeCell ref="D49:D50"/>
    <mergeCell ref="E49:E50"/>
    <mergeCell ref="H49:H50"/>
    <mergeCell ref="I49:I50"/>
    <mergeCell ref="J49:J50"/>
    <mergeCell ref="K49:K50"/>
    <mergeCell ref="D51:D54"/>
    <mergeCell ref="E51:E52"/>
    <mergeCell ref="H51:H52"/>
    <mergeCell ref="I51:I52"/>
    <mergeCell ref="J51:J52"/>
    <mergeCell ref="K51:K52"/>
    <mergeCell ref="E53:E54"/>
    <mergeCell ref="H53:H54"/>
    <mergeCell ref="I53:I54"/>
    <mergeCell ref="J53:J54"/>
    <mergeCell ref="K53:K54"/>
    <mergeCell ref="D45:D46"/>
    <mergeCell ref="E45:E46"/>
    <mergeCell ref="H45:H46"/>
    <mergeCell ref="I45:I46"/>
    <mergeCell ref="J45:J46"/>
    <mergeCell ref="K45:K46"/>
    <mergeCell ref="D47:D48"/>
    <mergeCell ref="E47:E48"/>
    <mergeCell ref="H47:H48"/>
    <mergeCell ref="I47:I48"/>
    <mergeCell ref="J47:J48"/>
    <mergeCell ref="K47:K48"/>
    <mergeCell ref="D41:D42"/>
    <mergeCell ref="E41:E42"/>
    <mergeCell ref="H41:H42"/>
    <mergeCell ref="I41:I42"/>
    <mergeCell ref="J41:J42"/>
    <mergeCell ref="K41:K42"/>
    <mergeCell ref="D43:D44"/>
    <mergeCell ref="E43:E44"/>
    <mergeCell ref="H43:H44"/>
    <mergeCell ref="I43:I44"/>
    <mergeCell ref="J43:J44"/>
    <mergeCell ref="K43:K44"/>
    <mergeCell ref="H37:H38"/>
    <mergeCell ref="I37:I38"/>
    <mergeCell ref="J37:J38"/>
    <mergeCell ref="K37:K38"/>
    <mergeCell ref="D39:D40"/>
    <mergeCell ref="E39:E40"/>
    <mergeCell ref="H39:H40"/>
    <mergeCell ref="I39:I40"/>
    <mergeCell ref="J39:J40"/>
    <mergeCell ref="K39:K40"/>
    <mergeCell ref="J31:J32"/>
    <mergeCell ref="K31:K32"/>
    <mergeCell ref="D33:D34"/>
    <mergeCell ref="E33:E34"/>
    <mergeCell ref="H33:H34"/>
    <mergeCell ref="I33:I34"/>
    <mergeCell ref="J33:J34"/>
    <mergeCell ref="K33:K34"/>
    <mergeCell ref="D35:D36"/>
    <mergeCell ref="E35:E36"/>
    <mergeCell ref="H35:H36"/>
    <mergeCell ref="I35:I36"/>
    <mergeCell ref="J35:J36"/>
    <mergeCell ref="K35:K36"/>
    <mergeCell ref="H27:H28"/>
    <mergeCell ref="I27:I28"/>
    <mergeCell ref="J27:J28"/>
    <mergeCell ref="K27:K28"/>
    <mergeCell ref="D29:D30"/>
    <mergeCell ref="E29:E30"/>
    <mergeCell ref="H29:H30"/>
    <mergeCell ref="I29:I30"/>
    <mergeCell ref="J29:J30"/>
    <mergeCell ref="K29:K30"/>
    <mergeCell ref="H18:H20"/>
    <mergeCell ref="I18:I20"/>
    <mergeCell ref="J18:J20"/>
    <mergeCell ref="K18:K20"/>
    <mergeCell ref="C21:C64"/>
    <mergeCell ref="D21:D22"/>
    <mergeCell ref="E21:E22"/>
    <mergeCell ref="H21:H22"/>
    <mergeCell ref="I21:I22"/>
    <mergeCell ref="J21:J22"/>
    <mergeCell ref="K21:K22"/>
    <mergeCell ref="D23:D26"/>
    <mergeCell ref="E23:E24"/>
    <mergeCell ref="H23:H24"/>
    <mergeCell ref="I23:I24"/>
    <mergeCell ref="J23:J24"/>
    <mergeCell ref="K23:K24"/>
    <mergeCell ref="E25:E26"/>
    <mergeCell ref="H25:H26"/>
    <mergeCell ref="I25:I26"/>
    <mergeCell ref="J25:J26"/>
    <mergeCell ref="K25:K26"/>
    <mergeCell ref="D27:D28"/>
    <mergeCell ref="E27:E28"/>
    <mergeCell ref="B2:F2"/>
    <mergeCell ref="B4:F4"/>
    <mergeCell ref="B5:B83"/>
    <mergeCell ref="C5:C8"/>
    <mergeCell ref="H5:H6"/>
    <mergeCell ref="I5:I6"/>
    <mergeCell ref="C9:C20"/>
    <mergeCell ref="D9:D11"/>
    <mergeCell ref="E9:E11"/>
    <mergeCell ref="H9:H11"/>
    <mergeCell ref="I9:I11"/>
    <mergeCell ref="D16:D17"/>
    <mergeCell ref="E16:E17"/>
    <mergeCell ref="H16:H17"/>
    <mergeCell ref="I16:I17"/>
    <mergeCell ref="D31:D32"/>
    <mergeCell ref="E31:E32"/>
    <mergeCell ref="H31:H32"/>
    <mergeCell ref="I31:I32"/>
    <mergeCell ref="D37:D38"/>
    <mergeCell ref="E37:E38"/>
    <mergeCell ref="D12:D15"/>
    <mergeCell ref="E12:E13"/>
    <mergeCell ref="H12:H13"/>
    <mergeCell ref="J5:J6"/>
    <mergeCell ref="K5:K6"/>
    <mergeCell ref="H7:H8"/>
    <mergeCell ref="I7:I8"/>
    <mergeCell ref="J7:J8"/>
    <mergeCell ref="K7:K8"/>
    <mergeCell ref="D5:E6"/>
    <mergeCell ref="D7:E8"/>
    <mergeCell ref="E228:E230"/>
    <mergeCell ref="B216:E216"/>
    <mergeCell ref="J9:J11"/>
    <mergeCell ref="K9:K11"/>
    <mergeCell ref="I12:I13"/>
    <mergeCell ref="J12:J13"/>
    <mergeCell ref="K12:K13"/>
    <mergeCell ref="E14:E15"/>
    <mergeCell ref="H14:H15"/>
    <mergeCell ref="I14:I15"/>
    <mergeCell ref="J14:J15"/>
    <mergeCell ref="K14:K15"/>
    <mergeCell ref="J16:J17"/>
    <mergeCell ref="K16:K17"/>
    <mergeCell ref="D18:D20"/>
    <mergeCell ref="E18:E20"/>
  </mergeCells>
  <pageMargins left="0.70833333333333304" right="0.70833333333333304" top="0.78749999999999998" bottom="0.78749999999999998" header="0.511811023622047" footer="0.511811023622047"/>
  <pageSetup paperSize="9" scale="57" orientation="landscape" horizontalDpi="300" verticalDpi="300" r:id="rId1"/>
  <rowBreaks count="6" manualBreakCount="6">
    <brk id="20" max="16383" man="1"/>
    <brk id="42" max="16383" man="1"/>
    <brk id="68" max="16383" man="1"/>
    <brk id="117" max="16383" man="1"/>
    <brk id="152" max="16383" man="1"/>
    <brk id="187" max="16383" man="1"/>
  </rowBreaks>
  <colBreaks count="1" manualBreakCount="1">
    <brk id="9" max="1048575"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AF614-4F16-4614-9751-7057ACCF7D3A}">
  <sheetPr>
    <tabColor rgb="FF00B050"/>
  </sheetPr>
  <dimension ref="A1:R118"/>
  <sheetViews>
    <sheetView zoomScaleNormal="100" workbookViewId="0">
      <selection activeCell="B1" sqref="B1"/>
    </sheetView>
  </sheetViews>
  <sheetFormatPr baseColWidth="10" defaultColWidth="11.42578125" defaultRowHeight="15" x14ac:dyDescent="0.25"/>
  <cols>
    <col min="1" max="1" width="3.28515625" style="253" customWidth="1"/>
    <col min="2" max="2" width="16.28515625" style="253" customWidth="1"/>
    <col min="3" max="3" width="12.7109375" style="253" customWidth="1"/>
    <col min="4" max="4" width="13.28515625" style="253" customWidth="1"/>
    <col min="5" max="5" width="11.85546875" style="253" customWidth="1"/>
    <col min="6" max="6" width="12.42578125" style="253" customWidth="1"/>
    <col min="7" max="7" width="12.28515625" style="253" customWidth="1"/>
    <col min="8" max="8" width="12.85546875" style="253" customWidth="1"/>
    <col min="9" max="9" width="10.28515625" style="253" customWidth="1"/>
    <col min="10" max="10" width="13.28515625" style="253" customWidth="1"/>
    <col min="11" max="11" width="13.5703125" style="253" customWidth="1"/>
    <col min="12" max="12" width="14.140625" style="253" customWidth="1"/>
    <col min="13" max="13" width="17.42578125" style="253" customWidth="1"/>
    <col min="14" max="14" width="8.28515625" style="253" customWidth="1"/>
    <col min="15" max="16" width="11.42578125" style="253"/>
    <col min="17" max="17" width="44.140625" style="253" customWidth="1"/>
    <col min="18" max="16384" width="11.42578125" style="253"/>
  </cols>
  <sheetData>
    <row r="1" spans="1:18" x14ac:dyDescent="0.25">
      <c r="A1" s="252"/>
      <c r="B1" s="252"/>
      <c r="C1" s="252"/>
      <c r="D1" s="252"/>
      <c r="E1" s="252"/>
      <c r="F1" s="252"/>
      <c r="G1" s="252"/>
      <c r="H1" s="252"/>
      <c r="I1" s="252"/>
      <c r="J1" s="252"/>
      <c r="K1" s="252"/>
      <c r="L1" s="252"/>
      <c r="M1" s="252"/>
      <c r="N1" s="252"/>
      <c r="O1" s="252"/>
      <c r="P1" s="252"/>
      <c r="Q1" s="252"/>
      <c r="R1" s="252"/>
    </row>
    <row r="2" spans="1:18" customFormat="1" ht="30" customHeight="1" x14ac:dyDescent="0.25">
      <c r="A2" s="252"/>
      <c r="B2" s="541" t="s">
        <v>389</v>
      </c>
      <c r="C2" s="541"/>
      <c r="D2" s="541"/>
      <c r="E2" s="541"/>
      <c r="F2" s="541"/>
      <c r="G2" s="541"/>
      <c r="H2" s="541"/>
      <c r="I2" s="541"/>
      <c r="J2" s="541"/>
      <c r="K2" s="541"/>
      <c r="L2" s="541"/>
      <c r="M2" s="541"/>
      <c r="N2" s="123"/>
      <c r="O2" s="123"/>
      <c r="P2" s="123"/>
      <c r="Q2" s="123"/>
      <c r="R2" s="123"/>
    </row>
    <row r="3" spans="1:18" x14ac:dyDescent="0.25">
      <c r="B3" s="254"/>
      <c r="C3" s="255"/>
      <c r="D3" s="252"/>
      <c r="E3" s="252"/>
      <c r="F3" s="252"/>
      <c r="G3" s="252"/>
      <c r="H3" s="252"/>
      <c r="I3" s="252"/>
      <c r="J3" s="252"/>
      <c r="K3" s="252"/>
      <c r="L3" s="252"/>
      <c r="M3" s="252"/>
      <c r="N3" s="252"/>
      <c r="O3" s="252"/>
      <c r="P3" s="252"/>
      <c r="Q3" s="252"/>
      <c r="R3" s="252"/>
    </row>
    <row r="4" spans="1:18" ht="18.399999999999999" customHeight="1" x14ac:dyDescent="0.25">
      <c r="A4" s="252"/>
      <c r="B4" s="542" t="s">
        <v>390</v>
      </c>
      <c r="C4" s="542"/>
      <c r="D4" s="542"/>
      <c r="E4" s="542"/>
      <c r="F4" s="542"/>
      <c r="G4" s="542"/>
      <c r="H4" s="542"/>
      <c r="I4" s="542"/>
      <c r="J4" s="542"/>
      <c r="K4" s="542"/>
      <c r="L4" s="542"/>
      <c r="M4" s="542"/>
      <c r="N4" s="252"/>
      <c r="O4" s="252"/>
      <c r="P4" s="252"/>
      <c r="Q4" s="252"/>
      <c r="R4" s="252"/>
    </row>
    <row r="5" spans="1:18" ht="254.25" customHeight="1" x14ac:dyDescent="0.25">
      <c r="A5" s="252"/>
      <c r="B5" s="252"/>
      <c r="C5" s="252"/>
      <c r="D5" s="252"/>
      <c r="E5" s="252"/>
      <c r="F5" s="252"/>
      <c r="G5" s="252"/>
      <c r="H5" s="252"/>
      <c r="I5" s="252"/>
      <c r="J5" s="252"/>
      <c r="K5" s="252"/>
      <c r="L5" s="252"/>
      <c r="M5" s="252"/>
      <c r="N5" s="252"/>
      <c r="O5" s="252"/>
      <c r="P5" s="252"/>
      <c r="Q5" s="252"/>
      <c r="R5" s="252"/>
    </row>
    <row r="6" spans="1:18" x14ac:dyDescent="0.25">
      <c r="A6" s="252"/>
      <c r="B6" s="335"/>
      <c r="C6" s="529" t="s">
        <v>306</v>
      </c>
      <c r="D6" s="529"/>
      <c r="E6" s="529"/>
      <c r="F6" s="529"/>
      <c r="G6" s="529"/>
      <c r="H6" s="529"/>
      <c r="I6" s="529"/>
      <c r="J6" s="529"/>
      <c r="K6" s="529"/>
      <c r="L6" s="335"/>
      <c r="M6" s="335"/>
      <c r="N6" s="252"/>
      <c r="O6" s="252"/>
      <c r="P6" s="252"/>
      <c r="Q6" s="252"/>
      <c r="R6" s="252"/>
    </row>
    <row r="7" spans="1:18" ht="42.4" customHeight="1" x14ac:dyDescent="0.25">
      <c r="A7" s="252"/>
      <c r="B7" s="252"/>
      <c r="C7" s="369" t="s">
        <v>334</v>
      </c>
      <c r="D7" s="369" t="s">
        <v>309</v>
      </c>
      <c r="E7" s="369" t="s">
        <v>62</v>
      </c>
      <c r="F7" s="369" t="s">
        <v>310</v>
      </c>
      <c r="G7" s="369" t="s">
        <v>311</v>
      </c>
      <c r="H7" s="369" t="s">
        <v>312</v>
      </c>
      <c r="I7" s="369" t="s">
        <v>313</v>
      </c>
      <c r="J7" s="369" t="s">
        <v>314</v>
      </c>
      <c r="K7" s="369" t="s">
        <v>337</v>
      </c>
      <c r="L7" s="348" t="s">
        <v>340</v>
      </c>
      <c r="M7" s="252"/>
      <c r="N7" s="252"/>
      <c r="O7" s="252"/>
      <c r="P7" s="252"/>
      <c r="Q7" s="252"/>
      <c r="R7" s="252"/>
    </row>
    <row r="8" spans="1:18" ht="30" x14ac:dyDescent="0.25">
      <c r="A8" s="252"/>
      <c r="B8" s="323" t="s">
        <v>339</v>
      </c>
      <c r="C8" s="331"/>
      <c r="D8" s="331"/>
      <c r="E8" s="331"/>
      <c r="F8" s="331"/>
      <c r="G8" s="331"/>
      <c r="H8" s="331"/>
      <c r="I8" s="331"/>
      <c r="J8" s="331"/>
      <c r="K8" s="331"/>
      <c r="L8" s="327">
        <f>SUM(C8:K8)</f>
        <v>0</v>
      </c>
      <c r="M8" s="252"/>
      <c r="N8" s="252"/>
      <c r="O8" s="252"/>
      <c r="P8" s="252"/>
      <c r="Q8" s="252"/>
      <c r="R8" s="252"/>
    </row>
    <row r="9" spans="1:18" ht="30" x14ac:dyDescent="0.25">
      <c r="A9" s="252"/>
      <c r="B9" s="324" t="s">
        <v>345</v>
      </c>
      <c r="C9" s="329">
        <v>0</v>
      </c>
      <c r="D9" s="329">
        <v>0</v>
      </c>
      <c r="E9" s="329">
        <v>24.565473065489613</v>
      </c>
      <c r="F9" s="329">
        <v>0</v>
      </c>
      <c r="G9" s="329">
        <v>12.007571898748768</v>
      </c>
      <c r="H9" s="329">
        <f>AVERAGE(C9:G9)</f>
        <v>7.3146089928476759</v>
      </c>
      <c r="I9" s="329">
        <v>314.8050437630281</v>
      </c>
      <c r="J9" s="329">
        <v>560.65582269841616</v>
      </c>
      <c r="K9" s="329">
        <v>499.82876117451281</v>
      </c>
      <c r="L9" s="252"/>
      <c r="M9" s="252"/>
      <c r="N9" s="252"/>
      <c r="O9" s="252"/>
      <c r="P9" s="252"/>
      <c r="Q9" s="252"/>
      <c r="R9" s="252"/>
    </row>
    <row r="10" spans="1:18" ht="43.5" customHeight="1" x14ac:dyDescent="0.25">
      <c r="A10" s="252"/>
      <c r="B10" s="324" t="s">
        <v>346</v>
      </c>
      <c r="C10" s="329">
        <v>9.4024685606956453</v>
      </c>
      <c r="D10" s="329">
        <v>8.8723404255319149</v>
      </c>
      <c r="E10" s="329">
        <v>15.14776094216375</v>
      </c>
      <c r="F10" s="329">
        <v>42.553191489361701</v>
      </c>
      <c r="G10" s="329">
        <v>35.132407732554881</v>
      </c>
      <c r="H10" s="329">
        <f>AVERAGE(C10:G10)</f>
        <v>22.221633830061577</v>
      </c>
      <c r="I10" s="329">
        <v>101.36773923312853</v>
      </c>
      <c r="J10" s="329">
        <v>66.080507083061661</v>
      </c>
      <c r="K10" s="329">
        <v>121.50768235853184</v>
      </c>
      <c r="L10" s="252"/>
      <c r="M10" s="252"/>
      <c r="N10" s="252"/>
      <c r="O10" s="418"/>
      <c r="P10" s="252"/>
      <c r="Q10" s="252"/>
      <c r="R10" s="252"/>
    </row>
    <row r="11" spans="1:18" x14ac:dyDescent="0.25">
      <c r="A11" s="252"/>
      <c r="B11" s="543" t="s">
        <v>338</v>
      </c>
      <c r="C11" s="543"/>
      <c r="D11" s="543"/>
      <c r="E11" s="543"/>
      <c r="F11" s="543"/>
      <c r="G11" s="543"/>
      <c r="H11" s="543"/>
      <c r="I11" s="543"/>
      <c r="J11" s="543"/>
      <c r="K11" s="543"/>
      <c r="L11" s="543"/>
      <c r="M11" s="543"/>
      <c r="N11" s="252"/>
      <c r="O11" s="252"/>
      <c r="P11" s="252"/>
      <c r="Q11" s="252"/>
      <c r="R11" s="252"/>
    </row>
    <row r="12" spans="1:18" x14ac:dyDescent="0.25">
      <c r="A12" s="252"/>
      <c r="B12" s="543" t="s">
        <v>350</v>
      </c>
      <c r="C12" s="543"/>
      <c r="D12" s="543"/>
      <c r="E12" s="543"/>
      <c r="F12" s="543"/>
      <c r="G12" s="543"/>
      <c r="H12" s="543"/>
      <c r="I12" s="543"/>
      <c r="J12" s="543"/>
      <c r="K12" s="543"/>
      <c r="L12" s="543"/>
      <c r="M12" s="543"/>
      <c r="N12" s="252"/>
      <c r="O12" s="252"/>
      <c r="P12" s="252"/>
      <c r="Q12" s="252"/>
      <c r="R12" s="252"/>
    </row>
    <row r="13" spans="1:18" x14ac:dyDescent="0.25">
      <c r="A13" s="252"/>
      <c r="B13" s="252"/>
      <c r="C13" s="252"/>
      <c r="D13" s="252"/>
      <c r="E13" s="252"/>
      <c r="F13" s="252"/>
      <c r="G13" s="252"/>
      <c r="H13" s="252"/>
      <c r="I13" s="252"/>
      <c r="J13" s="252"/>
      <c r="K13" s="252"/>
      <c r="L13" s="252"/>
      <c r="M13" s="252"/>
      <c r="N13" s="252"/>
      <c r="O13" s="252"/>
      <c r="P13" s="252"/>
      <c r="Q13" s="252"/>
      <c r="R13" s="252"/>
    </row>
    <row r="14" spans="1:18" ht="18" customHeight="1" x14ac:dyDescent="0.25">
      <c r="A14" s="252"/>
      <c r="B14" s="338"/>
      <c r="C14" s="339"/>
      <c r="D14" s="339"/>
      <c r="E14" s="339"/>
      <c r="F14" s="546" t="s">
        <v>354</v>
      </c>
      <c r="G14" s="546"/>
      <c r="H14" s="546"/>
      <c r="I14" s="546"/>
      <c r="J14" s="546"/>
      <c r="K14" s="546"/>
      <c r="L14" s="546"/>
      <c r="M14" s="252"/>
      <c r="N14" s="252"/>
      <c r="O14" s="252"/>
      <c r="P14" s="252"/>
      <c r="Q14" s="252"/>
      <c r="R14" s="252"/>
    </row>
    <row r="15" spans="1:18" ht="27" customHeight="1" x14ac:dyDescent="0.25">
      <c r="A15" s="252"/>
      <c r="B15" s="252"/>
      <c r="C15" s="252"/>
      <c r="D15" s="252"/>
      <c r="E15" s="252"/>
      <c r="F15" s="544" t="s">
        <v>307</v>
      </c>
      <c r="G15" s="544"/>
      <c r="H15" s="544" t="s">
        <v>316</v>
      </c>
      <c r="I15" s="544"/>
      <c r="J15" s="372" t="s">
        <v>37</v>
      </c>
      <c r="K15" s="544" t="s">
        <v>22</v>
      </c>
      <c r="L15" s="544"/>
      <c r="M15" s="252"/>
      <c r="N15" s="252"/>
      <c r="O15" s="252"/>
      <c r="P15" s="252"/>
      <c r="Q15" s="252"/>
      <c r="R15" s="252"/>
    </row>
    <row r="16" spans="1:18" ht="15.75" customHeight="1" x14ac:dyDescent="0.25">
      <c r="A16" s="252"/>
      <c r="B16" s="338"/>
      <c r="C16" s="339"/>
      <c r="D16" s="252"/>
      <c r="E16" s="252"/>
      <c r="F16" s="547">
        <f>SUMPRODUCT(C8:K8,C9:K9)</f>
        <v>0</v>
      </c>
      <c r="G16" s="547"/>
      <c r="H16" s="547">
        <f>SUMPRODUCT(C8:K8,C10:K10)</f>
        <v>0</v>
      </c>
      <c r="I16" s="547"/>
      <c r="J16" s="374">
        <f>F16+H16</f>
        <v>0</v>
      </c>
      <c r="K16" s="545" t="s">
        <v>420</v>
      </c>
      <c r="L16" s="545"/>
      <c r="M16" s="252"/>
      <c r="N16" s="252"/>
      <c r="O16" s="252"/>
      <c r="P16" s="252"/>
      <c r="Q16" s="252"/>
      <c r="R16" s="252"/>
    </row>
    <row r="17" spans="1:18" x14ac:dyDescent="0.25">
      <c r="A17" s="252"/>
      <c r="B17" s="252"/>
      <c r="C17" s="252"/>
      <c r="D17" s="252"/>
      <c r="E17" s="252"/>
      <c r="F17" s="252"/>
      <c r="G17" s="252"/>
      <c r="H17" s="252"/>
      <c r="I17" s="252"/>
      <c r="J17" s="252"/>
      <c r="K17" s="252"/>
      <c r="L17" s="252"/>
      <c r="M17" s="252"/>
      <c r="N17" s="252"/>
      <c r="O17" s="252"/>
      <c r="P17" s="252"/>
      <c r="Q17" s="252"/>
      <c r="R17" s="252"/>
    </row>
    <row r="18" spans="1:18" ht="15.75" x14ac:dyDescent="0.25">
      <c r="A18" s="252"/>
      <c r="B18" s="338"/>
      <c r="C18" s="339"/>
      <c r="D18" s="252"/>
      <c r="E18" s="252"/>
      <c r="F18" s="252"/>
      <c r="G18" s="252"/>
      <c r="H18" s="252"/>
      <c r="I18" s="252"/>
      <c r="J18" s="252"/>
      <c r="K18" s="252"/>
      <c r="L18" s="252"/>
      <c r="M18" s="252"/>
      <c r="N18" s="252"/>
      <c r="O18" s="252"/>
      <c r="P18" s="252"/>
      <c r="Q18" s="252"/>
      <c r="R18" s="252"/>
    </row>
    <row r="19" spans="1:18" ht="38.65" customHeight="1" x14ac:dyDescent="0.25">
      <c r="A19" s="252"/>
      <c r="B19" s="542" t="s">
        <v>391</v>
      </c>
      <c r="C19" s="542"/>
      <c r="D19" s="542"/>
      <c r="E19" s="542"/>
      <c r="F19" s="542"/>
      <c r="G19" s="542"/>
      <c r="H19" s="542"/>
      <c r="I19" s="542"/>
      <c r="J19" s="542"/>
      <c r="K19" s="542"/>
      <c r="L19" s="542"/>
      <c r="M19" s="542"/>
      <c r="N19" s="252"/>
      <c r="O19" s="252"/>
      <c r="P19" s="252"/>
      <c r="Q19" s="252"/>
      <c r="R19" s="252"/>
    </row>
    <row r="20" spans="1:18" ht="132.75" customHeight="1" x14ac:dyDescent="0.25">
      <c r="A20" s="252"/>
      <c r="B20" s="530"/>
      <c r="C20" s="530"/>
      <c r="D20" s="530"/>
      <c r="E20" s="530"/>
      <c r="F20" s="530"/>
      <c r="G20" s="530"/>
      <c r="H20" s="530"/>
      <c r="I20" s="530"/>
      <c r="J20" s="530"/>
      <c r="K20" s="530"/>
      <c r="L20" s="530"/>
      <c r="M20" s="530"/>
      <c r="N20" s="530"/>
      <c r="O20" s="530"/>
      <c r="P20" s="530"/>
      <c r="Q20" s="252"/>
      <c r="R20" s="252"/>
    </row>
    <row r="21" spans="1:18" ht="15" customHeight="1" x14ac:dyDescent="0.25">
      <c r="A21" s="252"/>
      <c r="B21" s="336"/>
      <c r="C21" s="533" t="s">
        <v>392</v>
      </c>
      <c r="D21" s="533"/>
      <c r="E21" s="533"/>
      <c r="F21" s="533"/>
      <c r="G21" s="533"/>
      <c r="H21" s="533"/>
      <c r="I21" s="533"/>
      <c r="J21" s="533"/>
      <c r="K21" s="533"/>
      <c r="L21" s="533"/>
      <c r="M21" s="534" t="s">
        <v>351</v>
      </c>
      <c r="N21" s="535" t="s">
        <v>419</v>
      </c>
      <c r="O21" s="536"/>
      <c r="P21" s="537"/>
      <c r="Q21" s="529" t="s">
        <v>352</v>
      </c>
      <c r="R21" s="252"/>
    </row>
    <row r="22" spans="1:18" ht="16.5" customHeight="1" x14ac:dyDescent="0.25">
      <c r="A22" s="252"/>
      <c r="B22" s="336"/>
      <c r="C22" s="531" t="s">
        <v>308</v>
      </c>
      <c r="D22" s="531" t="s">
        <v>309</v>
      </c>
      <c r="E22" s="531" t="s">
        <v>62</v>
      </c>
      <c r="F22" s="531" t="s">
        <v>310</v>
      </c>
      <c r="G22" s="531" t="s">
        <v>311</v>
      </c>
      <c r="H22" s="531" t="s">
        <v>312</v>
      </c>
      <c r="I22" s="531" t="s">
        <v>313</v>
      </c>
      <c r="J22" s="531" t="s">
        <v>314</v>
      </c>
      <c r="K22" s="531" t="s">
        <v>315</v>
      </c>
      <c r="L22" s="531" t="s">
        <v>340</v>
      </c>
      <c r="M22" s="534"/>
      <c r="N22" s="538"/>
      <c r="O22" s="539"/>
      <c r="P22" s="540"/>
      <c r="Q22" s="529"/>
      <c r="R22" s="252"/>
    </row>
    <row r="23" spans="1:18" x14ac:dyDescent="0.25">
      <c r="A23" s="252"/>
      <c r="B23" s="337"/>
      <c r="C23" s="532"/>
      <c r="D23" s="532"/>
      <c r="E23" s="532"/>
      <c r="F23" s="532"/>
      <c r="G23" s="532"/>
      <c r="H23" s="532"/>
      <c r="I23" s="532"/>
      <c r="J23" s="532"/>
      <c r="K23" s="532"/>
      <c r="L23" s="532"/>
      <c r="M23" s="534"/>
      <c r="N23" s="369" t="s">
        <v>349</v>
      </c>
      <c r="O23" s="369" t="s">
        <v>348</v>
      </c>
      <c r="P23" s="369" t="s">
        <v>37</v>
      </c>
      <c r="Q23" s="529"/>
      <c r="R23" s="252"/>
    </row>
    <row r="24" spans="1:18" x14ac:dyDescent="0.25">
      <c r="A24" s="252"/>
      <c r="B24" s="325" t="s">
        <v>393</v>
      </c>
      <c r="C24" s="407"/>
      <c r="D24" s="407"/>
      <c r="E24" s="407"/>
      <c r="F24" s="407"/>
      <c r="G24" s="407"/>
      <c r="H24" s="407"/>
      <c r="I24" s="407"/>
      <c r="J24" s="407"/>
      <c r="K24" s="407"/>
      <c r="L24" s="333">
        <f t="shared" ref="L24:L37" si="0">SUM(C24:K24)</f>
        <v>0</v>
      </c>
      <c r="M24" s="408"/>
      <c r="N24" s="350">
        <f>M24*SUMPRODUCT(C24:K24,$C$9:$K$9)/1000</f>
        <v>0</v>
      </c>
      <c r="O24" s="350">
        <f t="shared" ref="O24:O43" si="1">M24*SUMPRODUCT(C24:K24,$C$10:$K$10)/1000</f>
        <v>0</v>
      </c>
      <c r="P24" s="351">
        <f>SUM(N24:O24)</f>
        <v>0</v>
      </c>
      <c r="Q24" s="412"/>
      <c r="R24" s="252" t="s">
        <v>353</v>
      </c>
    </row>
    <row r="25" spans="1:18" x14ac:dyDescent="0.25">
      <c r="A25" s="252"/>
      <c r="B25" s="325" t="s">
        <v>394</v>
      </c>
      <c r="C25" s="407"/>
      <c r="D25" s="407"/>
      <c r="E25" s="407"/>
      <c r="F25" s="407"/>
      <c r="G25" s="407"/>
      <c r="H25" s="407"/>
      <c r="I25" s="407"/>
      <c r="J25" s="407"/>
      <c r="K25" s="407"/>
      <c r="L25" s="333">
        <f t="shared" si="0"/>
        <v>0</v>
      </c>
      <c r="M25" s="408"/>
      <c r="N25" s="350">
        <f t="shared" ref="N25:N43" si="2">M25*SUMPRODUCT(C25:K25,$C$9:$K$9)/1000</f>
        <v>0</v>
      </c>
      <c r="O25" s="350">
        <f t="shared" si="1"/>
        <v>0</v>
      </c>
      <c r="P25" s="351">
        <f t="shared" ref="P25:P37" si="3">SUM(N25:O25)</f>
        <v>0</v>
      </c>
      <c r="Q25" s="412"/>
      <c r="R25" s="252" t="s">
        <v>353</v>
      </c>
    </row>
    <row r="26" spans="1:18" x14ac:dyDescent="0.25">
      <c r="A26" s="252"/>
      <c r="B26" s="325" t="s">
        <v>395</v>
      </c>
      <c r="C26" s="407"/>
      <c r="D26" s="407"/>
      <c r="E26" s="407"/>
      <c r="F26" s="407"/>
      <c r="G26" s="407"/>
      <c r="H26" s="407"/>
      <c r="I26" s="407"/>
      <c r="J26" s="407"/>
      <c r="K26" s="407"/>
      <c r="L26" s="333">
        <f t="shared" si="0"/>
        <v>0</v>
      </c>
      <c r="M26" s="408"/>
      <c r="N26" s="350">
        <f t="shared" si="2"/>
        <v>0</v>
      </c>
      <c r="O26" s="350">
        <f t="shared" si="1"/>
        <v>0</v>
      </c>
      <c r="P26" s="351">
        <f t="shared" si="3"/>
        <v>0</v>
      </c>
      <c r="Q26" s="412"/>
      <c r="R26" s="252" t="s">
        <v>353</v>
      </c>
    </row>
    <row r="27" spans="1:18" x14ac:dyDescent="0.25">
      <c r="A27" s="252"/>
      <c r="B27" s="325" t="s">
        <v>396</v>
      </c>
      <c r="C27" s="407"/>
      <c r="D27" s="407"/>
      <c r="E27" s="407"/>
      <c r="F27" s="407"/>
      <c r="G27" s="407"/>
      <c r="H27" s="407"/>
      <c r="I27" s="407"/>
      <c r="J27" s="407"/>
      <c r="K27" s="407"/>
      <c r="L27" s="333">
        <f t="shared" si="0"/>
        <v>0</v>
      </c>
      <c r="M27" s="408"/>
      <c r="N27" s="350">
        <f>M27*SUMPRODUCT(C27:K27,$C$9:$K$9)/1000</f>
        <v>0</v>
      </c>
      <c r="O27" s="350">
        <f>M27*SUMPRODUCT(C27:K27,$C$10:$K$10)/1000</f>
        <v>0</v>
      </c>
      <c r="P27" s="351">
        <f t="shared" si="3"/>
        <v>0</v>
      </c>
      <c r="Q27" s="412"/>
      <c r="R27" s="252" t="s">
        <v>353</v>
      </c>
    </row>
    <row r="28" spans="1:18" x14ac:dyDescent="0.25">
      <c r="A28" s="252"/>
      <c r="B28" s="325" t="s">
        <v>397</v>
      </c>
      <c r="C28" s="407"/>
      <c r="D28" s="407"/>
      <c r="E28" s="407"/>
      <c r="F28" s="407"/>
      <c r="G28" s="407"/>
      <c r="H28" s="407"/>
      <c r="I28" s="407"/>
      <c r="J28" s="407"/>
      <c r="K28" s="407"/>
      <c r="L28" s="333">
        <f t="shared" si="0"/>
        <v>0</v>
      </c>
      <c r="M28" s="408"/>
      <c r="N28" s="350">
        <f t="shared" si="2"/>
        <v>0</v>
      </c>
      <c r="O28" s="350">
        <f t="shared" si="1"/>
        <v>0</v>
      </c>
      <c r="P28" s="351">
        <f t="shared" si="3"/>
        <v>0</v>
      </c>
      <c r="Q28" s="412"/>
      <c r="R28" s="252" t="s">
        <v>353</v>
      </c>
    </row>
    <row r="29" spans="1:18" x14ac:dyDescent="0.25">
      <c r="A29" s="252"/>
      <c r="B29" s="325" t="s">
        <v>398</v>
      </c>
      <c r="C29" s="407"/>
      <c r="D29" s="407"/>
      <c r="E29" s="407"/>
      <c r="F29" s="407"/>
      <c r="G29" s="407"/>
      <c r="H29" s="407"/>
      <c r="I29" s="407"/>
      <c r="J29" s="407"/>
      <c r="K29" s="407"/>
      <c r="L29" s="333">
        <f t="shared" si="0"/>
        <v>0</v>
      </c>
      <c r="M29" s="408"/>
      <c r="N29" s="350">
        <f t="shared" si="2"/>
        <v>0</v>
      </c>
      <c r="O29" s="350">
        <f t="shared" si="1"/>
        <v>0</v>
      </c>
      <c r="P29" s="351">
        <f t="shared" si="3"/>
        <v>0</v>
      </c>
      <c r="Q29" s="412"/>
      <c r="R29" s="252" t="s">
        <v>353</v>
      </c>
    </row>
    <row r="30" spans="1:18" x14ac:dyDescent="0.25">
      <c r="A30" s="252"/>
      <c r="B30" s="325" t="s">
        <v>399</v>
      </c>
      <c r="C30" s="407"/>
      <c r="D30" s="407"/>
      <c r="E30" s="407"/>
      <c r="F30" s="407"/>
      <c r="G30" s="407"/>
      <c r="H30" s="407"/>
      <c r="I30" s="407"/>
      <c r="J30" s="407"/>
      <c r="K30" s="407"/>
      <c r="L30" s="333">
        <f t="shared" si="0"/>
        <v>0</v>
      </c>
      <c r="M30" s="408"/>
      <c r="N30" s="350">
        <f t="shared" si="2"/>
        <v>0</v>
      </c>
      <c r="O30" s="350">
        <f t="shared" si="1"/>
        <v>0</v>
      </c>
      <c r="P30" s="351">
        <f t="shared" si="3"/>
        <v>0</v>
      </c>
      <c r="Q30" s="412"/>
      <c r="R30" s="252" t="s">
        <v>353</v>
      </c>
    </row>
    <row r="31" spans="1:18" x14ac:dyDescent="0.25">
      <c r="A31" s="252"/>
      <c r="B31" s="325" t="s">
        <v>400</v>
      </c>
      <c r="C31" s="407"/>
      <c r="D31" s="407"/>
      <c r="E31" s="407"/>
      <c r="F31" s="407"/>
      <c r="G31" s="407"/>
      <c r="H31" s="407"/>
      <c r="I31" s="407"/>
      <c r="J31" s="407"/>
      <c r="K31" s="407"/>
      <c r="L31" s="333">
        <f t="shared" si="0"/>
        <v>0</v>
      </c>
      <c r="M31" s="408"/>
      <c r="N31" s="350">
        <f t="shared" si="2"/>
        <v>0</v>
      </c>
      <c r="O31" s="350">
        <f t="shared" si="1"/>
        <v>0</v>
      </c>
      <c r="P31" s="351">
        <f t="shared" si="3"/>
        <v>0</v>
      </c>
      <c r="Q31" s="412"/>
      <c r="R31" s="252" t="s">
        <v>353</v>
      </c>
    </row>
    <row r="32" spans="1:18" x14ac:dyDescent="0.25">
      <c r="A32" s="252"/>
      <c r="B32" s="325" t="s">
        <v>401</v>
      </c>
      <c r="C32" s="407"/>
      <c r="D32" s="407"/>
      <c r="E32" s="407"/>
      <c r="F32" s="407"/>
      <c r="G32" s="407"/>
      <c r="H32" s="407"/>
      <c r="I32" s="407"/>
      <c r="J32" s="407"/>
      <c r="K32" s="407"/>
      <c r="L32" s="333">
        <f t="shared" si="0"/>
        <v>0</v>
      </c>
      <c r="M32" s="408"/>
      <c r="N32" s="350">
        <f t="shared" si="2"/>
        <v>0</v>
      </c>
      <c r="O32" s="350">
        <f t="shared" si="1"/>
        <v>0</v>
      </c>
      <c r="P32" s="351">
        <f t="shared" si="3"/>
        <v>0</v>
      </c>
      <c r="Q32" s="412"/>
      <c r="R32" s="252" t="s">
        <v>353</v>
      </c>
    </row>
    <row r="33" spans="1:18" x14ac:dyDescent="0.25">
      <c r="A33" s="252"/>
      <c r="B33" s="325" t="s">
        <v>402</v>
      </c>
      <c r="C33" s="407"/>
      <c r="D33" s="407"/>
      <c r="E33" s="407"/>
      <c r="F33" s="407"/>
      <c r="G33" s="407"/>
      <c r="H33" s="407"/>
      <c r="I33" s="407"/>
      <c r="J33" s="407"/>
      <c r="K33" s="407"/>
      <c r="L33" s="333">
        <f t="shared" si="0"/>
        <v>0</v>
      </c>
      <c r="M33" s="408"/>
      <c r="N33" s="350">
        <f t="shared" si="2"/>
        <v>0</v>
      </c>
      <c r="O33" s="350">
        <f t="shared" si="1"/>
        <v>0</v>
      </c>
      <c r="P33" s="351">
        <f t="shared" si="3"/>
        <v>0</v>
      </c>
      <c r="Q33" s="412"/>
      <c r="R33" s="252" t="s">
        <v>353</v>
      </c>
    </row>
    <row r="34" spans="1:18" x14ac:dyDescent="0.25">
      <c r="A34" s="252"/>
      <c r="B34" s="325" t="s">
        <v>403</v>
      </c>
      <c r="C34" s="407"/>
      <c r="D34" s="407"/>
      <c r="E34" s="407"/>
      <c r="F34" s="407"/>
      <c r="G34" s="407"/>
      <c r="H34" s="407"/>
      <c r="I34" s="407"/>
      <c r="J34" s="407"/>
      <c r="K34" s="407"/>
      <c r="L34" s="333">
        <f t="shared" si="0"/>
        <v>0</v>
      </c>
      <c r="M34" s="408"/>
      <c r="N34" s="350">
        <f t="shared" si="2"/>
        <v>0</v>
      </c>
      <c r="O34" s="350">
        <f t="shared" si="1"/>
        <v>0</v>
      </c>
      <c r="P34" s="351">
        <f t="shared" si="3"/>
        <v>0</v>
      </c>
      <c r="Q34" s="412"/>
      <c r="R34" s="252" t="s">
        <v>353</v>
      </c>
    </row>
    <row r="35" spans="1:18" x14ac:dyDescent="0.25">
      <c r="A35" s="252"/>
      <c r="B35" s="325" t="s">
        <v>404</v>
      </c>
      <c r="C35" s="407"/>
      <c r="D35" s="407"/>
      <c r="E35" s="407"/>
      <c r="F35" s="407"/>
      <c r="G35" s="407"/>
      <c r="H35" s="407"/>
      <c r="I35" s="407"/>
      <c r="J35" s="407"/>
      <c r="K35" s="407"/>
      <c r="L35" s="333">
        <f t="shared" si="0"/>
        <v>0</v>
      </c>
      <c r="M35" s="408"/>
      <c r="N35" s="350">
        <f t="shared" si="2"/>
        <v>0</v>
      </c>
      <c r="O35" s="350">
        <f t="shared" si="1"/>
        <v>0</v>
      </c>
      <c r="P35" s="351">
        <f t="shared" si="3"/>
        <v>0</v>
      </c>
      <c r="Q35" s="412"/>
      <c r="R35" s="252" t="s">
        <v>353</v>
      </c>
    </row>
    <row r="36" spans="1:18" x14ac:dyDescent="0.25">
      <c r="A36" s="252"/>
      <c r="B36" s="325" t="s">
        <v>405</v>
      </c>
      <c r="C36" s="407"/>
      <c r="D36" s="407"/>
      <c r="E36" s="407"/>
      <c r="F36" s="407"/>
      <c r="G36" s="407"/>
      <c r="H36" s="407"/>
      <c r="I36" s="407"/>
      <c r="J36" s="407"/>
      <c r="K36" s="407"/>
      <c r="L36" s="333">
        <f t="shared" si="0"/>
        <v>0</v>
      </c>
      <c r="M36" s="408"/>
      <c r="N36" s="350">
        <f t="shared" si="2"/>
        <v>0</v>
      </c>
      <c r="O36" s="350">
        <f t="shared" si="1"/>
        <v>0</v>
      </c>
      <c r="P36" s="351">
        <f t="shared" si="3"/>
        <v>0</v>
      </c>
      <c r="Q36" s="412"/>
      <c r="R36" s="252" t="s">
        <v>353</v>
      </c>
    </row>
    <row r="37" spans="1:18" x14ac:dyDescent="0.25">
      <c r="A37" s="252"/>
      <c r="B37" s="325" t="s">
        <v>406</v>
      </c>
      <c r="C37" s="407"/>
      <c r="D37" s="407"/>
      <c r="E37" s="407"/>
      <c r="F37" s="407"/>
      <c r="G37" s="407"/>
      <c r="H37" s="407"/>
      <c r="I37" s="407"/>
      <c r="J37" s="407"/>
      <c r="K37" s="407"/>
      <c r="L37" s="333">
        <f t="shared" si="0"/>
        <v>0</v>
      </c>
      <c r="M37" s="408"/>
      <c r="N37" s="350">
        <f t="shared" si="2"/>
        <v>0</v>
      </c>
      <c r="O37" s="350">
        <f t="shared" si="1"/>
        <v>0</v>
      </c>
      <c r="P37" s="351">
        <f t="shared" si="3"/>
        <v>0</v>
      </c>
      <c r="Q37" s="412"/>
      <c r="R37" s="252" t="s">
        <v>353</v>
      </c>
    </row>
    <row r="38" spans="1:18" x14ac:dyDescent="0.25">
      <c r="A38" s="252"/>
      <c r="B38" s="325" t="s">
        <v>407</v>
      </c>
      <c r="C38" s="407"/>
      <c r="D38" s="407"/>
      <c r="E38" s="407"/>
      <c r="F38" s="407"/>
      <c r="G38" s="407"/>
      <c r="H38" s="407"/>
      <c r="I38" s="407"/>
      <c r="J38" s="407"/>
      <c r="K38" s="407"/>
      <c r="L38" s="333">
        <f t="shared" ref="L38:L43" si="4">SUM(C38:K38)</f>
        <v>0</v>
      </c>
      <c r="M38" s="408"/>
      <c r="N38" s="350">
        <f t="shared" si="2"/>
        <v>0</v>
      </c>
      <c r="O38" s="350">
        <f t="shared" si="1"/>
        <v>0</v>
      </c>
      <c r="P38" s="351">
        <f t="shared" ref="P38:P43" si="5">SUM(N38:O38)</f>
        <v>0</v>
      </c>
      <c r="Q38" s="412"/>
      <c r="R38" s="252" t="s">
        <v>353</v>
      </c>
    </row>
    <row r="39" spans="1:18" x14ac:dyDescent="0.25">
      <c r="A39" s="252"/>
      <c r="B39" s="325" t="s">
        <v>408</v>
      </c>
      <c r="C39" s="407"/>
      <c r="D39" s="407"/>
      <c r="E39" s="407"/>
      <c r="F39" s="407"/>
      <c r="G39" s="407"/>
      <c r="H39" s="407"/>
      <c r="I39" s="407"/>
      <c r="J39" s="407"/>
      <c r="K39" s="407"/>
      <c r="L39" s="333">
        <f t="shared" si="4"/>
        <v>0</v>
      </c>
      <c r="M39" s="408"/>
      <c r="N39" s="350">
        <f t="shared" si="2"/>
        <v>0</v>
      </c>
      <c r="O39" s="350">
        <f t="shared" si="1"/>
        <v>0</v>
      </c>
      <c r="P39" s="351">
        <f t="shared" si="5"/>
        <v>0</v>
      </c>
      <c r="Q39" s="412"/>
      <c r="R39" s="252" t="s">
        <v>353</v>
      </c>
    </row>
    <row r="40" spans="1:18" x14ac:dyDescent="0.25">
      <c r="A40" s="252"/>
      <c r="B40" s="325" t="s">
        <v>409</v>
      </c>
      <c r="C40" s="407"/>
      <c r="D40" s="407"/>
      <c r="E40" s="407"/>
      <c r="F40" s="407"/>
      <c r="G40" s="407"/>
      <c r="H40" s="407"/>
      <c r="I40" s="407"/>
      <c r="J40" s="407"/>
      <c r="K40" s="407"/>
      <c r="L40" s="333">
        <f t="shared" si="4"/>
        <v>0</v>
      </c>
      <c r="M40" s="408"/>
      <c r="N40" s="350">
        <f t="shared" si="2"/>
        <v>0</v>
      </c>
      <c r="O40" s="350">
        <f t="shared" si="1"/>
        <v>0</v>
      </c>
      <c r="P40" s="351">
        <f t="shared" si="5"/>
        <v>0</v>
      </c>
      <c r="Q40" s="412"/>
      <c r="R40" s="252" t="s">
        <v>353</v>
      </c>
    </row>
    <row r="41" spans="1:18" x14ac:dyDescent="0.25">
      <c r="A41" s="252"/>
      <c r="B41" s="325" t="s">
        <v>410</v>
      </c>
      <c r="C41" s="407"/>
      <c r="D41" s="407"/>
      <c r="E41" s="407"/>
      <c r="F41" s="407"/>
      <c r="G41" s="407"/>
      <c r="H41" s="407"/>
      <c r="I41" s="407"/>
      <c r="J41" s="407"/>
      <c r="K41" s="407"/>
      <c r="L41" s="333">
        <f t="shared" si="4"/>
        <v>0</v>
      </c>
      <c r="M41" s="408"/>
      <c r="N41" s="350">
        <f t="shared" si="2"/>
        <v>0</v>
      </c>
      <c r="O41" s="350">
        <f t="shared" si="1"/>
        <v>0</v>
      </c>
      <c r="P41" s="351">
        <f t="shared" si="5"/>
        <v>0</v>
      </c>
      <c r="Q41" s="412"/>
      <c r="R41" s="252" t="s">
        <v>353</v>
      </c>
    </row>
    <row r="42" spans="1:18" x14ac:dyDescent="0.25">
      <c r="A42" s="252"/>
      <c r="B42" s="325" t="s">
        <v>411</v>
      </c>
      <c r="C42" s="407"/>
      <c r="D42" s="407"/>
      <c r="E42" s="407"/>
      <c r="F42" s="407"/>
      <c r="G42" s="407"/>
      <c r="H42" s="407"/>
      <c r="I42" s="407"/>
      <c r="J42" s="407"/>
      <c r="K42" s="407"/>
      <c r="L42" s="333">
        <f t="shared" si="4"/>
        <v>0</v>
      </c>
      <c r="M42" s="408"/>
      <c r="N42" s="350">
        <f t="shared" si="2"/>
        <v>0</v>
      </c>
      <c r="O42" s="350">
        <f t="shared" si="1"/>
        <v>0</v>
      </c>
      <c r="P42" s="351">
        <f t="shared" si="5"/>
        <v>0</v>
      </c>
      <c r="Q42" s="412"/>
      <c r="R42" s="252" t="s">
        <v>353</v>
      </c>
    </row>
    <row r="43" spans="1:18" x14ac:dyDescent="0.25">
      <c r="A43" s="252"/>
      <c r="B43" s="325" t="s">
        <v>412</v>
      </c>
      <c r="C43" s="407"/>
      <c r="D43" s="407"/>
      <c r="E43" s="407"/>
      <c r="F43" s="407"/>
      <c r="G43" s="407"/>
      <c r="H43" s="407"/>
      <c r="I43" s="407"/>
      <c r="J43" s="407"/>
      <c r="K43" s="407"/>
      <c r="L43" s="333">
        <f t="shared" si="4"/>
        <v>0</v>
      </c>
      <c r="M43" s="408"/>
      <c r="N43" s="350">
        <f t="shared" si="2"/>
        <v>0</v>
      </c>
      <c r="O43" s="350">
        <f t="shared" si="1"/>
        <v>0</v>
      </c>
      <c r="P43" s="351">
        <f t="shared" si="5"/>
        <v>0</v>
      </c>
      <c r="Q43" s="412"/>
      <c r="R43" s="252" t="s">
        <v>353</v>
      </c>
    </row>
    <row r="44" spans="1:18" ht="30" x14ac:dyDescent="0.25">
      <c r="A44" s="252"/>
      <c r="B44" s="326" t="s">
        <v>333</v>
      </c>
      <c r="C44" s="334">
        <f t="shared" ref="C44:K44" si="6">SUMPRODUCT(C24:C43,$M$24:$M$43)</f>
        <v>0</v>
      </c>
      <c r="D44" s="334">
        <f t="shared" si="6"/>
        <v>0</v>
      </c>
      <c r="E44" s="334">
        <f t="shared" si="6"/>
        <v>0</v>
      </c>
      <c r="F44" s="334">
        <f t="shared" si="6"/>
        <v>0</v>
      </c>
      <c r="G44" s="334">
        <f t="shared" si="6"/>
        <v>0</v>
      </c>
      <c r="H44" s="334">
        <f t="shared" si="6"/>
        <v>0</v>
      </c>
      <c r="I44" s="334">
        <f t="shared" si="6"/>
        <v>0</v>
      </c>
      <c r="J44" s="334">
        <f t="shared" si="6"/>
        <v>0</v>
      </c>
      <c r="K44" s="334">
        <f t="shared" si="6"/>
        <v>0</v>
      </c>
      <c r="L44" s="309"/>
      <c r="M44" s="334">
        <f>SUM(M24:M43)</f>
        <v>0</v>
      </c>
      <c r="N44" s="370"/>
      <c r="O44" s="370"/>
      <c r="P44" s="371"/>
      <c r="Q44" s="370"/>
      <c r="R44" s="252"/>
    </row>
    <row r="45" spans="1:18" ht="75.75" customHeight="1" x14ac:dyDescent="0.25">
      <c r="A45" s="252"/>
      <c r="B45" s="326" t="s">
        <v>413</v>
      </c>
      <c r="C45" s="332" t="e">
        <f t="shared" ref="C45:K45" si="7">C44/$M$44</f>
        <v>#DIV/0!</v>
      </c>
      <c r="D45" s="332" t="e">
        <f t="shared" si="7"/>
        <v>#DIV/0!</v>
      </c>
      <c r="E45" s="332" t="e">
        <f t="shared" si="7"/>
        <v>#DIV/0!</v>
      </c>
      <c r="F45" s="332" t="e">
        <f t="shared" si="7"/>
        <v>#DIV/0!</v>
      </c>
      <c r="G45" s="332" t="e">
        <f t="shared" si="7"/>
        <v>#DIV/0!</v>
      </c>
      <c r="H45" s="332" t="e">
        <f t="shared" si="7"/>
        <v>#DIV/0!</v>
      </c>
      <c r="I45" s="332" t="e">
        <f t="shared" si="7"/>
        <v>#DIV/0!</v>
      </c>
      <c r="J45" s="332" t="e">
        <f t="shared" si="7"/>
        <v>#DIV/0!</v>
      </c>
      <c r="K45" s="332" t="e">
        <f t="shared" si="7"/>
        <v>#DIV/0!</v>
      </c>
      <c r="L45" s="310" t="e">
        <f>SUM(C45:K45)</f>
        <v>#DIV/0!</v>
      </c>
      <c r="M45" s="309"/>
      <c r="N45" s="370"/>
      <c r="O45" s="370"/>
      <c r="P45" s="370"/>
      <c r="Q45" s="370"/>
      <c r="R45" s="252"/>
    </row>
    <row r="46" spans="1:18" x14ac:dyDescent="0.25">
      <c r="B46" s="349"/>
    </row>
    <row r="64" spans="2:13" x14ac:dyDescent="0.25">
      <c r="B64" s="308"/>
      <c r="C64" s="308"/>
      <c r="D64" s="308"/>
      <c r="E64" s="308"/>
      <c r="F64" s="308"/>
      <c r="G64" s="308"/>
      <c r="H64" s="308"/>
      <c r="I64" s="308"/>
      <c r="J64" s="308"/>
      <c r="K64" s="308"/>
      <c r="L64" s="308"/>
      <c r="M64" s="308"/>
    </row>
    <row r="89" spans="1:7" x14ac:dyDescent="0.25">
      <c r="A89" s="252"/>
      <c r="B89" s="254"/>
      <c r="C89" s="255"/>
      <c r="D89" s="252"/>
      <c r="E89" s="252"/>
      <c r="F89" s="252"/>
      <c r="G89" s="252"/>
    </row>
    <row r="101" spans="1:7" x14ac:dyDescent="0.25">
      <c r="A101" s="252"/>
      <c r="B101" s="254"/>
      <c r="C101" s="255"/>
      <c r="D101" s="252"/>
      <c r="E101" s="252"/>
      <c r="F101" s="252"/>
      <c r="G101" s="252"/>
    </row>
    <row r="117" spans="3:3" ht="15.75" thickBot="1" x14ac:dyDescent="0.3"/>
    <row r="118" spans="3:3" x14ac:dyDescent="0.25">
      <c r="C118" s="256"/>
    </row>
  </sheetData>
  <sheetProtection algorithmName="SHA-512" hashValue="DttJSNOXeirUsl4SNpGjbEopb36iyLzitz/gznzGFYjQG9jwoUg4qwL4/yTgqWVU3jsixJzwZzZ4SBNC+Ded4g==" saltValue="BX9NSaAao34i1bfXYvAL5w==" spinCount="100000" sheet="1" objects="1" scenarios="1" formatCells="0" formatColumns="0" formatRows="0"/>
  <mergeCells count="28">
    <mergeCell ref="K15:L15"/>
    <mergeCell ref="K16:L16"/>
    <mergeCell ref="F14:L14"/>
    <mergeCell ref="B19:M19"/>
    <mergeCell ref="F15:G15"/>
    <mergeCell ref="H15:I15"/>
    <mergeCell ref="F16:G16"/>
    <mergeCell ref="H16:I16"/>
    <mergeCell ref="B2:M2"/>
    <mergeCell ref="B4:M4"/>
    <mergeCell ref="C6:K6"/>
    <mergeCell ref="B11:M11"/>
    <mergeCell ref="B12:M12"/>
    <mergeCell ref="Q21:Q23"/>
    <mergeCell ref="B20:P20"/>
    <mergeCell ref="C22:C23"/>
    <mergeCell ref="D22:D23"/>
    <mergeCell ref="E22:E23"/>
    <mergeCell ref="F22:F23"/>
    <mergeCell ref="G22:G23"/>
    <mergeCell ref="H22:H23"/>
    <mergeCell ref="I22:I23"/>
    <mergeCell ref="J22:J23"/>
    <mergeCell ref="K22:K23"/>
    <mergeCell ref="L22:L23"/>
    <mergeCell ref="C21:L21"/>
    <mergeCell ref="M21:M23"/>
    <mergeCell ref="N21:P22"/>
  </mergeCells>
  <phoneticPr fontId="78" type="noConversion"/>
  <conditionalFormatting sqref="L8">
    <cfRule type="cellIs" dxfId="19" priority="7" operator="notEqual">
      <formula>1</formula>
    </cfRule>
    <cfRule type="cellIs" dxfId="18" priority="8" operator="equal">
      <formula>1</formula>
    </cfRule>
  </conditionalFormatting>
  <conditionalFormatting sqref="L24:L43">
    <cfRule type="cellIs" dxfId="17" priority="4" operator="equal">
      <formula>1</formula>
    </cfRule>
    <cfRule type="cellIs" dxfId="16" priority="5" operator="equal">
      <formula>0</formula>
    </cfRule>
    <cfRule type="cellIs" dxfId="15" priority="6" operator="notEqual">
      <formula>1</formula>
    </cfRule>
  </conditionalFormatting>
  <conditionalFormatting sqref="L45">
    <cfRule type="cellIs" dxfId="14" priority="1" operator="equal">
      <formula>1</formula>
    </cfRule>
    <cfRule type="cellIs" dxfId="13" priority="2" operator="equal">
      <formula>0</formula>
    </cfRule>
    <cfRule type="cellIs" dxfId="12" priority="3" operator="notEqual">
      <formula>1</formula>
    </cfRule>
  </conditionalFormatting>
  <pageMargins left="0.7" right="0.7" top="0.78740157499999996" bottom="0.78740157499999996"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rgb="FF0070C0"/>
    <pageSetUpPr fitToPage="1"/>
  </sheetPr>
  <dimension ref="A1:AMA352"/>
  <sheetViews>
    <sheetView zoomScaleNormal="100" workbookViewId="0">
      <pane ySplit="2" topLeftCell="A3" activePane="bottomLeft" state="frozen"/>
      <selection pane="bottomLeft" activeCell="C1" sqref="C1"/>
    </sheetView>
  </sheetViews>
  <sheetFormatPr baseColWidth="10" defaultColWidth="11.42578125" defaultRowHeight="15" x14ac:dyDescent="0.25"/>
  <cols>
    <col min="1" max="2" width="2.7109375" style="123" customWidth="1"/>
    <col min="3" max="3" width="29.28515625" style="65" customWidth="1"/>
    <col min="4" max="5" width="10.28515625" style="65" customWidth="1"/>
    <col min="6" max="6" width="11.28515625" style="65" customWidth="1"/>
    <col min="7" max="7" width="18.42578125" style="65" customWidth="1"/>
    <col min="8" max="8" width="15" style="65" customWidth="1"/>
    <col min="9" max="9" width="13" style="65" customWidth="1"/>
    <col min="10" max="10" width="11.28515625" style="65" customWidth="1"/>
    <col min="11" max="11" width="17" style="65" customWidth="1"/>
    <col min="12" max="12" width="10.7109375" style="65" customWidth="1"/>
    <col min="13" max="13" width="14.28515625" style="65" customWidth="1"/>
    <col min="14" max="14" width="12.5703125" style="65" bestFit="1" customWidth="1"/>
    <col min="15" max="15" width="11.42578125" style="65" customWidth="1"/>
    <col min="16" max="16" width="11.42578125" style="65"/>
    <col min="17" max="17" width="17.42578125" style="65" customWidth="1"/>
    <col min="18" max="18" width="3.28515625" style="65" customWidth="1"/>
    <col min="19" max="19" width="11.42578125" style="65" customWidth="1"/>
    <col min="20" max="22" width="11.42578125" style="65"/>
    <col min="23" max="23" width="14.28515625" style="65" customWidth="1"/>
    <col min="24" max="25" width="25" style="65" bestFit="1" customWidth="1"/>
    <col min="26" max="1015" width="11.42578125" style="65"/>
  </cols>
  <sheetData>
    <row r="1" spans="1:1015" s="204" customFormat="1" x14ac:dyDescent="0.25">
      <c r="A1" s="201"/>
      <c r="B1" s="202"/>
      <c r="C1" s="202"/>
      <c r="D1" s="203"/>
    </row>
    <row r="2" spans="1:1015" s="123" customFormat="1" ht="33.75" x14ac:dyDescent="0.25">
      <c r="A2" s="124"/>
      <c r="B2" s="541" t="s">
        <v>388</v>
      </c>
      <c r="C2" s="541"/>
      <c r="D2" s="541"/>
      <c r="E2" s="541"/>
      <c r="F2" s="541"/>
      <c r="G2" s="541"/>
      <c r="H2" s="541"/>
      <c r="I2" s="541"/>
      <c r="J2" s="541"/>
      <c r="K2" s="541"/>
      <c r="L2" s="541"/>
      <c r="M2" s="541"/>
      <c r="N2" s="541"/>
      <c r="O2" s="541"/>
      <c r="P2" s="541"/>
      <c r="Q2" s="541"/>
      <c r="R2" s="541"/>
    </row>
    <row r="3" spans="1:1015" s="123" customFormat="1" ht="5.65" customHeight="1" x14ac:dyDescent="0.25">
      <c r="C3" s="190"/>
      <c r="D3" s="190"/>
      <c r="E3" s="190"/>
      <c r="F3" s="190"/>
      <c r="G3" s="190"/>
      <c r="H3" s="191"/>
      <c r="I3" s="138"/>
      <c r="J3" s="138"/>
      <c r="K3" s="190"/>
      <c r="L3" s="190"/>
      <c r="M3" s="190"/>
      <c r="N3" s="190"/>
      <c r="O3" s="190"/>
      <c r="P3" s="190"/>
      <c r="Q3" s="191"/>
      <c r="R3" s="138"/>
      <c r="S3" s="192"/>
      <c r="T3" s="193"/>
      <c r="U3" s="193"/>
      <c r="V3" s="193"/>
      <c r="W3" s="193"/>
      <c r="X3" s="193"/>
      <c r="Y3" s="138"/>
      <c r="Z3" s="138"/>
      <c r="AA3" s="138"/>
      <c r="AB3" s="138"/>
      <c r="AC3" s="138"/>
      <c r="AD3" s="138"/>
      <c r="AE3" s="138"/>
      <c r="AF3" s="138"/>
      <c r="AG3" s="138"/>
      <c r="AH3" s="138"/>
      <c r="AI3" s="138"/>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M3" s="138"/>
      <c r="BN3" s="138"/>
      <c r="BO3" s="138"/>
      <c r="BP3" s="138"/>
      <c r="BQ3" s="138"/>
      <c r="BR3" s="138"/>
      <c r="BS3" s="138"/>
      <c r="BT3" s="138"/>
      <c r="BU3" s="138"/>
      <c r="BV3" s="138"/>
      <c r="BW3" s="138"/>
      <c r="BX3" s="138"/>
      <c r="BY3" s="138"/>
      <c r="BZ3" s="138"/>
      <c r="CA3" s="138"/>
      <c r="CB3" s="138"/>
      <c r="CC3" s="138"/>
      <c r="CD3" s="138"/>
      <c r="CE3" s="138"/>
      <c r="CF3" s="138"/>
      <c r="CG3" s="138"/>
      <c r="CH3" s="138"/>
      <c r="CI3" s="138"/>
      <c r="CJ3" s="138"/>
      <c r="CK3" s="138"/>
      <c r="CL3" s="138"/>
      <c r="CM3" s="138"/>
      <c r="CN3" s="138"/>
      <c r="CO3" s="138"/>
      <c r="CP3" s="138"/>
      <c r="CQ3" s="138"/>
      <c r="CR3" s="138"/>
      <c r="CS3" s="138"/>
      <c r="CT3" s="138"/>
      <c r="CU3" s="138"/>
      <c r="CV3" s="138"/>
      <c r="CW3" s="138"/>
      <c r="CX3" s="138"/>
      <c r="CY3" s="138"/>
      <c r="CZ3" s="138"/>
      <c r="DA3" s="138"/>
      <c r="DB3" s="138"/>
      <c r="DC3" s="138"/>
      <c r="DD3" s="138"/>
      <c r="DE3" s="138"/>
      <c r="DF3" s="138"/>
      <c r="DG3" s="138"/>
      <c r="DH3" s="138"/>
      <c r="DI3" s="138"/>
      <c r="DJ3" s="138"/>
      <c r="DK3" s="138"/>
      <c r="DL3" s="138"/>
      <c r="DM3" s="138"/>
      <c r="DN3" s="138"/>
      <c r="DO3" s="138"/>
      <c r="DP3" s="138"/>
      <c r="DQ3" s="138"/>
      <c r="DR3" s="138"/>
      <c r="DS3" s="138"/>
      <c r="DT3" s="138"/>
      <c r="DU3" s="138"/>
      <c r="DV3" s="138"/>
      <c r="DW3" s="138"/>
      <c r="DX3" s="138"/>
      <c r="DY3" s="138"/>
      <c r="DZ3" s="138"/>
      <c r="EA3" s="138"/>
      <c r="EB3" s="138"/>
      <c r="EC3" s="138"/>
      <c r="ED3" s="138"/>
      <c r="EE3" s="138"/>
      <c r="EF3" s="138"/>
      <c r="EG3" s="138"/>
      <c r="EH3" s="138"/>
      <c r="EI3" s="138"/>
      <c r="EJ3" s="138"/>
      <c r="EK3" s="138"/>
      <c r="EL3" s="138"/>
      <c r="EM3" s="138"/>
      <c r="EN3" s="138"/>
      <c r="EO3" s="138"/>
      <c r="EP3" s="138"/>
      <c r="EQ3" s="138"/>
      <c r="ER3" s="138"/>
      <c r="ES3" s="138"/>
      <c r="ET3" s="138"/>
      <c r="EU3" s="138"/>
      <c r="EV3" s="138"/>
      <c r="EW3" s="138"/>
      <c r="EX3" s="138"/>
      <c r="EY3" s="138"/>
      <c r="EZ3" s="138"/>
      <c r="FA3" s="138"/>
      <c r="FB3" s="138"/>
      <c r="FC3" s="138"/>
      <c r="FD3" s="138"/>
      <c r="FE3" s="138"/>
      <c r="FF3" s="138"/>
      <c r="FG3" s="138"/>
      <c r="FH3" s="138"/>
      <c r="FI3" s="138"/>
      <c r="FJ3" s="138"/>
      <c r="FK3" s="138"/>
      <c r="FL3" s="138"/>
      <c r="FM3" s="138"/>
      <c r="FN3" s="138"/>
      <c r="FO3" s="138"/>
      <c r="FP3" s="138"/>
      <c r="FQ3" s="138"/>
      <c r="FR3" s="138"/>
      <c r="FS3" s="138"/>
      <c r="FT3" s="138"/>
      <c r="FU3" s="138"/>
      <c r="FV3" s="138"/>
      <c r="FW3" s="138"/>
      <c r="FX3" s="138"/>
      <c r="FY3" s="138"/>
      <c r="FZ3" s="138"/>
      <c r="GA3" s="138"/>
      <c r="GB3" s="138"/>
      <c r="GC3" s="138"/>
      <c r="GD3" s="138"/>
      <c r="GE3" s="138"/>
      <c r="GF3" s="138"/>
      <c r="GG3" s="138"/>
      <c r="GH3" s="138"/>
      <c r="GI3" s="138"/>
      <c r="GJ3" s="138"/>
      <c r="GK3" s="138"/>
      <c r="GL3" s="138"/>
      <c r="GM3" s="138"/>
      <c r="GN3" s="138"/>
      <c r="GO3" s="138"/>
      <c r="GP3" s="138"/>
      <c r="GQ3" s="138"/>
      <c r="GR3" s="138"/>
      <c r="GS3" s="138"/>
      <c r="GT3" s="138"/>
      <c r="GU3" s="138"/>
      <c r="GV3" s="138"/>
      <c r="GW3" s="138"/>
      <c r="GX3" s="138"/>
      <c r="GY3" s="138"/>
      <c r="GZ3" s="138"/>
      <c r="HA3" s="138"/>
      <c r="HB3" s="138"/>
      <c r="HC3" s="138"/>
      <c r="HD3" s="138"/>
      <c r="HE3" s="138"/>
      <c r="HF3" s="138"/>
      <c r="HG3" s="138"/>
      <c r="HH3" s="138"/>
      <c r="HI3" s="138"/>
      <c r="HJ3" s="138"/>
      <c r="HK3" s="138"/>
      <c r="HL3" s="138"/>
      <c r="HM3" s="138"/>
      <c r="HN3" s="138"/>
      <c r="HO3" s="138"/>
      <c r="HP3" s="138"/>
      <c r="HQ3" s="138"/>
      <c r="HR3" s="138"/>
      <c r="HS3" s="138"/>
      <c r="HT3" s="138"/>
      <c r="HU3" s="138"/>
      <c r="HV3" s="138"/>
      <c r="HW3" s="138"/>
      <c r="HX3" s="138"/>
      <c r="HY3" s="138"/>
      <c r="HZ3" s="138"/>
      <c r="IA3" s="138"/>
      <c r="IB3" s="138"/>
      <c r="IC3" s="138"/>
      <c r="ID3" s="138"/>
      <c r="IE3" s="138"/>
      <c r="IF3" s="138"/>
      <c r="IG3" s="138"/>
      <c r="IH3" s="138"/>
      <c r="II3" s="138"/>
      <c r="IJ3" s="138"/>
      <c r="IK3" s="138"/>
      <c r="IL3" s="138"/>
      <c r="IM3" s="138"/>
      <c r="IN3" s="138"/>
      <c r="IO3" s="138"/>
      <c r="IP3" s="138"/>
      <c r="IQ3" s="138"/>
      <c r="IR3" s="138"/>
      <c r="IS3" s="138"/>
      <c r="IT3" s="138"/>
      <c r="IU3" s="138"/>
      <c r="IV3" s="138"/>
      <c r="IW3" s="138"/>
      <c r="IX3" s="138"/>
      <c r="IY3" s="138"/>
      <c r="IZ3" s="138"/>
      <c r="JA3" s="138"/>
      <c r="JB3" s="138"/>
      <c r="JC3" s="138"/>
      <c r="JD3" s="138"/>
      <c r="JE3" s="138"/>
      <c r="JF3" s="138"/>
      <c r="JG3" s="138"/>
      <c r="JH3" s="138"/>
      <c r="JI3" s="138"/>
      <c r="JJ3" s="138"/>
      <c r="JK3" s="138"/>
      <c r="JL3" s="138"/>
      <c r="JM3" s="138"/>
      <c r="JN3" s="138"/>
      <c r="JO3" s="138"/>
      <c r="JP3" s="138"/>
      <c r="JQ3" s="138"/>
      <c r="JR3" s="138"/>
      <c r="JS3" s="138"/>
      <c r="JT3" s="138"/>
      <c r="JU3" s="138"/>
      <c r="JV3" s="138"/>
      <c r="JW3" s="138"/>
      <c r="JX3" s="138"/>
      <c r="JY3" s="138"/>
      <c r="JZ3" s="138"/>
      <c r="KA3" s="138"/>
      <c r="KB3" s="138"/>
      <c r="KC3" s="138"/>
      <c r="KD3" s="138"/>
      <c r="KE3" s="138"/>
      <c r="KF3" s="138"/>
      <c r="KG3" s="138"/>
      <c r="KH3" s="138"/>
      <c r="KI3" s="138"/>
      <c r="KJ3" s="138"/>
      <c r="KK3" s="138"/>
      <c r="KL3" s="138"/>
      <c r="KM3" s="138"/>
      <c r="KN3" s="138"/>
      <c r="KO3" s="138"/>
      <c r="KP3" s="138"/>
      <c r="KQ3" s="138"/>
      <c r="KR3" s="138"/>
      <c r="KS3" s="138"/>
      <c r="KT3" s="138"/>
      <c r="KU3" s="138"/>
      <c r="KV3" s="138"/>
      <c r="KW3" s="138"/>
      <c r="KX3" s="138"/>
      <c r="KY3" s="138"/>
      <c r="KZ3" s="138"/>
      <c r="LA3" s="138"/>
      <c r="LB3" s="138"/>
      <c r="LC3" s="138"/>
      <c r="LD3" s="138"/>
      <c r="LE3" s="138"/>
      <c r="LF3" s="138"/>
      <c r="LG3" s="138"/>
      <c r="LH3" s="138"/>
      <c r="LI3" s="138"/>
      <c r="LJ3" s="138"/>
      <c r="LK3" s="138"/>
      <c r="LL3" s="138"/>
      <c r="LM3" s="138"/>
      <c r="LN3" s="138"/>
      <c r="LO3" s="138"/>
      <c r="LP3" s="138"/>
      <c r="LQ3" s="138"/>
      <c r="LR3" s="138"/>
      <c r="LS3" s="138"/>
      <c r="LT3" s="138"/>
      <c r="LU3" s="138"/>
      <c r="LV3" s="138"/>
      <c r="LW3" s="138"/>
      <c r="LX3" s="138"/>
      <c r="LY3" s="138"/>
      <c r="LZ3" s="138"/>
      <c r="MA3" s="138"/>
      <c r="MB3" s="138"/>
      <c r="MC3" s="138"/>
      <c r="MD3" s="138"/>
      <c r="ME3" s="138"/>
      <c r="MF3" s="138"/>
      <c r="MG3" s="138"/>
      <c r="MH3" s="138"/>
      <c r="MI3" s="138"/>
      <c r="MJ3" s="138"/>
      <c r="MK3" s="138"/>
      <c r="ML3" s="138"/>
      <c r="MM3" s="138"/>
      <c r="MN3" s="138"/>
      <c r="MO3" s="138"/>
      <c r="MP3" s="138"/>
      <c r="MQ3" s="138"/>
      <c r="MR3" s="138"/>
      <c r="MS3" s="138"/>
      <c r="MT3" s="138"/>
      <c r="MU3" s="138"/>
      <c r="MV3" s="138"/>
      <c r="MW3" s="138"/>
      <c r="MX3" s="138"/>
      <c r="MY3" s="138"/>
      <c r="MZ3" s="138"/>
      <c r="NA3" s="138"/>
      <c r="NB3" s="138"/>
      <c r="NC3" s="138"/>
      <c r="ND3" s="138"/>
      <c r="NE3" s="138"/>
      <c r="NF3" s="138"/>
      <c r="NG3" s="138"/>
      <c r="NH3" s="138"/>
      <c r="NI3" s="138"/>
      <c r="NJ3" s="138"/>
      <c r="NK3" s="138"/>
      <c r="NL3" s="138"/>
      <c r="NM3" s="138"/>
      <c r="NN3" s="138"/>
      <c r="NO3" s="138"/>
      <c r="NP3" s="138"/>
      <c r="NQ3" s="138"/>
      <c r="NR3" s="138"/>
      <c r="NS3" s="138"/>
      <c r="NT3" s="138"/>
      <c r="NU3" s="138"/>
      <c r="NV3" s="138"/>
      <c r="NW3" s="138"/>
      <c r="NX3" s="138"/>
      <c r="NY3" s="138"/>
      <c r="NZ3" s="138"/>
      <c r="OA3" s="138"/>
      <c r="OB3" s="138"/>
      <c r="OC3" s="138"/>
      <c r="OD3" s="138"/>
      <c r="OE3" s="138"/>
      <c r="OF3" s="138"/>
      <c r="OG3" s="138"/>
      <c r="OH3" s="138"/>
      <c r="OI3" s="138"/>
      <c r="OJ3" s="138"/>
      <c r="OK3" s="138"/>
      <c r="OL3" s="138"/>
      <c r="OM3" s="138"/>
      <c r="ON3" s="138"/>
      <c r="OO3" s="138"/>
      <c r="OP3" s="138"/>
      <c r="OQ3" s="138"/>
      <c r="OR3" s="138"/>
      <c r="OS3" s="138"/>
      <c r="OT3" s="138"/>
      <c r="OU3" s="138"/>
      <c r="OV3" s="138"/>
      <c r="OW3" s="138"/>
      <c r="OX3" s="138"/>
      <c r="OY3" s="138"/>
      <c r="OZ3" s="138"/>
      <c r="PA3" s="138"/>
      <c r="PB3" s="138"/>
      <c r="PC3" s="138"/>
      <c r="PD3" s="138"/>
      <c r="PE3" s="138"/>
      <c r="PF3" s="138"/>
      <c r="PG3" s="138"/>
      <c r="PH3" s="138"/>
      <c r="PI3" s="138"/>
      <c r="PJ3" s="138"/>
      <c r="PK3" s="138"/>
      <c r="PL3" s="138"/>
      <c r="PM3" s="138"/>
      <c r="PN3" s="138"/>
      <c r="PO3" s="138"/>
      <c r="PP3" s="138"/>
      <c r="PQ3" s="138"/>
      <c r="PR3" s="138"/>
      <c r="PS3" s="138"/>
      <c r="PT3" s="138"/>
      <c r="PU3" s="138"/>
      <c r="PV3" s="138"/>
      <c r="PW3" s="138"/>
      <c r="PX3" s="138"/>
      <c r="PY3" s="138"/>
      <c r="PZ3" s="138"/>
      <c r="QA3" s="138"/>
      <c r="QB3" s="138"/>
      <c r="QC3" s="138"/>
      <c r="QD3" s="138"/>
      <c r="QE3" s="138"/>
      <c r="QF3" s="138"/>
      <c r="QG3" s="138"/>
      <c r="QH3" s="138"/>
      <c r="QI3" s="138"/>
      <c r="QJ3" s="138"/>
      <c r="QK3" s="138"/>
      <c r="QL3" s="138"/>
      <c r="QM3" s="138"/>
      <c r="QN3" s="138"/>
      <c r="QO3" s="138"/>
      <c r="QP3" s="138"/>
      <c r="QQ3" s="138"/>
      <c r="QR3" s="138"/>
      <c r="QS3" s="138"/>
      <c r="QT3" s="138"/>
      <c r="QU3" s="138"/>
      <c r="QV3" s="138"/>
      <c r="QW3" s="138"/>
      <c r="QX3" s="138"/>
      <c r="QY3" s="138"/>
      <c r="QZ3" s="138"/>
      <c r="RA3" s="138"/>
      <c r="RB3" s="138"/>
      <c r="RC3" s="138"/>
      <c r="RD3" s="138"/>
      <c r="RE3" s="138"/>
      <c r="RF3" s="138"/>
      <c r="RG3" s="138"/>
      <c r="RH3" s="138"/>
      <c r="RI3" s="138"/>
      <c r="RJ3" s="138"/>
      <c r="RK3" s="138"/>
      <c r="RL3" s="138"/>
      <c r="RM3" s="138"/>
      <c r="RN3" s="138"/>
      <c r="RO3" s="138"/>
      <c r="RP3" s="138"/>
      <c r="RQ3" s="138"/>
      <c r="RR3" s="138"/>
      <c r="RS3" s="138"/>
      <c r="RT3" s="138"/>
      <c r="RU3" s="138"/>
      <c r="RV3" s="138"/>
      <c r="RW3" s="138"/>
      <c r="RX3" s="138"/>
      <c r="RY3" s="138"/>
      <c r="RZ3" s="138"/>
      <c r="SA3" s="138"/>
      <c r="SB3" s="138"/>
      <c r="SC3" s="138"/>
      <c r="SD3" s="138"/>
      <c r="SE3" s="138"/>
      <c r="SF3" s="138"/>
      <c r="SG3" s="138"/>
      <c r="SH3" s="138"/>
      <c r="SI3" s="138"/>
      <c r="SJ3" s="138"/>
      <c r="SK3" s="138"/>
      <c r="SL3" s="138"/>
      <c r="SM3" s="138"/>
      <c r="SN3" s="138"/>
      <c r="SO3" s="138"/>
      <c r="SP3" s="138"/>
      <c r="SQ3" s="138"/>
      <c r="SR3" s="138"/>
      <c r="SS3" s="138"/>
      <c r="ST3" s="138"/>
      <c r="SU3" s="138"/>
      <c r="SV3" s="138"/>
      <c r="SW3" s="138"/>
      <c r="SX3" s="138"/>
      <c r="SY3" s="138"/>
      <c r="SZ3" s="138"/>
      <c r="TA3" s="138"/>
      <c r="TB3" s="138"/>
      <c r="TC3" s="138"/>
      <c r="TD3" s="138"/>
      <c r="TE3" s="138"/>
      <c r="TF3" s="138"/>
      <c r="TG3" s="138"/>
      <c r="TH3" s="138"/>
      <c r="TI3" s="138"/>
      <c r="TJ3" s="138"/>
      <c r="TK3" s="138"/>
      <c r="TL3" s="138"/>
      <c r="TM3" s="138"/>
      <c r="TN3" s="138"/>
      <c r="TO3" s="138"/>
      <c r="TP3" s="138"/>
      <c r="TQ3" s="138"/>
      <c r="TR3" s="138"/>
      <c r="TS3" s="138"/>
      <c r="TT3" s="138"/>
      <c r="TU3" s="138"/>
      <c r="TV3" s="138"/>
      <c r="TW3" s="138"/>
      <c r="TX3" s="138"/>
      <c r="TY3" s="138"/>
      <c r="TZ3" s="138"/>
      <c r="UA3" s="138"/>
      <c r="UB3" s="138"/>
      <c r="UC3" s="138"/>
      <c r="UD3" s="138"/>
      <c r="UE3" s="138"/>
      <c r="UF3" s="138"/>
      <c r="UG3" s="138"/>
      <c r="UH3" s="138"/>
      <c r="UI3" s="138"/>
      <c r="UJ3" s="138"/>
      <c r="UK3" s="138"/>
      <c r="UL3" s="138"/>
      <c r="UM3" s="138"/>
      <c r="UN3" s="138"/>
      <c r="UO3" s="138"/>
      <c r="UP3" s="138"/>
      <c r="UQ3" s="138"/>
      <c r="UR3" s="138"/>
      <c r="US3" s="138"/>
      <c r="UT3" s="138"/>
      <c r="UU3" s="138"/>
      <c r="UV3" s="138"/>
      <c r="UW3" s="138"/>
      <c r="UX3" s="138"/>
      <c r="UY3" s="138"/>
      <c r="UZ3" s="138"/>
      <c r="VA3" s="138"/>
      <c r="VB3" s="138"/>
      <c r="VC3" s="138"/>
      <c r="VD3" s="138"/>
      <c r="VE3" s="138"/>
      <c r="VF3" s="138"/>
      <c r="VG3" s="138"/>
      <c r="VH3" s="138"/>
      <c r="VI3" s="138"/>
      <c r="VJ3" s="138"/>
      <c r="VK3" s="138"/>
      <c r="VL3" s="138"/>
      <c r="VM3" s="138"/>
      <c r="VN3" s="138"/>
      <c r="VO3" s="138"/>
      <c r="VP3" s="138"/>
      <c r="VQ3" s="138"/>
      <c r="VR3" s="138"/>
      <c r="VS3" s="138"/>
      <c r="VT3" s="138"/>
      <c r="VU3" s="138"/>
      <c r="VV3" s="138"/>
      <c r="VW3" s="138"/>
      <c r="VX3" s="138"/>
      <c r="VY3" s="138"/>
      <c r="VZ3" s="138"/>
      <c r="WA3" s="138"/>
      <c r="WB3" s="138"/>
      <c r="WC3" s="138"/>
      <c r="WD3" s="138"/>
      <c r="WE3" s="138"/>
      <c r="WF3" s="138"/>
      <c r="WG3" s="138"/>
      <c r="WH3" s="138"/>
      <c r="WI3" s="138"/>
      <c r="WJ3" s="138"/>
      <c r="WK3" s="138"/>
      <c r="WL3" s="138"/>
      <c r="WM3" s="138"/>
      <c r="WN3" s="138"/>
      <c r="WO3" s="138"/>
      <c r="WP3" s="138"/>
      <c r="WQ3" s="138"/>
      <c r="WR3" s="138"/>
      <c r="WS3" s="138"/>
      <c r="WT3" s="138"/>
      <c r="WU3" s="138"/>
      <c r="WV3" s="138"/>
      <c r="WW3" s="138"/>
      <c r="WX3" s="138"/>
      <c r="WY3" s="138"/>
      <c r="WZ3" s="138"/>
      <c r="XA3" s="138"/>
      <c r="XB3" s="138"/>
      <c r="XC3" s="138"/>
      <c r="XD3" s="138"/>
      <c r="XE3" s="138"/>
      <c r="XF3" s="138"/>
      <c r="XG3" s="138"/>
      <c r="XH3" s="138"/>
      <c r="XI3" s="138"/>
      <c r="XJ3" s="138"/>
      <c r="XK3" s="138"/>
      <c r="XL3" s="138"/>
      <c r="XM3" s="138"/>
      <c r="XN3" s="138"/>
      <c r="XO3" s="138"/>
      <c r="XP3" s="138"/>
      <c r="XQ3" s="138"/>
      <c r="XR3" s="138"/>
      <c r="XS3" s="138"/>
      <c r="XT3" s="138"/>
      <c r="XU3" s="138"/>
      <c r="XV3" s="138"/>
      <c r="XW3" s="138"/>
      <c r="XX3" s="138"/>
      <c r="XY3" s="138"/>
      <c r="XZ3" s="138"/>
      <c r="YA3" s="138"/>
      <c r="YB3" s="138"/>
      <c r="YC3" s="138"/>
      <c r="YD3" s="138"/>
      <c r="YE3" s="138"/>
      <c r="YF3" s="138"/>
      <c r="YG3" s="138"/>
      <c r="YH3" s="138"/>
      <c r="YI3" s="138"/>
      <c r="YJ3" s="138"/>
      <c r="YK3" s="138"/>
      <c r="YL3" s="138"/>
      <c r="YM3" s="138"/>
      <c r="YN3" s="138"/>
      <c r="YO3" s="138"/>
      <c r="YP3" s="138"/>
      <c r="YQ3" s="138"/>
      <c r="YR3" s="138"/>
      <c r="YS3" s="138"/>
      <c r="YT3" s="138"/>
      <c r="YU3" s="138"/>
      <c r="YV3" s="138"/>
      <c r="YW3" s="138"/>
      <c r="YX3" s="138"/>
      <c r="YY3" s="138"/>
      <c r="YZ3" s="138"/>
      <c r="ZA3" s="138"/>
      <c r="ZB3" s="138"/>
      <c r="ZC3" s="138"/>
      <c r="ZD3" s="138"/>
      <c r="ZE3" s="138"/>
      <c r="ZF3" s="138"/>
      <c r="ZG3" s="138"/>
      <c r="ZH3" s="138"/>
      <c r="ZI3" s="138"/>
      <c r="ZJ3" s="138"/>
      <c r="ZK3" s="138"/>
      <c r="ZL3" s="138"/>
      <c r="ZM3" s="138"/>
      <c r="ZN3" s="138"/>
      <c r="ZO3" s="138"/>
      <c r="ZP3" s="138"/>
      <c r="ZQ3" s="138"/>
      <c r="ZR3" s="138"/>
      <c r="ZS3" s="138"/>
      <c r="ZT3" s="138"/>
      <c r="ZU3" s="138"/>
      <c r="ZV3" s="138"/>
      <c r="ZW3" s="138"/>
      <c r="ZX3" s="138"/>
      <c r="ZY3" s="138"/>
      <c r="ZZ3" s="138"/>
      <c r="AAA3" s="138"/>
      <c r="AAB3" s="138"/>
      <c r="AAC3" s="138"/>
      <c r="AAD3" s="138"/>
      <c r="AAE3" s="138"/>
      <c r="AAF3" s="138"/>
      <c r="AAG3" s="138"/>
      <c r="AAH3" s="138"/>
      <c r="AAI3" s="138"/>
      <c r="AAJ3" s="138"/>
      <c r="AAK3" s="138"/>
      <c r="AAL3" s="138"/>
      <c r="AAM3" s="138"/>
      <c r="AAN3" s="138"/>
      <c r="AAO3" s="138"/>
      <c r="AAP3" s="138"/>
      <c r="AAQ3" s="138"/>
      <c r="AAR3" s="138"/>
      <c r="AAS3" s="138"/>
      <c r="AAT3" s="138"/>
      <c r="AAU3" s="138"/>
      <c r="AAV3" s="138"/>
      <c r="AAW3" s="138"/>
      <c r="AAX3" s="138"/>
      <c r="AAY3" s="138"/>
      <c r="AAZ3" s="138"/>
      <c r="ABA3" s="138"/>
      <c r="ABB3" s="138"/>
      <c r="ABC3" s="138"/>
      <c r="ABD3" s="138"/>
      <c r="ABE3" s="138"/>
      <c r="ABF3" s="138"/>
      <c r="ABG3" s="138"/>
      <c r="ABH3" s="138"/>
      <c r="ABI3" s="138"/>
      <c r="ABJ3" s="138"/>
      <c r="ABK3" s="138"/>
      <c r="ABL3" s="138"/>
      <c r="ABM3" s="138"/>
      <c r="ABN3" s="138"/>
      <c r="ABO3" s="138"/>
      <c r="ABP3" s="138"/>
      <c r="ABQ3" s="138"/>
      <c r="ABR3" s="138"/>
      <c r="ABS3" s="138"/>
      <c r="ABT3" s="138"/>
      <c r="ABU3" s="138"/>
      <c r="ABV3" s="138"/>
      <c r="ABW3" s="138"/>
      <c r="ABX3" s="138"/>
      <c r="ABY3" s="138"/>
      <c r="ABZ3" s="138"/>
      <c r="ACA3" s="138"/>
      <c r="ACB3" s="138"/>
      <c r="ACC3" s="138"/>
      <c r="ACD3" s="138"/>
      <c r="ACE3" s="138"/>
      <c r="ACF3" s="138"/>
      <c r="ACG3" s="138"/>
      <c r="ACH3" s="138"/>
      <c r="ACI3" s="138"/>
      <c r="ACJ3" s="138"/>
      <c r="ACK3" s="138"/>
      <c r="ACL3" s="138"/>
      <c r="ACM3" s="138"/>
      <c r="ACN3" s="138"/>
      <c r="ACO3" s="138"/>
      <c r="ACP3" s="138"/>
      <c r="ACQ3" s="138"/>
      <c r="ACR3" s="138"/>
      <c r="ACS3" s="138"/>
      <c r="ACT3" s="138"/>
      <c r="ACU3" s="138"/>
      <c r="ACV3" s="138"/>
      <c r="ACW3" s="138"/>
      <c r="ACX3" s="138"/>
      <c r="ACY3" s="138"/>
      <c r="ACZ3" s="138"/>
      <c r="ADA3" s="138"/>
      <c r="ADB3" s="138"/>
      <c r="ADC3" s="138"/>
      <c r="ADD3" s="138"/>
      <c r="ADE3" s="138"/>
      <c r="ADF3" s="138"/>
      <c r="ADG3" s="138"/>
      <c r="ADH3" s="138"/>
      <c r="ADI3" s="138"/>
      <c r="ADJ3" s="138"/>
      <c r="ADK3" s="138"/>
      <c r="ADL3" s="138"/>
      <c r="ADM3" s="138"/>
      <c r="ADN3" s="138"/>
      <c r="ADO3" s="138"/>
      <c r="ADP3" s="138"/>
      <c r="ADQ3" s="138"/>
      <c r="ADR3" s="138"/>
      <c r="ADS3" s="138"/>
      <c r="ADT3" s="138"/>
      <c r="ADU3" s="138"/>
      <c r="ADV3" s="138"/>
      <c r="ADW3" s="138"/>
      <c r="ADX3" s="138"/>
      <c r="ADY3" s="138"/>
      <c r="ADZ3" s="138"/>
      <c r="AEA3" s="138"/>
      <c r="AEB3" s="138"/>
      <c r="AEC3" s="138"/>
      <c r="AED3" s="138"/>
      <c r="AEE3" s="138"/>
      <c r="AEF3" s="138"/>
      <c r="AEG3" s="138"/>
      <c r="AEH3" s="138"/>
      <c r="AEI3" s="138"/>
      <c r="AEJ3" s="138"/>
      <c r="AEK3" s="138"/>
      <c r="AEL3" s="138"/>
      <c r="AEM3" s="138"/>
      <c r="AEN3" s="138"/>
      <c r="AEO3" s="138"/>
      <c r="AEP3" s="138"/>
      <c r="AEQ3" s="138"/>
      <c r="AER3" s="138"/>
      <c r="AES3" s="138"/>
      <c r="AET3" s="138"/>
      <c r="AEU3" s="138"/>
      <c r="AEV3" s="138"/>
      <c r="AEW3" s="138"/>
      <c r="AEX3" s="138"/>
      <c r="AEY3" s="138"/>
      <c r="AEZ3" s="138"/>
      <c r="AFA3" s="138"/>
      <c r="AFB3" s="138"/>
      <c r="AFC3" s="138"/>
      <c r="AFD3" s="138"/>
      <c r="AFE3" s="138"/>
      <c r="AFF3" s="138"/>
      <c r="AFG3" s="138"/>
      <c r="AFH3" s="138"/>
      <c r="AFI3" s="138"/>
      <c r="AFJ3" s="138"/>
      <c r="AFK3" s="138"/>
      <c r="AFL3" s="138"/>
      <c r="AFM3" s="138"/>
      <c r="AFN3" s="138"/>
      <c r="AFO3" s="138"/>
      <c r="AFP3" s="138"/>
      <c r="AFQ3" s="138"/>
      <c r="AFR3" s="138"/>
      <c r="AFS3" s="138"/>
      <c r="AFT3" s="138"/>
      <c r="AFU3" s="138"/>
      <c r="AFV3" s="138"/>
      <c r="AFW3" s="138"/>
      <c r="AFX3" s="138"/>
      <c r="AFY3" s="138"/>
      <c r="AFZ3" s="138"/>
      <c r="AGA3" s="138"/>
      <c r="AGB3" s="138"/>
      <c r="AGC3" s="138"/>
      <c r="AGD3" s="138"/>
      <c r="AGE3" s="138"/>
      <c r="AGF3" s="138"/>
      <c r="AGG3" s="138"/>
      <c r="AGH3" s="138"/>
      <c r="AGI3" s="138"/>
      <c r="AGJ3" s="138"/>
      <c r="AGK3" s="138"/>
      <c r="AGL3" s="138"/>
      <c r="AGM3" s="138"/>
      <c r="AGN3" s="138"/>
      <c r="AGO3" s="138"/>
      <c r="AGP3" s="138"/>
      <c r="AGQ3" s="138"/>
      <c r="AGR3" s="138"/>
      <c r="AGS3" s="138"/>
      <c r="AGT3" s="138"/>
      <c r="AGU3" s="138"/>
      <c r="AGV3" s="138"/>
      <c r="AGW3" s="138"/>
      <c r="AGX3" s="138"/>
      <c r="AGY3" s="138"/>
      <c r="AGZ3" s="138"/>
      <c r="AHA3" s="138"/>
      <c r="AHB3" s="138"/>
      <c r="AHC3" s="138"/>
      <c r="AHD3" s="138"/>
      <c r="AHE3" s="138"/>
      <c r="AHF3" s="138"/>
      <c r="AHG3" s="138"/>
      <c r="AHH3" s="138"/>
      <c r="AHI3" s="138"/>
      <c r="AHJ3" s="138"/>
      <c r="AHK3" s="138"/>
      <c r="AHL3" s="138"/>
      <c r="AHM3" s="138"/>
      <c r="AHN3" s="138"/>
      <c r="AHO3" s="138"/>
      <c r="AHP3" s="138"/>
      <c r="AHQ3" s="138"/>
      <c r="AHR3" s="138"/>
      <c r="AHS3" s="138"/>
      <c r="AHT3" s="138"/>
      <c r="AHU3" s="138"/>
      <c r="AHV3" s="138"/>
      <c r="AHW3" s="138"/>
      <c r="AHX3" s="138"/>
      <c r="AHY3" s="138"/>
      <c r="AHZ3" s="138"/>
      <c r="AIA3" s="138"/>
      <c r="AIB3" s="138"/>
      <c r="AIC3" s="138"/>
      <c r="AID3" s="138"/>
      <c r="AIE3" s="138"/>
      <c r="AIF3" s="138"/>
      <c r="AIG3" s="138"/>
      <c r="AIH3" s="138"/>
      <c r="AII3" s="138"/>
      <c r="AIJ3" s="138"/>
      <c r="AIK3" s="138"/>
      <c r="AIL3" s="138"/>
      <c r="AIM3" s="138"/>
      <c r="AIN3" s="138"/>
      <c r="AIO3" s="138"/>
      <c r="AIP3" s="138"/>
      <c r="AIQ3" s="138"/>
      <c r="AIR3" s="138"/>
      <c r="AIS3" s="138"/>
      <c r="AIT3" s="138"/>
      <c r="AIU3" s="138"/>
      <c r="AIV3" s="138"/>
      <c r="AIW3" s="138"/>
      <c r="AIX3" s="138"/>
      <c r="AIY3" s="138"/>
      <c r="AIZ3" s="138"/>
      <c r="AJA3" s="138"/>
      <c r="AJB3" s="138"/>
      <c r="AJC3" s="138"/>
      <c r="AJD3" s="138"/>
      <c r="AJE3" s="138"/>
      <c r="AJF3" s="138"/>
      <c r="AJG3" s="138"/>
      <c r="AJH3" s="138"/>
      <c r="AJI3" s="138"/>
      <c r="AJJ3" s="138"/>
      <c r="AJK3" s="138"/>
      <c r="AJL3" s="138"/>
      <c r="AJM3" s="138"/>
      <c r="AJN3" s="138"/>
      <c r="AJO3" s="138"/>
      <c r="AJP3" s="138"/>
      <c r="AJQ3" s="138"/>
      <c r="AJR3" s="138"/>
      <c r="AJS3" s="138"/>
      <c r="AJT3" s="138"/>
      <c r="AJU3" s="138"/>
      <c r="AJV3" s="138"/>
      <c r="AJW3" s="138"/>
      <c r="AJX3" s="138"/>
      <c r="AJY3" s="138"/>
      <c r="AJZ3" s="138"/>
      <c r="AKA3" s="138"/>
      <c r="AKB3" s="138"/>
      <c r="AKC3" s="138"/>
      <c r="AKD3" s="138"/>
      <c r="AKE3" s="138"/>
      <c r="AKF3" s="138"/>
      <c r="AKG3" s="138"/>
      <c r="AKH3" s="138"/>
      <c r="AKI3" s="138"/>
      <c r="AKJ3" s="138"/>
      <c r="AKK3" s="138"/>
      <c r="AKL3" s="138"/>
      <c r="AKM3" s="138"/>
      <c r="AKN3" s="138"/>
      <c r="AKO3" s="138"/>
      <c r="AKP3" s="138"/>
      <c r="AKQ3" s="138"/>
      <c r="AKR3" s="138"/>
      <c r="AKS3" s="138"/>
      <c r="AKT3" s="138"/>
      <c r="AKU3" s="138"/>
      <c r="AKV3" s="138"/>
      <c r="AKW3" s="138"/>
      <c r="AKX3" s="138"/>
      <c r="AKY3" s="138"/>
      <c r="AKZ3" s="138"/>
      <c r="ALA3" s="138"/>
      <c r="ALB3" s="138"/>
      <c r="ALC3" s="138"/>
      <c r="ALD3" s="138"/>
      <c r="ALE3" s="138"/>
      <c r="ALF3" s="138"/>
      <c r="ALG3" s="138"/>
      <c r="ALH3" s="138"/>
      <c r="ALI3" s="138"/>
      <c r="ALJ3" s="138"/>
      <c r="ALK3" s="138"/>
      <c r="ALL3" s="138"/>
      <c r="ALM3" s="138"/>
      <c r="ALN3" s="138"/>
      <c r="ALO3" s="138"/>
      <c r="ALP3" s="138"/>
      <c r="ALQ3" s="138"/>
      <c r="ALR3" s="138"/>
      <c r="ALS3" s="138"/>
      <c r="ALT3" s="138"/>
      <c r="ALU3" s="138"/>
      <c r="ALV3" s="138"/>
      <c r="ALW3" s="138"/>
      <c r="ALX3" s="138"/>
      <c r="ALY3" s="138"/>
      <c r="ALZ3" s="138"/>
      <c r="AMA3" s="138"/>
    </row>
    <row r="4" spans="1:1015" s="123" customFormat="1" ht="31.15" customHeight="1" x14ac:dyDescent="0.25">
      <c r="B4" s="549" t="str">
        <f>IF('Ergebnisse - Kategorien'!F38='Ergebnisse - Kategorien'!F39, CONCATENATE("THG-Bilanz ",D48,": ",ROUND('Ergebnisse - Kategorien'!F38/1000,0)," Tonnen CO₂-Äquivalente"),IF('Ergebnisse - Kategorien'!F5&lt;&gt;'Ergebnisse - Kategorien'!F6,CONCATENATE("THG-Bilanz ",D48,": ",ROUND('Ergebnisse - Kategorien'!F38/1000,0)," bzw. ",ROUND('Ergebnisse - Kategorien'!F39/1000,0)," Tonnen CO₂-Äquivalente"),CONCATENATE("THG-Bilanz ",D48,": ",ROUND('Ergebnisse - Kategorien'!F38/1000,0)," Tonnen CO₂-Äquivalente")))</f>
        <v>THG-Bilanz 2023 (final): 0 Tonnen CO₂-Äquivalente</v>
      </c>
      <c r="C4" s="549"/>
      <c r="D4" s="549"/>
      <c r="E4" s="549"/>
      <c r="F4" s="549"/>
      <c r="G4" s="549"/>
      <c r="H4" s="549"/>
      <c r="I4" s="549"/>
      <c r="J4" s="549"/>
      <c r="K4" s="549"/>
      <c r="L4" s="549"/>
      <c r="M4" s="549"/>
      <c r="N4" s="190"/>
      <c r="O4" s="190"/>
      <c r="P4" s="190"/>
      <c r="Q4" s="191"/>
      <c r="R4" s="138"/>
      <c r="S4" s="192"/>
      <c r="T4" s="193"/>
      <c r="U4" s="193"/>
      <c r="V4" s="193"/>
      <c r="W4" s="193"/>
      <c r="X4" s="193"/>
      <c r="Y4" s="138"/>
      <c r="Z4" s="138"/>
      <c r="AA4" s="138"/>
      <c r="AB4" s="138"/>
      <c r="AC4" s="138"/>
      <c r="AD4" s="138"/>
      <c r="AE4" s="138"/>
      <c r="AF4" s="138"/>
      <c r="AG4" s="138"/>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c r="BM4" s="138"/>
      <c r="BN4" s="138"/>
      <c r="BO4" s="138"/>
      <c r="BP4" s="138"/>
      <c r="BQ4" s="138"/>
      <c r="BR4" s="138"/>
      <c r="BS4" s="138"/>
      <c r="BT4" s="138"/>
      <c r="BU4" s="138"/>
      <c r="BV4" s="138"/>
      <c r="BW4" s="138"/>
      <c r="BX4" s="138"/>
      <c r="BY4" s="138"/>
      <c r="BZ4" s="138"/>
      <c r="CA4" s="138"/>
      <c r="CB4" s="138"/>
      <c r="CC4" s="138"/>
      <c r="CD4" s="138"/>
      <c r="CE4" s="138"/>
      <c r="CF4" s="138"/>
      <c r="CG4" s="138"/>
      <c r="CH4" s="138"/>
      <c r="CI4" s="138"/>
      <c r="CJ4" s="138"/>
      <c r="CK4" s="138"/>
      <c r="CL4" s="138"/>
      <c r="CM4" s="138"/>
      <c r="CN4" s="138"/>
      <c r="CO4" s="138"/>
      <c r="CP4" s="138"/>
      <c r="CQ4" s="138"/>
      <c r="CR4" s="138"/>
      <c r="CS4" s="138"/>
      <c r="CT4" s="138"/>
      <c r="CU4" s="138"/>
      <c r="CV4" s="138"/>
      <c r="CW4" s="138"/>
      <c r="CX4" s="138"/>
      <c r="CY4" s="138"/>
      <c r="CZ4" s="138"/>
      <c r="DA4" s="138"/>
      <c r="DB4" s="138"/>
      <c r="DC4" s="138"/>
      <c r="DD4" s="138"/>
      <c r="DE4" s="138"/>
      <c r="DF4" s="138"/>
      <c r="DG4" s="138"/>
      <c r="DH4" s="138"/>
      <c r="DI4" s="138"/>
      <c r="DJ4" s="138"/>
      <c r="DK4" s="138"/>
      <c r="DL4" s="138"/>
      <c r="DM4" s="138"/>
      <c r="DN4" s="138"/>
      <c r="DO4" s="138"/>
      <c r="DP4" s="138"/>
      <c r="DQ4" s="138"/>
      <c r="DR4" s="138"/>
      <c r="DS4" s="138"/>
      <c r="DT4" s="138"/>
      <c r="DU4" s="138"/>
      <c r="DV4" s="138"/>
      <c r="DW4" s="138"/>
      <c r="DX4" s="138"/>
      <c r="DY4" s="138"/>
      <c r="DZ4" s="138"/>
      <c r="EA4" s="138"/>
      <c r="EB4" s="138"/>
      <c r="EC4" s="138"/>
      <c r="ED4" s="138"/>
      <c r="EE4" s="138"/>
      <c r="EF4" s="138"/>
      <c r="EG4" s="138"/>
      <c r="EH4" s="138"/>
      <c r="EI4" s="138"/>
      <c r="EJ4" s="138"/>
      <c r="EK4" s="138"/>
      <c r="EL4" s="138"/>
      <c r="EM4" s="138"/>
      <c r="EN4" s="138"/>
      <c r="EO4" s="138"/>
      <c r="EP4" s="138"/>
      <c r="EQ4" s="138"/>
      <c r="ER4" s="138"/>
      <c r="ES4" s="138"/>
      <c r="ET4" s="138"/>
      <c r="EU4" s="138"/>
      <c r="EV4" s="138"/>
      <c r="EW4" s="138"/>
      <c r="EX4" s="138"/>
      <c r="EY4" s="138"/>
      <c r="EZ4" s="138"/>
      <c r="FA4" s="138"/>
      <c r="FB4" s="138"/>
      <c r="FC4" s="138"/>
      <c r="FD4" s="138"/>
      <c r="FE4" s="138"/>
      <c r="FF4" s="138"/>
      <c r="FG4" s="138"/>
      <c r="FH4" s="138"/>
      <c r="FI4" s="138"/>
      <c r="FJ4" s="138"/>
      <c r="FK4" s="138"/>
      <c r="FL4" s="138"/>
      <c r="FM4" s="138"/>
      <c r="FN4" s="138"/>
      <c r="FO4" s="138"/>
      <c r="FP4" s="138"/>
      <c r="FQ4" s="138"/>
      <c r="FR4" s="138"/>
      <c r="FS4" s="138"/>
      <c r="FT4" s="138"/>
      <c r="FU4" s="138"/>
      <c r="FV4" s="138"/>
      <c r="FW4" s="138"/>
      <c r="FX4" s="138"/>
      <c r="FY4" s="138"/>
      <c r="FZ4" s="138"/>
      <c r="GA4" s="138"/>
      <c r="GB4" s="138"/>
      <c r="GC4" s="138"/>
      <c r="GD4" s="138"/>
      <c r="GE4" s="138"/>
      <c r="GF4" s="138"/>
      <c r="GG4" s="138"/>
      <c r="GH4" s="138"/>
      <c r="GI4" s="138"/>
      <c r="GJ4" s="138"/>
      <c r="GK4" s="138"/>
      <c r="GL4" s="138"/>
      <c r="GM4" s="138"/>
      <c r="GN4" s="138"/>
      <c r="GO4" s="138"/>
      <c r="GP4" s="138"/>
      <c r="GQ4" s="138"/>
      <c r="GR4" s="138"/>
      <c r="GS4" s="138"/>
      <c r="GT4" s="138"/>
      <c r="GU4" s="138"/>
      <c r="GV4" s="138"/>
      <c r="GW4" s="138"/>
      <c r="GX4" s="138"/>
      <c r="GY4" s="138"/>
      <c r="GZ4" s="138"/>
      <c r="HA4" s="138"/>
      <c r="HB4" s="138"/>
      <c r="HC4" s="138"/>
      <c r="HD4" s="138"/>
      <c r="HE4" s="138"/>
      <c r="HF4" s="138"/>
      <c r="HG4" s="138"/>
      <c r="HH4" s="138"/>
      <c r="HI4" s="138"/>
      <c r="HJ4" s="138"/>
      <c r="HK4" s="138"/>
      <c r="HL4" s="138"/>
      <c r="HM4" s="138"/>
      <c r="HN4" s="138"/>
      <c r="HO4" s="138"/>
      <c r="HP4" s="138"/>
      <c r="HQ4" s="138"/>
      <c r="HR4" s="138"/>
      <c r="HS4" s="138"/>
      <c r="HT4" s="138"/>
      <c r="HU4" s="138"/>
      <c r="HV4" s="138"/>
      <c r="HW4" s="138"/>
      <c r="HX4" s="138"/>
      <c r="HY4" s="138"/>
      <c r="HZ4" s="138"/>
      <c r="IA4" s="138"/>
      <c r="IB4" s="138"/>
      <c r="IC4" s="138"/>
      <c r="ID4" s="138"/>
      <c r="IE4" s="138"/>
      <c r="IF4" s="138"/>
      <c r="IG4" s="138"/>
      <c r="IH4" s="138"/>
      <c r="II4" s="138"/>
      <c r="IJ4" s="138"/>
      <c r="IK4" s="138"/>
      <c r="IL4" s="138"/>
      <c r="IM4" s="138"/>
      <c r="IN4" s="138"/>
      <c r="IO4" s="138"/>
      <c r="IP4" s="138"/>
      <c r="IQ4" s="138"/>
      <c r="IR4" s="138"/>
      <c r="IS4" s="138"/>
      <c r="IT4" s="138"/>
      <c r="IU4" s="138"/>
      <c r="IV4" s="138"/>
      <c r="IW4" s="138"/>
      <c r="IX4" s="138"/>
      <c r="IY4" s="138"/>
      <c r="IZ4" s="138"/>
      <c r="JA4" s="138"/>
      <c r="JB4" s="138"/>
      <c r="JC4" s="138"/>
      <c r="JD4" s="138"/>
      <c r="JE4" s="138"/>
      <c r="JF4" s="138"/>
      <c r="JG4" s="138"/>
      <c r="JH4" s="138"/>
      <c r="JI4" s="138"/>
      <c r="JJ4" s="138"/>
      <c r="JK4" s="138"/>
      <c r="JL4" s="138"/>
      <c r="JM4" s="138"/>
      <c r="JN4" s="138"/>
      <c r="JO4" s="138"/>
      <c r="JP4" s="138"/>
      <c r="JQ4" s="138"/>
      <c r="JR4" s="138"/>
      <c r="JS4" s="138"/>
      <c r="JT4" s="138"/>
      <c r="JU4" s="138"/>
      <c r="JV4" s="138"/>
      <c r="JW4" s="138"/>
      <c r="JX4" s="138"/>
      <c r="JY4" s="138"/>
      <c r="JZ4" s="138"/>
      <c r="KA4" s="138"/>
      <c r="KB4" s="138"/>
      <c r="KC4" s="138"/>
      <c r="KD4" s="138"/>
      <c r="KE4" s="138"/>
      <c r="KF4" s="138"/>
      <c r="KG4" s="138"/>
      <c r="KH4" s="138"/>
      <c r="KI4" s="138"/>
      <c r="KJ4" s="138"/>
      <c r="KK4" s="138"/>
      <c r="KL4" s="138"/>
      <c r="KM4" s="138"/>
      <c r="KN4" s="138"/>
      <c r="KO4" s="138"/>
      <c r="KP4" s="138"/>
      <c r="KQ4" s="138"/>
      <c r="KR4" s="138"/>
      <c r="KS4" s="138"/>
      <c r="KT4" s="138"/>
      <c r="KU4" s="138"/>
      <c r="KV4" s="138"/>
      <c r="KW4" s="138"/>
      <c r="KX4" s="138"/>
      <c r="KY4" s="138"/>
      <c r="KZ4" s="138"/>
      <c r="LA4" s="138"/>
      <c r="LB4" s="138"/>
      <c r="LC4" s="138"/>
      <c r="LD4" s="138"/>
      <c r="LE4" s="138"/>
      <c r="LF4" s="138"/>
      <c r="LG4" s="138"/>
      <c r="LH4" s="138"/>
      <c r="LI4" s="138"/>
      <c r="LJ4" s="138"/>
      <c r="LK4" s="138"/>
      <c r="LL4" s="138"/>
      <c r="LM4" s="138"/>
      <c r="LN4" s="138"/>
      <c r="LO4" s="138"/>
      <c r="LP4" s="138"/>
      <c r="LQ4" s="138"/>
      <c r="LR4" s="138"/>
      <c r="LS4" s="138"/>
      <c r="LT4" s="138"/>
      <c r="LU4" s="138"/>
      <c r="LV4" s="138"/>
      <c r="LW4" s="138"/>
      <c r="LX4" s="138"/>
      <c r="LY4" s="138"/>
      <c r="LZ4" s="138"/>
      <c r="MA4" s="138"/>
      <c r="MB4" s="138"/>
      <c r="MC4" s="138"/>
      <c r="MD4" s="138"/>
      <c r="ME4" s="138"/>
      <c r="MF4" s="138"/>
      <c r="MG4" s="138"/>
      <c r="MH4" s="138"/>
      <c r="MI4" s="138"/>
      <c r="MJ4" s="138"/>
      <c r="MK4" s="138"/>
      <c r="ML4" s="138"/>
      <c r="MM4" s="138"/>
      <c r="MN4" s="138"/>
      <c r="MO4" s="138"/>
      <c r="MP4" s="138"/>
      <c r="MQ4" s="138"/>
      <c r="MR4" s="138"/>
      <c r="MS4" s="138"/>
      <c r="MT4" s="138"/>
      <c r="MU4" s="138"/>
      <c r="MV4" s="138"/>
      <c r="MW4" s="138"/>
      <c r="MX4" s="138"/>
      <c r="MY4" s="138"/>
      <c r="MZ4" s="138"/>
      <c r="NA4" s="138"/>
      <c r="NB4" s="138"/>
      <c r="NC4" s="138"/>
      <c r="ND4" s="138"/>
      <c r="NE4" s="138"/>
      <c r="NF4" s="138"/>
      <c r="NG4" s="138"/>
      <c r="NH4" s="138"/>
      <c r="NI4" s="138"/>
      <c r="NJ4" s="138"/>
      <c r="NK4" s="138"/>
      <c r="NL4" s="138"/>
      <c r="NM4" s="138"/>
      <c r="NN4" s="138"/>
      <c r="NO4" s="138"/>
      <c r="NP4" s="138"/>
      <c r="NQ4" s="138"/>
      <c r="NR4" s="138"/>
      <c r="NS4" s="138"/>
      <c r="NT4" s="138"/>
      <c r="NU4" s="138"/>
      <c r="NV4" s="138"/>
      <c r="NW4" s="138"/>
      <c r="NX4" s="138"/>
      <c r="NY4" s="138"/>
      <c r="NZ4" s="138"/>
      <c r="OA4" s="138"/>
      <c r="OB4" s="138"/>
      <c r="OC4" s="138"/>
      <c r="OD4" s="138"/>
      <c r="OE4" s="138"/>
      <c r="OF4" s="138"/>
      <c r="OG4" s="138"/>
      <c r="OH4" s="138"/>
      <c r="OI4" s="138"/>
      <c r="OJ4" s="138"/>
      <c r="OK4" s="138"/>
      <c r="OL4" s="138"/>
      <c r="OM4" s="138"/>
      <c r="ON4" s="138"/>
      <c r="OO4" s="138"/>
      <c r="OP4" s="138"/>
      <c r="OQ4" s="138"/>
      <c r="OR4" s="138"/>
      <c r="OS4" s="138"/>
      <c r="OT4" s="138"/>
      <c r="OU4" s="138"/>
      <c r="OV4" s="138"/>
      <c r="OW4" s="138"/>
      <c r="OX4" s="138"/>
      <c r="OY4" s="138"/>
      <c r="OZ4" s="138"/>
      <c r="PA4" s="138"/>
      <c r="PB4" s="138"/>
      <c r="PC4" s="138"/>
      <c r="PD4" s="138"/>
      <c r="PE4" s="138"/>
      <c r="PF4" s="138"/>
      <c r="PG4" s="138"/>
      <c r="PH4" s="138"/>
      <c r="PI4" s="138"/>
      <c r="PJ4" s="138"/>
      <c r="PK4" s="138"/>
      <c r="PL4" s="138"/>
      <c r="PM4" s="138"/>
      <c r="PN4" s="138"/>
      <c r="PO4" s="138"/>
      <c r="PP4" s="138"/>
      <c r="PQ4" s="138"/>
      <c r="PR4" s="138"/>
      <c r="PS4" s="138"/>
      <c r="PT4" s="138"/>
      <c r="PU4" s="138"/>
      <c r="PV4" s="138"/>
      <c r="PW4" s="138"/>
      <c r="PX4" s="138"/>
      <c r="PY4" s="138"/>
      <c r="PZ4" s="138"/>
      <c r="QA4" s="138"/>
      <c r="QB4" s="138"/>
      <c r="QC4" s="138"/>
      <c r="QD4" s="138"/>
      <c r="QE4" s="138"/>
      <c r="QF4" s="138"/>
      <c r="QG4" s="138"/>
      <c r="QH4" s="138"/>
      <c r="QI4" s="138"/>
      <c r="QJ4" s="138"/>
      <c r="QK4" s="138"/>
      <c r="QL4" s="138"/>
      <c r="QM4" s="138"/>
      <c r="QN4" s="138"/>
      <c r="QO4" s="138"/>
      <c r="QP4" s="138"/>
      <c r="QQ4" s="138"/>
      <c r="QR4" s="138"/>
      <c r="QS4" s="138"/>
      <c r="QT4" s="138"/>
      <c r="QU4" s="138"/>
      <c r="QV4" s="138"/>
      <c r="QW4" s="138"/>
      <c r="QX4" s="138"/>
      <c r="QY4" s="138"/>
      <c r="QZ4" s="138"/>
      <c r="RA4" s="138"/>
      <c r="RB4" s="138"/>
      <c r="RC4" s="138"/>
      <c r="RD4" s="138"/>
      <c r="RE4" s="138"/>
      <c r="RF4" s="138"/>
      <c r="RG4" s="138"/>
      <c r="RH4" s="138"/>
      <c r="RI4" s="138"/>
      <c r="RJ4" s="138"/>
      <c r="RK4" s="138"/>
      <c r="RL4" s="138"/>
      <c r="RM4" s="138"/>
      <c r="RN4" s="138"/>
      <c r="RO4" s="138"/>
      <c r="RP4" s="138"/>
      <c r="RQ4" s="138"/>
      <c r="RR4" s="138"/>
      <c r="RS4" s="138"/>
      <c r="RT4" s="138"/>
      <c r="RU4" s="138"/>
      <c r="RV4" s="138"/>
      <c r="RW4" s="138"/>
      <c r="RX4" s="138"/>
      <c r="RY4" s="138"/>
      <c r="RZ4" s="138"/>
      <c r="SA4" s="138"/>
      <c r="SB4" s="138"/>
      <c r="SC4" s="138"/>
      <c r="SD4" s="138"/>
      <c r="SE4" s="138"/>
      <c r="SF4" s="138"/>
      <c r="SG4" s="138"/>
      <c r="SH4" s="138"/>
      <c r="SI4" s="138"/>
      <c r="SJ4" s="138"/>
      <c r="SK4" s="138"/>
      <c r="SL4" s="138"/>
      <c r="SM4" s="138"/>
      <c r="SN4" s="138"/>
      <c r="SO4" s="138"/>
      <c r="SP4" s="138"/>
      <c r="SQ4" s="138"/>
      <c r="SR4" s="138"/>
      <c r="SS4" s="138"/>
      <c r="ST4" s="138"/>
      <c r="SU4" s="138"/>
      <c r="SV4" s="138"/>
      <c r="SW4" s="138"/>
      <c r="SX4" s="138"/>
      <c r="SY4" s="138"/>
      <c r="SZ4" s="138"/>
      <c r="TA4" s="138"/>
      <c r="TB4" s="138"/>
      <c r="TC4" s="138"/>
      <c r="TD4" s="138"/>
      <c r="TE4" s="138"/>
      <c r="TF4" s="138"/>
      <c r="TG4" s="138"/>
      <c r="TH4" s="138"/>
      <c r="TI4" s="138"/>
      <c r="TJ4" s="138"/>
      <c r="TK4" s="138"/>
      <c r="TL4" s="138"/>
      <c r="TM4" s="138"/>
      <c r="TN4" s="138"/>
      <c r="TO4" s="138"/>
      <c r="TP4" s="138"/>
      <c r="TQ4" s="138"/>
      <c r="TR4" s="138"/>
      <c r="TS4" s="138"/>
      <c r="TT4" s="138"/>
      <c r="TU4" s="138"/>
      <c r="TV4" s="138"/>
      <c r="TW4" s="138"/>
      <c r="TX4" s="138"/>
      <c r="TY4" s="138"/>
      <c r="TZ4" s="138"/>
      <c r="UA4" s="138"/>
      <c r="UB4" s="138"/>
      <c r="UC4" s="138"/>
      <c r="UD4" s="138"/>
      <c r="UE4" s="138"/>
      <c r="UF4" s="138"/>
      <c r="UG4" s="138"/>
      <c r="UH4" s="138"/>
      <c r="UI4" s="138"/>
      <c r="UJ4" s="138"/>
      <c r="UK4" s="138"/>
      <c r="UL4" s="138"/>
      <c r="UM4" s="138"/>
      <c r="UN4" s="138"/>
      <c r="UO4" s="138"/>
      <c r="UP4" s="138"/>
      <c r="UQ4" s="138"/>
      <c r="UR4" s="138"/>
      <c r="US4" s="138"/>
      <c r="UT4" s="138"/>
      <c r="UU4" s="138"/>
      <c r="UV4" s="138"/>
      <c r="UW4" s="138"/>
      <c r="UX4" s="138"/>
      <c r="UY4" s="138"/>
      <c r="UZ4" s="138"/>
      <c r="VA4" s="138"/>
      <c r="VB4" s="138"/>
      <c r="VC4" s="138"/>
      <c r="VD4" s="138"/>
      <c r="VE4" s="138"/>
      <c r="VF4" s="138"/>
      <c r="VG4" s="138"/>
      <c r="VH4" s="138"/>
      <c r="VI4" s="138"/>
      <c r="VJ4" s="138"/>
      <c r="VK4" s="138"/>
      <c r="VL4" s="138"/>
      <c r="VM4" s="138"/>
      <c r="VN4" s="138"/>
      <c r="VO4" s="138"/>
      <c r="VP4" s="138"/>
      <c r="VQ4" s="138"/>
      <c r="VR4" s="138"/>
      <c r="VS4" s="138"/>
      <c r="VT4" s="138"/>
      <c r="VU4" s="138"/>
      <c r="VV4" s="138"/>
      <c r="VW4" s="138"/>
      <c r="VX4" s="138"/>
      <c r="VY4" s="138"/>
      <c r="VZ4" s="138"/>
      <c r="WA4" s="138"/>
      <c r="WB4" s="138"/>
      <c r="WC4" s="138"/>
      <c r="WD4" s="138"/>
      <c r="WE4" s="138"/>
      <c r="WF4" s="138"/>
      <c r="WG4" s="138"/>
      <c r="WH4" s="138"/>
      <c r="WI4" s="138"/>
      <c r="WJ4" s="138"/>
      <c r="WK4" s="138"/>
      <c r="WL4" s="138"/>
      <c r="WM4" s="138"/>
      <c r="WN4" s="138"/>
      <c r="WO4" s="138"/>
      <c r="WP4" s="138"/>
      <c r="WQ4" s="138"/>
      <c r="WR4" s="138"/>
      <c r="WS4" s="138"/>
      <c r="WT4" s="138"/>
      <c r="WU4" s="138"/>
      <c r="WV4" s="138"/>
      <c r="WW4" s="138"/>
      <c r="WX4" s="138"/>
      <c r="WY4" s="138"/>
      <c r="WZ4" s="138"/>
      <c r="XA4" s="138"/>
      <c r="XB4" s="138"/>
      <c r="XC4" s="138"/>
      <c r="XD4" s="138"/>
      <c r="XE4" s="138"/>
      <c r="XF4" s="138"/>
      <c r="XG4" s="138"/>
      <c r="XH4" s="138"/>
      <c r="XI4" s="138"/>
      <c r="XJ4" s="138"/>
      <c r="XK4" s="138"/>
      <c r="XL4" s="138"/>
      <c r="XM4" s="138"/>
      <c r="XN4" s="138"/>
      <c r="XO4" s="138"/>
      <c r="XP4" s="138"/>
      <c r="XQ4" s="138"/>
      <c r="XR4" s="138"/>
      <c r="XS4" s="138"/>
      <c r="XT4" s="138"/>
      <c r="XU4" s="138"/>
      <c r="XV4" s="138"/>
      <c r="XW4" s="138"/>
      <c r="XX4" s="138"/>
      <c r="XY4" s="138"/>
      <c r="XZ4" s="138"/>
      <c r="YA4" s="138"/>
      <c r="YB4" s="138"/>
      <c r="YC4" s="138"/>
      <c r="YD4" s="138"/>
      <c r="YE4" s="138"/>
      <c r="YF4" s="138"/>
      <c r="YG4" s="138"/>
      <c r="YH4" s="138"/>
      <c r="YI4" s="138"/>
      <c r="YJ4" s="138"/>
      <c r="YK4" s="138"/>
      <c r="YL4" s="138"/>
      <c r="YM4" s="138"/>
      <c r="YN4" s="138"/>
      <c r="YO4" s="138"/>
      <c r="YP4" s="138"/>
      <c r="YQ4" s="138"/>
      <c r="YR4" s="138"/>
      <c r="YS4" s="138"/>
      <c r="YT4" s="138"/>
      <c r="YU4" s="138"/>
      <c r="YV4" s="138"/>
      <c r="YW4" s="138"/>
      <c r="YX4" s="138"/>
      <c r="YY4" s="138"/>
      <c r="YZ4" s="138"/>
      <c r="ZA4" s="138"/>
      <c r="ZB4" s="138"/>
      <c r="ZC4" s="138"/>
      <c r="ZD4" s="138"/>
      <c r="ZE4" s="138"/>
      <c r="ZF4" s="138"/>
      <c r="ZG4" s="138"/>
      <c r="ZH4" s="138"/>
      <c r="ZI4" s="138"/>
      <c r="ZJ4" s="138"/>
      <c r="ZK4" s="138"/>
      <c r="ZL4" s="138"/>
      <c r="ZM4" s="138"/>
      <c r="ZN4" s="138"/>
      <c r="ZO4" s="138"/>
      <c r="ZP4" s="138"/>
      <c r="ZQ4" s="138"/>
      <c r="ZR4" s="138"/>
      <c r="ZS4" s="138"/>
      <c r="ZT4" s="138"/>
      <c r="ZU4" s="138"/>
      <c r="ZV4" s="138"/>
      <c r="ZW4" s="138"/>
      <c r="ZX4" s="138"/>
      <c r="ZY4" s="138"/>
      <c r="ZZ4" s="138"/>
      <c r="AAA4" s="138"/>
      <c r="AAB4" s="138"/>
      <c r="AAC4" s="138"/>
      <c r="AAD4" s="138"/>
      <c r="AAE4" s="138"/>
      <c r="AAF4" s="138"/>
      <c r="AAG4" s="138"/>
      <c r="AAH4" s="138"/>
      <c r="AAI4" s="138"/>
      <c r="AAJ4" s="138"/>
      <c r="AAK4" s="138"/>
      <c r="AAL4" s="138"/>
      <c r="AAM4" s="138"/>
      <c r="AAN4" s="138"/>
      <c r="AAO4" s="138"/>
      <c r="AAP4" s="138"/>
      <c r="AAQ4" s="138"/>
      <c r="AAR4" s="138"/>
      <c r="AAS4" s="138"/>
      <c r="AAT4" s="138"/>
      <c r="AAU4" s="138"/>
      <c r="AAV4" s="138"/>
      <c r="AAW4" s="138"/>
      <c r="AAX4" s="138"/>
      <c r="AAY4" s="138"/>
      <c r="AAZ4" s="138"/>
      <c r="ABA4" s="138"/>
      <c r="ABB4" s="138"/>
      <c r="ABC4" s="138"/>
      <c r="ABD4" s="138"/>
      <c r="ABE4" s="138"/>
      <c r="ABF4" s="138"/>
      <c r="ABG4" s="138"/>
      <c r="ABH4" s="138"/>
      <c r="ABI4" s="138"/>
      <c r="ABJ4" s="138"/>
      <c r="ABK4" s="138"/>
      <c r="ABL4" s="138"/>
      <c r="ABM4" s="138"/>
      <c r="ABN4" s="138"/>
      <c r="ABO4" s="138"/>
      <c r="ABP4" s="138"/>
      <c r="ABQ4" s="138"/>
      <c r="ABR4" s="138"/>
      <c r="ABS4" s="138"/>
      <c r="ABT4" s="138"/>
      <c r="ABU4" s="138"/>
      <c r="ABV4" s="138"/>
      <c r="ABW4" s="138"/>
      <c r="ABX4" s="138"/>
      <c r="ABY4" s="138"/>
      <c r="ABZ4" s="138"/>
      <c r="ACA4" s="138"/>
      <c r="ACB4" s="138"/>
      <c r="ACC4" s="138"/>
      <c r="ACD4" s="138"/>
      <c r="ACE4" s="138"/>
      <c r="ACF4" s="138"/>
      <c r="ACG4" s="138"/>
      <c r="ACH4" s="138"/>
      <c r="ACI4" s="138"/>
      <c r="ACJ4" s="138"/>
      <c r="ACK4" s="138"/>
      <c r="ACL4" s="138"/>
      <c r="ACM4" s="138"/>
      <c r="ACN4" s="138"/>
      <c r="ACO4" s="138"/>
      <c r="ACP4" s="138"/>
      <c r="ACQ4" s="138"/>
      <c r="ACR4" s="138"/>
      <c r="ACS4" s="138"/>
      <c r="ACT4" s="138"/>
      <c r="ACU4" s="138"/>
      <c r="ACV4" s="138"/>
      <c r="ACW4" s="138"/>
      <c r="ACX4" s="138"/>
      <c r="ACY4" s="138"/>
      <c r="ACZ4" s="138"/>
      <c r="ADA4" s="138"/>
      <c r="ADB4" s="138"/>
      <c r="ADC4" s="138"/>
      <c r="ADD4" s="138"/>
      <c r="ADE4" s="138"/>
      <c r="ADF4" s="138"/>
      <c r="ADG4" s="138"/>
      <c r="ADH4" s="138"/>
      <c r="ADI4" s="138"/>
      <c r="ADJ4" s="138"/>
      <c r="ADK4" s="138"/>
      <c r="ADL4" s="138"/>
      <c r="ADM4" s="138"/>
      <c r="ADN4" s="138"/>
      <c r="ADO4" s="138"/>
      <c r="ADP4" s="138"/>
      <c r="ADQ4" s="138"/>
      <c r="ADR4" s="138"/>
      <c r="ADS4" s="138"/>
      <c r="ADT4" s="138"/>
      <c r="ADU4" s="138"/>
      <c r="ADV4" s="138"/>
      <c r="ADW4" s="138"/>
      <c r="ADX4" s="138"/>
      <c r="ADY4" s="138"/>
      <c r="ADZ4" s="138"/>
      <c r="AEA4" s="138"/>
      <c r="AEB4" s="138"/>
      <c r="AEC4" s="138"/>
      <c r="AED4" s="138"/>
      <c r="AEE4" s="138"/>
      <c r="AEF4" s="138"/>
      <c r="AEG4" s="138"/>
      <c r="AEH4" s="138"/>
      <c r="AEI4" s="138"/>
      <c r="AEJ4" s="138"/>
      <c r="AEK4" s="138"/>
      <c r="AEL4" s="138"/>
      <c r="AEM4" s="138"/>
      <c r="AEN4" s="138"/>
      <c r="AEO4" s="138"/>
      <c r="AEP4" s="138"/>
      <c r="AEQ4" s="138"/>
      <c r="AER4" s="138"/>
      <c r="AES4" s="138"/>
      <c r="AET4" s="138"/>
      <c r="AEU4" s="138"/>
      <c r="AEV4" s="138"/>
      <c r="AEW4" s="138"/>
      <c r="AEX4" s="138"/>
      <c r="AEY4" s="138"/>
      <c r="AEZ4" s="138"/>
      <c r="AFA4" s="138"/>
      <c r="AFB4" s="138"/>
      <c r="AFC4" s="138"/>
      <c r="AFD4" s="138"/>
      <c r="AFE4" s="138"/>
      <c r="AFF4" s="138"/>
      <c r="AFG4" s="138"/>
      <c r="AFH4" s="138"/>
      <c r="AFI4" s="138"/>
      <c r="AFJ4" s="138"/>
      <c r="AFK4" s="138"/>
      <c r="AFL4" s="138"/>
      <c r="AFM4" s="138"/>
      <c r="AFN4" s="138"/>
      <c r="AFO4" s="138"/>
      <c r="AFP4" s="138"/>
      <c r="AFQ4" s="138"/>
      <c r="AFR4" s="138"/>
      <c r="AFS4" s="138"/>
      <c r="AFT4" s="138"/>
      <c r="AFU4" s="138"/>
      <c r="AFV4" s="138"/>
      <c r="AFW4" s="138"/>
      <c r="AFX4" s="138"/>
      <c r="AFY4" s="138"/>
      <c r="AFZ4" s="138"/>
      <c r="AGA4" s="138"/>
      <c r="AGB4" s="138"/>
      <c r="AGC4" s="138"/>
      <c r="AGD4" s="138"/>
      <c r="AGE4" s="138"/>
      <c r="AGF4" s="138"/>
      <c r="AGG4" s="138"/>
      <c r="AGH4" s="138"/>
      <c r="AGI4" s="138"/>
      <c r="AGJ4" s="138"/>
      <c r="AGK4" s="138"/>
      <c r="AGL4" s="138"/>
      <c r="AGM4" s="138"/>
      <c r="AGN4" s="138"/>
      <c r="AGO4" s="138"/>
      <c r="AGP4" s="138"/>
      <c r="AGQ4" s="138"/>
      <c r="AGR4" s="138"/>
      <c r="AGS4" s="138"/>
      <c r="AGT4" s="138"/>
      <c r="AGU4" s="138"/>
      <c r="AGV4" s="138"/>
      <c r="AGW4" s="138"/>
      <c r="AGX4" s="138"/>
      <c r="AGY4" s="138"/>
      <c r="AGZ4" s="138"/>
      <c r="AHA4" s="138"/>
      <c r="AHB4" s="138"/>
      <c r="AHC4" s="138"/>
      <c r="AHD4" s="138"/>
      <c r="AHE4" s="138"/>
      <c r="AHF4" s="138"/>
      <c r="AHG4" s="138"/>
      <c r="AHH4" s="138"/>
      <c r="AHI4" s="138"/>
      <c r="AHJ4" s="138"/>
      <c r="AHK4" s="138"/>
      <c r="AHL4" s="138"/>
      <c r="AHM4" s="138"/>
      <c r="AHN4" s="138"/>
      <c r="AHO4" s="138"/>
      <c r="AHP4" s="138"/>
      <c r="AHQ4" s="138"/>
      <c r="AHR4" s="138"/>
      <c r="AHS4" s="138"/>
      <c r="AHT4" s="138"/>
      <c r="AHU4" s="138"/>
      <c r="AHV4" s="138"/>
      <c r="AHW4" s="138"/>
      <c r="AHX4" s="138"/>
      <c r="AHY4" s="138"/>
      <c r="AHZ4" s="138"/>
      <c r="AIA4" s="138"/>
      <c r="AIB4" s="138"/>
      <c r="AIC4" s="138"/>
      <c r="AID4" s="138"/>
      <c r="AIE4" s="138"/>
      <c r="AIF4" s="138"/>
      <c r="AIG4" s="138"/>
      <c r="AIH4" s="138"/>
      <c r="AII4" s="138"/>
      <c r="AIJ4" s="138"/>
      <c r="AIK4" s="138"/>
      <c r="AIL4" s="138"/>
      <c r="AIM4" s="138"/>
      <c r="AIN4" s="138"/>
      <c r="AIO4" s="138"/>
      <c r="AIP4" s="138"/>
      <c r="AIQ4" s="138"/>
      <c r="AIR4" s="138"/>
      <c r="AIS4" s="138"/>
      <c r="AIT4" s="138"/>
      <c r="AIU4" s="138"/>
      <c r="AIV4" s="138"/>
      <c r="AIW4" s="138"/>
      <c r="AIX4" s="138"/>
      <c r="AIY4" s="138"/>
      <c r="AIZ4" s="138"/>
      <c r="AJA4" s="138"/>
      <c r="AJB4" s="138"/>
      <c r="AJC4" s="138"/>
      <c r="AJD4" s="138"/>
      <c r="AJE4" s="138"/>
      <c r="AJF4" s="138"/>
      <c r="AJG4" s="138"/>
      <c r="AJH4" s="138"/>
      <c r="AJI4" s="138"/>
      <c r="AJJ4" s="138"/>
      <c r="AJK4" s="138"/>
      <c r="AJL4" s="138"/>
      <c r="AJM4" s="138"/>
      <c r="AJN4" s="138"/>
      <c r="AJO4" s="138"/>
      <c r="AJP4" s="138"/>
      <c r="AJQ4" s="138"/>
      <c r="AJR4" s="138"/>
      <c r="AJS4" s="138"/>
      <c r="AJT4" s="138"/>
      <c r="AJU4" s="138"/>
      <c r="AJV4" s="138"/>
      <c r="AJW4" s="138"/>
      <c r="AJX4" s="138"/>
      <c r="AJY4" s="138"/>
      <c r="AJZ4" s="138"/>
      <c r="AKA4" s="138"/>
      <c r="AKB4" s="138"/>
      <c r="AKC4" s="138"/>
      <c r="AKD4" s="138"/>
      <c r="AKE4" s="138"/>
      <c r="AKF4" s="138"/>
      <c r="AKG4" s="138"/>
      <c r="AKH4" s="138"/>
      <c r="AKI4" s="138"/>
      <c r="AKJ4" s="138"/>
      <c r="AKK4" s="138"/>
      <c r="AKL4" s="138"/>
      <c r="AKM4" s="138"/>
      <c r="AKN4" s="138"/>
      <c r="AKO4" s="138"/>
      <c r="AKP4" s="138"/>
      <c r="AKQ4" s="138"/>
      <c r="AKR4" s="138"/>
      <c r="AKS4" s="138"/>
      <c r="AKT4" s="138"/>
      <c r="AKU4" s="138"/>
      <c r="AKV4" s="138"/>
      <c r="AKW4" s="138"/>
      <c r="AKX4" s="138"/>
      <c r="AKY4" s="138"/>
      <c r="AKZ4" s="138"/>
      <c r="ALA4" s="138"/>
      <c r="ALB4" s="138"/>
      <c r="ALC4" s="138"/>
      <c r="ALD4" s="138"/>
      <c r="ALE4" s="138"/>
      <c r="ALF4" s="138"/>
      <c r="ALG4" s="138"/>
      <c r="ALH4" s="138"/>
      <c r="ALI4" s="138"/>
      <c r="ALJ4" s="138"/>
      <c r="ALK4" s="138"/>
      <c r="ALL4" s="138"/>
      <c r="ALM4" s="138"/>
      <c r="ALN4" s="138"/>
      <c r="ALO4" s="138"/>
      <c r="ALP4" s="138"/>
      <c r="ALQ4" s="138"/>
      <c r="ALR4" s="138"/>
      <c r="ALS4" s="138"/>
      <c r="ALT4" s="138"/>
      <c r="ALU4" s="138"/>
      <c r="ALV4" s="138"/>
      <c r="ALW4" s="138"/>
      <c r="ALX4" s="138"/>
      <c r="ALY4" s="138"/>
      <c r="ALZ4" s="138"/>
      <c r="AMA4" s="138"/>
    </row>
    <row r="5" spans="1:1015" s="123" customFormat="1" ht="15.75" customHeight="1" x14ac:dyDescent="0.25">
      <c r="B5" s="548" t="str">
        <f>IF('Ergebnisse - Kategorien'!F38&lt;&gt;'Ergebnisse - Kategorien'!F39,"bei marktbasierter bzw. standortbasierter Bilanzierung des über das Netz bezogenen Stroms","")</f>
        <v/>
      </c>
      <c r="C5" s="548"/>
      <c r="D5" s="548"/>
      <c r="E5" s="548"/>
      <c r="F5" s="548"/>
      <c r="G5" s="548"/>
      <c r="H5" s="548"/>
      <c r="I5" s="548"/>
      <c r="J5" s="548"/>
      <c r="K5" s="548"/>
      <c r="L5" s="548"/>
      <c r="M5" s="548"/>
      <c r="N5" s="190"/>
      <c r="O5" s="190"/>
      <c r="P5" s="190"/>
      <c r="Q5" s="191"/>
      <c r="R5" s="138"/>
      <c r="S5" s="192"/>
      <c r="T5" s="193"/>
      <c r="U5" s="193"/>
      <c r="V5" s="193"/>
      <c r="W5" s="193"/>
      <c r="X5" s="193"/>
      <c r="Y5" s="138"/>
      <c r="Z5" s="138"/>
      <c r="AA5" s="138"/>
      <c r="AB5" s="138"/>
      <c r="AC5" s="138"/>
      <c r="AD5" s="138"/>
      <c r="AE5" s="138"/>
      <c r="AF5" s="138"/>
      <c r="AG5" s="138"/>
      <c r="AH5" s="138"/>
      <c r="AI5" s="138"/>
      <c r="AJ5" s="138"/>
      <c r="AK5" s="138"/>
      <c r="AL5" s="138"/>
      <c r="AM5" s="138"/>
      <c r="AN5" s="138"/>
      <c r="AO5" s="138"/>
      <c r="AP5" s="138"/>
      <c r="AQ5" s="138"/>
      <c r="AR5" s="138"/>
      <c r="AS5" s="138"/>
      <c r="AT5" s="138"/>
      <c r="AU5" s="138"/>
      <c r="AV5" s="138"/>
      <c r="AW5" s="138"/>
      <c r="AX5" s="138"/>
      <c r="AY5" s="138"/>
      <c r="AZ5" s="138"/>
      <c r="BA5" s="138"/>
      <c r="BB5" s="138"/>
      <c r="BC5" s="138"/>
      <c r="BD5" s="138"/>
      <c r="BE5" s="138"/>
      <c r="BF5" s="138"/>
      <c r="BG5" s="138"/>
      <c r="BH5" s="138"/>
      <c r="BI5" s="138"/>
      <c r="BJ5" s="138"/>
      <c r="BK5" s="138"/>
      <c r="BL5" s="138"/>
      <c r="BM5" s="138"/>
      <c r="BN5" s="138"/>
      <c r="BO5" s="138"/>
      <c r="BP5" s="138"/>
      <c r="BQ5" s="138"/>
      <c r="BR5" s="138"/>
      <c r="BS5" s="138"/>
      <c r="BT5" s="138"/>
      <c r="BU5" s="138"/>
      <c r="BV5" s="138"/>
      <c r="BW5" s="138"/>
      <c r="BX5" s="138"/>
      <c r="BY5" s="138"/>
      <c r="BZ5" s="138"/>
      <c r="CA5" s="138"/>
      <c r="CB5" s="138"/>
      <c r="CC5" s="138"/>
      <c r="CD5" s="138"/>
      <c r="CE5" s="138"/>
      <c r="CF5" s="138"/>
      <c r="CG5" s="138"/>
      <c r="CH5" s="138"/>
      <c r="CI5" s="138"/>
      <c r="CJ5" s="138"/>
      <c r="CK5" s="138"/>
      <c r="CL5" s="138"/>
      <c r="CM5" s="138"/>
      <c r="CN5" s="138"/>
      <c r="CO5" s="138"/>
      <c r="CP5" s="138"/>
      <c r="CQ5" s="138"/>
      <c r="CR5" s="138"/>
      <c r="CS5" s="138"/>
      <c r="CT5" s="138"/>
      <c r="CU5" s="138"/>
      <c r="CV5" s="138"/>
      <c r="CW5" s="138"/>
      <c r="CX5" s="138"/>
      <c r="CY5" s="138"/>
      <c r="CZ5" s="138"/>
      <c r="DA5" s="138"/>
      <c r="DB5" s="138"/>
      <c r="DC5" s="138"/>
      <c r="DD5" s="138"/>
      <c r="DE5" s="138"/>
      <c r="DF5" s="138"/>
      <c r="DG5" s="138"/>
      <c r="DH5" s="138"/>
      <c r="DI5" s="138"/>
      <c r="DJ5" s="138"/>
      <c r="DK5" s="138"/>
      <c r="DL5" s="138"/>
      <c r="DM5" s="138"/>
      <c r="DN5" s="138"/>
      <c r="DO5" s="138"/>
      <c r="DP5" s="138"/>
      <c r="DQ5" s="138"/>
      <c r="DR5" s="138"/>
      <c r="DS5" s="138"/>
      <c r="DT5" s="138"/>
      <c r="DU5" s="138"/>
      <c r="DV5" s="138"/>
      <c r="DW5" s="138"/>
      <c r="DX5" s="138"/>
      <c r="DY5" s="138"/>
      <c r="DZ5" s="138"/>
      <c r="EA5" s="138"/>
      <c r="EB5" s="138"/>
      <c r="EC5" s="138"/>
      <c r="ED5" s="138"/>
      <c r="EE5" s="138"/>
      <c r="EF5" s="138"/>
      <c r="EG5" s="138"/>
      <c r="EH5" s="138"/>
      <c r="EI5" s="138"/>
      <c r="EJ5" s="138"/>
      <c r="EK5" s="138"/>
      <c r="EL5" s="138"/>
      <c r="EM5" s="138"/>
      <c r="EN5" s="138"/>
      <c r="EO5" s="138"/>
      <c r="EP5" s="138"/>
      <c r="EQ5" s="138"/>
      <c r="ER5" s="138"/>
      <c r="ES5" s="138"/>
      <c r="ET5" s="138"/>
      <c r="EU5" s="138"/>
      <c r="EV5" s="138"/>
      <c r="EW5" s="138"/>
      <c r="EX5" s="138"/>
      <c r="EY5" s="138"/>
      <c r="EZ5" s="138"/>
      <c r="FA5" s="138"/>
      <c r="FB5" s="138"/>
      <c r="FC5" s="138"/>
      <c r="FD5" s="138"/>
      <c r="FE5" s="138"/>
      <c r="FF5" s="138"/>
      <c r="FG5" s="138"/>
      <c r="FH5" s="138"/>
      <c r="FI5" s="138"/>
      <c r="FJ5" s="138"/>
      <c r="FK5" s="138"/>
      <c r="FL5" s="138"/>
      <c r="FM5" s="138"/>
      <c r="FN5" s="138"/>
      <c r="FO5" s="138"/>
      <c r="FP5" s="138"/>
      <c r="FQ5" s="138"/>
      <c r="FR5" s="138"/>
      <c r="FS5" s="138"/>
      <c r="FT5" s="138"/>
      <c r="FU5" s="138"/>
      <c r="FV5" s="138"/>
      <c r="FW5" s="138"/>
      <c r="FX5" s="138"/>
      <c r="FY5" s="138"/>
      <c r="FZ5" s="138"/>
      <c r="GA5" s="138"/>
      <c r="GB5" s="138"/>
      <c r="GC5" s="138"/>
      <c r="GD5" s="138"/>
      <c r="GE5" s="138"/>
      <c r="GF5" s="138"/>
      <c r="GG5" s="138"/>
      <c r="GH5" s="138"/>
      <c r="GI5" s="138"/>
      <c r="GJ5" s="138"/>
      <c r="GK5" s="138"/>
      <c r="GL5" s="138"/>
      <c r="GM5" s="138"/>
      <c r="GN5" s="138"/>
      <c r="GO5" s="138"/>
      <c r="GP5" s="138"/>
      <c r="GQ5" s="138"/>
      <c r="GR5" s="138"/>
      <c r="GS5" s="138"/>
      <c r="GT5" s="138"/>
      <c r="GU5" s="138"/>
      <c r="GV5" s="138"/>
      <c r="GW5" s="138"/>
      <c r="GX5" s="138"/>
      <c r="GY5" s="138"/>
      <c r="GZ5" s="138"/>
      <c r="HA5" s="138"/>
      <c r="HB5" s="138"/>
      <c r="HC5" s="138"/>
      <c r="HD5" s="138"/>
      <c r="HE5" s="138"/>
      <c r="HF5" s="138"/>
      <c r="HG5" s="138"/>
      <c r="HH5" s="138"/>
      <c r="HI5" s="138"/>
      <c r="HJ5" s="138"/>
      <c r="HK5" s="138"/>
      <c r="HL5" s="138"/>
      <c r="HM5" s="138"/>
      <c r="HN5" s="138"/>
      <c r="HO5" s="138"/>
      <c r="HP5" s="138"/>
      <c r="HQ5" s="138"/>
      <c r="HR5" s="138"/>
      <c r="HS5" s="138"/>
      <c r="HT5" s="138"/>
      <c r="HU5" s="138"/>
      <c r="HV5" s="138"/>
      <c r="HW5" s="138"/>
      <c r="HX5" s="138"/>
      <c r="HY5" s="138"/>
      <c r="HZ5" s="138"/>
      <c r="IA5" s="138"/>
      <c r="IB5" s="138"/>
      <c r="IC5" s="138"/>
      <c r="ID5" s="138"/>
      <c r="IE5" s="138"/>
      <c r="IF5" s="138"/>
      <c r="IG5" s="138"/>
      <c r="IH5" s="138"/>
      <c r="II5" s="138"/>
      <c r="IJ5" s="138"/>
      <c r="IK5" s="138"/>
      <c r="IL5" s="138"/>
      <c r="IM5" s="138"/>
      <c r="IN5" s="138"/>
      <c r="IO5" s="138"/>
      <c r="IP5" s="138"/>
      <c r="IQ5" s="138"/>
      <c r="IR5" s="138"/>
      <c r="IS5" s="138"/>
      <c r="IT5" s="138"/>
      <c r="IU5" s="138"/>
      <c r="IV5" s="138"/>
      <c r="IW5" s="138"/>
      <c r="IX5" s="138"/>
      <c r="IY5" s="138"/>
      <c r="IZ5" s="138"/>
      <c r="JA5" s="138"/>
      <c r="JB5" s="138"/>
      <c r="JC5" s="138"/>
      <c r="JD5" s="138"/>
      <c r="JE5" s="138"/>
      <c r="JF5" s="138"/>
      <c r="JG5" s="138"/>
      <c r="JH5" s="138"/>
      <c r="JI5" s="138"/>
      <c r="JJ5" s="138"/>
      <c r="JK5" s="138"/>
      <c r="JL5" s="138"/>
      <c r="JM5" s="138"/>
      <c r="JN5" s="138"/>
      <c r="JO5" s="138"/>
      <c r="JP5" s="138"/>
      <c r="JQ5" s="138"/>
      <c r="JR5" s="138"/>
      <c r="JS5" s="138"/>
      <c r="JT5" s="138"/>
      <c r="JU5" s="138"/>
      <c r="JV5" s="138"/>
      <c r="JW5" s="138"/>
      <c r="JX5" s="138"/>
      <c r="JY5" s="138"/>
      <c r="JZ5" s="138"/>
      <c r="KA5" s="138"/>
      <c r="KB5" s="138"/>
      <c r="KC5" s="138"/>
      <c r="KD5" s="138"/>
      <c r="KE5" s="138"/>
      <c r="KF5" s="138"/>
      <c r="KG5" s="138"/>
      <c r="KH5" s="138"/>
      <c r="KI5" s="138"/>
      <c r="KJ5" s="138"/>
      <c r="KK5" s="138"/>
      <c r="KL5" s="138"/>
      <c r="KM5" s="138"/>
      <c r="KN5" s="138"/>
      <c r="KO5" s="138"/>
      <c r="KP5" s="138"/>
      <c r="KQ5" s="138"/>
      <c r="KR5" s="138"/>
      <c r="KS5" s="138"/>
      <c r="KT5" s="138"/>
      <c r="KU5" s="138"/>
      <c r="KV5" s="138"/>
      <c r="KW5" s="138"/>
      <c r="KX5" s="138"/>
      <c r="KY5" s="138"/>
      <c r="KZ5" s="138"/>
      <c r="LA5" s="138"/>
      <c r="LB5" s="138"/>
      <c r="LC5" s="138"/>
      <c r="LD5" s="138"/>
      <c r="LE5" s="138"/>
      <c r="LF5" s="138"/>
      <c r="LG5" s="138"/>
      <c r="LH5" s="138"/>
      <c r="LI5" s="138"/>
      <c r="LJ5" s="138"/>
      <c r="LK5" s="138"/>
      <c r="LL5" s="138"/>
      <c r="LM5" s="138"/>
      <c r="LN5" s="138"/>
      <c r="LO5" s="138"/>
      <c r="LP5" s="138"/>
      <c r="LQ5" s="138"/>
      <c r="LR5" s="138"/>
      <c r="LS5" s="138"/>
      <c r="LT5" s="138"/>
      <c r="LU5" s="138"/>
      <c r="LV5" s="138"/>
      <c r="LW5" s="138"/>
      <c r="LX5" s="138"/>
      <c r="LY5" s="138"/>
      <c r="LZ5" s="138"/>
      <c r="MA5" s="138"/>
      <c r="MB5" s="138"/>
      <c r="MC5" s="138"/>
      <c r="MD5" s="138"/>
      <c r="ME5" s="138"/>
      <c r="MF5" s="138"/>
      <c r="MG5" s="138"/>
      <c r="MH5" s="138"/>
      <c r="MI5" s="138"/>
      <c r="MJ5" s="138"/>
      <c r="MK5" s="138"/>
      <c r="ML5" s="138"/>
      <c r="MM5" s="138"/>
      <c r="MN5" s="138"/>
      <c r="MO5" s="138"/>
      <c r="MP5" s="138"/>
      <c r="MQ5" s="138"/>
      <c r="MR5" s="138"/>
      <c r="MS5" s="138"/>
      <c r="MT5" s="138"/>
      <c r="MU5" s="138"/>
      <c r="MV5" s="138"/>
      <c r="MW5" s="138"/>
      <c r="MX5" s="138"/>
      <c r="MY5" s="138"/>
      <c r="MZ5" s="138"/>
      <c r="NA5" s="138"/>
      <c r="NB5" s="138"/>
      <c r="NC5" s="138"/>
      <c r="ND5" s="138"/>
      <c r="NE5" s="138"/>
      <c r="NF5" s="138"/>
      <c r="NG5" s="138"/>
      <c r="NH5" s="138"/>
      <c r="NI5" s="138"/>
      <c r="NJ5" s="138"/>
      <c r="NK5" s="138"/>
      <c r="NL5" s="138"/>
      <c r="NM5" s="138"/>
      <c r="NN5" s="138"/>
      <c r="NO5" s="138"/>
      <c r="NP5" s="138"/>
      <c r="NQ5" s="138"/>
      <c r="NR5" s="138"/>
      <c r="NS5" s="138"/>
      <c r="NT5" s="138"/>
      <c r="NU5" s="138"/>
      <c r="NV5" s="138"/>
      <c r="NW5" s="138"/>
      <c r="NX5" s="138"/>
      <c r="NY5" s="138"/>
      <c r="NZ5" s="138"/>
      <c r="OA5" s="138"/>
      <c r="OB5" s="138"/>
      <c r="OC5" s="138"/>
      <c r="OD5" s="138"/>
      <c r="OE5" s="138"/>
      <c r="OF5" s="138"/>
      <c r="OG5" s="138"/>
      <c r="OH5" s="138"/>
      <c r="OI5" s="138"/>
      <c r="OJ5" s="138"/>
      <c r="OK5" s="138"/>
      <c r="OL5" s="138"/>
      <c r="OM5" s="138"/>
      <c r="ON5" s="138"/>
      <c r="OO5" s="138"/>
      <c r="OP5" s="138"/>
      <c r="OQ5" s="138"/>
      <c r="OR5" s="138"/>
      <c r="OS5" s="138"/>
      <c r="OT5" s="138"/>
      <c r="OU5" s="138"/>
      <c r="OV5" s="138"/>
      <c r="OW5" s="138"/>
      <c r="OX5" s="138"/>
      <c r="OY5" s="138"/>
      <c r="OZ5" s="138"/>
      <c r="PA5" s="138"/>
      <c r="PB5" s="138"/>
      <c r="PC5" s="138"/>
      <c r="PD5" s="138"/>
      <c r="PE5" s="138"/>
      <c r="PF5" s="138"/>
      <c r="PG5" s="138"/>
      <c r="PH5" s="138"/>
      <c r="PI5" s="138"/>
      <c r="PJ5" s="138"/>
      <c r="PK5" s="138"/>
      <c r="PL5" s="138"/>
      <c r="PM5" s="138"/>
      <c r="PN5" s="138"/>
      <c r="PO5" s="138"/>
      <c r="PP5" s="138"/>
      <c r="PQ5" s="138"/>
      <c r="PR5" s="138"/>
      <c r="PS5" s="138"/>
      <c r="PT5" s="138"/>
      <c r="PU5" s="138"/>
      <c r="PV5" s="138"/>
      <c r="PW5" s="138"/>
      <c r="PX5" s="138"/>
      <c r="PY5" s="138"/>
      <c r="PZ5" s="138"/>
      <c r="QA5" s="138"/>
      <c r="QB5" s="138"/>
      <c r="QC5" s="138"/>
      <c r="QD5" s="138"/>
      <c r="QE5" s="138"/>
      <c r="QF5" s="138"/>
      <c r="QG5" s="138"/>
      <c r="QH5" s="138"/>
      <c r="QI5" s="138"/>
      <c r="QJ5" s="138"/>
      <c r="QK5" s="138"/>
      <c r="QL5" s="138"/>
      <c r="QM5" s="138"/>
      <c r="QN5" s="138"/>
      <c r="QO5" s="138"/>
      <c r="QP5" s="138"/>
      <c r="QQ5" s="138"/>
      <c r="QR5" s="138"/>
      <c r="QS5" s="138"/>
      <c r="QT5" s="138"/>
      <c r="QU5" s="138"/>
      <c r="QV5" s="138"/>
      <c r="QW5" s="138"/>
      <c r="QX5" s="138"/>
      <c r="QY5" s="138"/>
      <c r="QZ5" s="138"/>
      <c r="RA5" s="138"/>
      <c r="RB5" s="138"/>
      <c r="RC5" s="138"/>
      <c r="RD5" s="138"/>
      <c r="RE5" s="138"/>
      <c r="RF5" s="138"/>
      <c r="RG5" s="138"/>
      <c r="RH5" s="138"/>
      <c r="RI5" s="138"/>
      <c r="RJ5" s="138"/>
      <c r="RK5" s="138"/>
      <c r="RL5" s="138"/>
      <c r="RM5" s="138"/>
      <c r="RN5" s="138"/>
      <c r="RO5" s="138"/>
      <c r="RP5" s="138"/>
      <c r="RQ5" s="138"/>
      <c r="RR5" s="138"/>
      <c r="RS5" s="138"/>
      <c r="RT5" s="138"/>
      <c r="RU5" s="138"/>
      <c r="RV5" s="138"/>
      <c r="RW5" s="138"/>
      <c r="RX5" s="138"/>
      <c r="RY5" s="138"/>
      <c r="RZ5" s="138"/>
      <c r="SA5" s="138"/>
      <c r="SB5" s="138"/>
      <c r="SC5" s="138"/>
      <c r="SD5" s="138"/>
      <c r="SE5" s="138"/>
      <c r="SF5" s="138"/>
      <c r="SG5" s="138"/>
      <c r="SH5" s="138"/>
      <c r="SI5" s="138"/>
      <c r="SJ5" s="138"/>
      <c r="SK5" s="138"/>
      <c r="SL5" s="138"/>
      <c r="SM5" s="138"/>
      <c r="SN5" s="138"/>
      <c r="SO5" s="138"/>
      <c r="SP5" s="138"/>
      <c r="SQ5" s="138"/>
      <c r="SR5" s="138"/>
      <c r="SS5" s="138"/>
      <c r="ST5" s="138"/>
      <c r="SU5" s="138"/>
      <c r="SV5" s="138"/>
      <c r="SW5" s="138"/>
      <c r="SX5" s="138"/>
      <c r="SY5" s="138"/>
      <c r="SZ5" s="138"/>
      <c r="TA5" s="138"/>
      <c r="TB5" s="138"/>
      <c r="TC5" s="138"/>
      <c r="TD5" s="138"/>
      <c r="TE5" s="138"/>
      <c r="TF5" s="138"/>
      <c r="TG5" s="138"/>
      <c r="TH5" s="138"/>
      <c r="TI5" s="138"/>
      <c r="TJ5" s="138"/>
      <c r="TK5" s="138"/>
      <c r="TL5" s="138"/>
      <c r="TM5" s="138"/>
      <c r="TN5" s="138"/>
      <c r="TO5" s="138"/>
      <c r="TP5" s="138"/>
      <c r="TQ5" s="138"/>
      <c r="TR5" s="138"/>
      <c r="TS5" s="138"/>
      <c r="TT5" s="138"/>
      <c r="TU5" s="138"/>
      <c r="TV5" s="138"/>
      <c r="TW5" s="138"/>
      <c r="TX5" s="138"/>
      <c r="TY5" s="138"/>
      <c r="TZ5" s="138"/>
      <c r="UA5" s="138"/>
      <c r="UB5" s="138"/>
      <c r="UC5" s="138"/>
      <c r="UD5" s="138"/>
      <c r="UE5" s="138"/>
      <c r="UF5" s="138"/>
      <c r="UG5" s="138"/>
      <c r="UH5" s="138"/>
      <c r="UI5" s="138"/>
      <c r="UJ5" s="138"/>
      <c r="UK5" s="138"/>
      <c r="UL5" s="138"/>
      <c r="UM5" s="138"/>
      <c r="UN5" s="138"/>
      <c r="UO5" s="138"/>
      <c r="UP5" s="138"/>
      <c r="UQ5" s="138"/>
      <c r="UR5" s="138"/>
      <c r="US5" s="138"/>
      <c r="UT5" s="138"/>
      <c r="UU5" s="138"/>
      <c r="UV5" s="138"/>
      <c r="UW5" s="138"/>
      <c r="UX5" s="138"/>
      <c r="UY5" s="138"/>
      <c r="UZ5" s="138"/>
      <c r="VA5" s="138"/>
      <c r="VB5" s="138"/>
      <c r="VC5" s="138"/>
      <c r="VD5" s="138"/>
      <c r="VE5" s="138"/>
      <c r="VF5" s="138"/>
      <c r="VG5" s="138"/>
      <c r="VH5" s="138"/>
      <c r="VI5" s="138"/>
      <c r="VJ5" s="138"/>
      <c r="VK5" s="138"/>
      <c r="VL5" s="138"/>
      <c r="VM5" s="138"/>
      <c r="VN5" s="138"/>
      <c r="VO5" s="138"/>
      <c r="VP5" s="138"/>
      <c r="VQ5" s="138"/>
      <c r="VR5" s="138"/>
      <c r="VS5" s="138"/>
      <c r="VT5" s="138"/>
      <c r="VU5" s="138"/>
      <c r="VV5" s="138"/>
      <c r="VW5" s="138"/>
      <c r="VX5" s="138"/>
      <c r="VY5" s="138"/>
      <c r="VZ5" s="138"/>
      <c r="WA5" s="138"/>
      <c r="WB5" s="138"/>
      <c r="WC5" s="138"/>
      <c r="WD5" s="138"/>
      <c r="WE5" s="138"/>
      <c r="WF5" s="138"/>
      <c r="WG5" s="138"/>
      <c r="WH5" s="138"/>
      <c r="WI5" s="138"/>
      <c r="WJ5" s="138"/>
      <c r="WK5" s="138"/>
      <c r="WL5" s="138"/>
      <c r="WM5" s="138"/>
      <c r="WN5" s="138"/>
      <c r="WO5" s="138"/>
      <c r="WP5" s="138"/>
      <c r="WQ5" s="138"/>
      <c r="WR5" s="138"/>
      <c r="WS5" s="138"/>
      <c r="WT5" s="138"/>
      <c r="WU5" s="138"/>
      <c r="WV5" s="138"/>
      <c r="WW5" s="138"/>
      <c r="WX5" s="138"/>
      <c r="WY5" s="138"/>
      <c r="WZ5" s="138"/>
      <c r="XA5" s="138"/>
      <c r="XB5" s="138"/>
      <c r="XC5" s="138"/>
      <c r="XD5" s="138"/>
      <c r="XE5" s="138"/>
      <c r="XF5" s="138"/>
      <c r="XG5" s="138"/>
      <c r="XH5" s="138"/>
      <c r="XI5" s="138"/>
      <c r="XJ5" s="138"/>
      <c r="XK5" s="138"/>
      <c r="XL5" s="138"/>
      <c r="XM5" s="138"/>
      <c r="XN5" s="138"/>
      <c r="XO5" s="138"/>
      <c r="XP5" s="138"/>
      <c r="XQ5" s="138"/>
      <c r="XR5" s="138"/>
      <c r="XS5" s="138"/>
      <c r="XT5" s="138"/>
      <c r="XU5" s="138"/>
      <c r="XV5" s="138"/>
      <c r="XW5" s="138"/>
      <c r="XX5" s="138"/>
      <c r="XY5" s="138"/>
      <c r="XZ5" s="138"/>
      <c r="YA5" s="138"/>
      <c r="YB5" s="138"/>
      <c r="YC5" s="138"/>
      <c r="YD5" s="138"/>
      <c r="YE5" s="138"/>
      <c r="YF5" s="138"/>
      <c r="YG5" s="138"/>
      <c r="YH5" s="138"/>
      <c r="YI5" s="138"/>
      <c r="YJ5" s="138"/>
      <c r="YK5" s="138"/>
      <c r="YL5" s="138"/>
      <c r="YM5" s="138"/>
      <c r="YN5" s="138"/>
      <c r="YO5" s="138"/>
      <c r="YP5" s="138"/>
      <c r="YQ5" s="138"/>
      <c r="YR5" s="138"/>
      <c r="YS5" s="138"/>
      <c r="YT5" s="138"/>
      <c r="YU5" s="138"/>
      <c r="YV5" s="138"/>
      <c r="YW5" s="138"/>
      <c r="YX5" s="138"/>
      <c r="YY5" s="138"/>
      <c r="YZ5" s="138"/>
      <c r="ZA5" s="138"/>
      <c r="ZB5" s="138"/>
      <c r="ZC5" s="138"/>
      <c r="ZD5" s="138"/>
      <c r="ZE5" s="138"/>
      <c r="ZF5" s="138"/>
      <c r="ZG5" s="138"/>
      <c r="ZH5" s="138"/>
      <c r="ZI5" s="138"/>
      <c r="ZJ5" s="138"/>
      <c r="ZK5" s="138"/>
      <c r="ZL5" s="138"/>
      <c r="ZM5" s="138"/>
      <c r="ZN5" s="138"/>
      <c r="ZO5" s="138"/>
      <c r="ZP5" s="138"/>
      <c r="ZQ5" s="138"/>
      <c r="ZR5" s="138"/>
      <c r="ZS5" s="138"/>
      <c r="ZT5" s="138"/>
      <c r="ZU5" s="138"/>
      <c r="ZV5" s="138"/>
      <c r="ZW5" s="138"/>
      <c r="ZX5" s="138"/>
      <c r="ZY5" s="138"/>
      <c r="ZZ5" s="138"/>
      <c r="AAA5" s="138"/>
      <c r="AAB5" s="138"/>
      <c r="AAC5" s="138"/>
      <c r="AAD5" s="138"/>
      <c r="AAE5" s="138"/>
      <c r="AAF5" s="138"/>
      <c r="AAG5" s="138"/>
      <c r="AAH5" s="138"/>
      <c r="AAI5" s="138"/>
      <c r="AAJ5" s="138"/>
      <c r="AAK5" s="138"/>
      <c r="AAL5" s="138"/>
      <c r="AAM5" s="138"/>
      <c r="AAN5" s="138"/>
      <c r="AAO5" s="138"/>
      <c r="AAP5" s="138"/>
      <c r="AAQ5" s="138"/>
      <c r="AAR5" s="138"/>
      <c r="AAS5" s="138"/>
      <c r="AAT5" s="138"/>
      <c r="AAU5" s="138"/>
      <c r="AAV5" s="138"/>
      <c r="AAW5" s="138"/>
      <c r="AAX5" s="138"/>
      <c r="AAY5" s="138"/>
      <c r="AAZ5" s="138"/>
      <c r="ABA5" s="138"/>
      <c r="ABB5" s="138"/>
      <c r="ABC5" s="138"/>
      <c r="ABD5" s="138"/>
      <c r="ABE5" s="138"/>
      <c r="ABF5" s="138"/>
      <c r="ABG5" s="138"/>
      <c r="ABH5" s="138"/>
      <c r="ABI5" s="138"/>
      <c r="ABJ5" s="138"/>
      <c r="ABK5" s="138"/>
      <c r="ABL5" s="138"/>
      <c r="ABM5" s="138"/>
      <c r="ABN5" s="138"/>
      <c r="ABO5" s="138"/>
      <c r="ABP5" s="138"/>
      <c r="ABQ5" s="138"/>
      <c r="ABR5" s="138"/>
      <c r="ABS5" s="138"/>
      <c r="ABT5" s="138"/>
      <c r="ABU5" s="138"/>
      <c r="ABV5" s="138"/>
      <c r="ABW5" s="138"/>
      <c r="ABX5" s="138"/>
      <c r="ABY5" s="138"/>
      <c r="ABZ5" s="138"/>
      <c r="ACA5" s="138"/>
      <c r="ACB5" s="138"/>
      <c r="ACC5" s="138"/>
      <c r="ACD5" s="138"/>
      <c r="ACE5" s="138"/>
      <c r="ACF5" s="138"/>
      <c r="ACG5" s="138"/>
      <c r="ACH5" s="138"/>
      <c r="ACI5" s="138"/>
      <c r="ACJ5" s="138"/>
      <c r="ACK5" s="138"/>
      <c r="ACL5" s="138"/>
      <c r="ACM5" s="138"/>
      <c r="ACN5" s="138"/>
      <c r="ACO5" s="138"/>
      <c r="ACP5" s="138"/>
      <c r="ACQ5" s="138"/>
      <c r="ACR5" s="138"/>
      <c r="ACS5" s="138"/>
      <c r="ACT5" s="138"/>
      <c r="ACU5" s="138"/>
      <c r="ACV5" s="138"/>
      <c r="ACW5" s="138"/>
      <c r="ACX5" s="138"/>
      <c r="ACY5" s="138"/>
      <c r="ACZ5" s="138"/>
      <c r="ADA5" s="138"/>
      <c r="ADB5" s="138"/>
      <c r="ADC5" s="138"/>
      <c r="ADD5" s="138"/>
      <c r="ADE5" s="138"/>
      <c r="ADF5" s="138"/>
      <c r="ADG5" s="138"/>
      <c r="ADH5" s="138"/>
      <c r="ADI5" s="138"/>
      <c r="ADJ5" s="138"/>
      <c r="ADK5" s="138"/>
      <c r="ADL5" s="138"/>
      <c r="ADM5" s="138"/>
      <c r="ADN5" s="138"/>
      <c r="ADO5" s="138"/>
      <c r="ADP5" s="138"/>
      <c r="ADQ5" s="138"/>
      <c r="ADR5" s="138"/>
      <c r="ADS5" s="138"/>
      <c r="ADT5" s="138"/>
      <c r="ADU5" s="138"/>
      <c r="ADV5" s="138"/>
      <c r="ADW5" s="138"/>
      <c r="ADX5" s="138"/>
      <c r="ADY5" s="138"/>
      <c r="ADZ5" s="138"/>
      <c r="AEA5" s="138"/>
      <c r="AEB5" s="138"/>
      <c r="AEC5" s="138"/>
      <c r="AED5" s="138"/>
      <c r="AEE5" s="138"/>
      <c r="AEF5" s="138"/>
      <c r="AEG5" s="138"/>
      <c r="AEH5" s="138"/>
      <c r="AEI5" s="138"/>
      <c r="AEJ5" s="138"/>
      <c r="AEK5" s="138"/>
      <c r="AEL5" s="138"/>
      <c r="AEM5" s="138"/>
      <c r="AEN5" s="138"/>
      <c r="AEO5" s="138"/>
      <c r="AEP5" s="138"/>
      <c r="AEQ5" s="138"/>
      <c r="AER5" s="138"/>
      <c r="AES5" s="138"/>
      <c r="AET5" s="138"/>
      <c r="AEU5" s="138"/>
      <c r="AEV5" s="138"/>
      <c r="AEW5" s="138"/>
      <c r="AEX5" s="138"/>
      <c r="AEY5" s="138"/>
      <c r="AEZ5" s="138"/>
      <c r="AFA5" s="138"/>
      <c r="AFB5" s="138"/>
      <c r="AFC5" s="138"/>
      <c r="AFD5" s="138"/>
      <c r="AFE5" s="138"/>
      <c r="AFF5" s="138"/>
      <c r="AFG5" s="138"/>
      <c r="AFH5" s="138"/>
      <c r="AFI5" s="138"/>
      <c r="AFJ5" s="138"/>
      <c r="AFK5" s="138"/>
      <c r="AFL5" s="138"/>
      <c r="AFM5" s="138"/>
      <c r="AFN5" s="138"/>
      <c r="AFO5" s="138"/>
      <c r="AFP5" s="138"/>
      <c r="AFQ5" s="138"/>
      <c r="AFR5" s="138"/>
      <c r="AFS5" s="138"/>
      <c r="AFT5" s="138"/>
      <c r="AFU5" s="138"/>
      <c r="AFV5" s="138"/>
      <c r="AFW5" s="138"/>
      <c r="AFX5" s="138"/>
      <c r="AFY5" s="138"/>
      <c r="AFZ5" s="138"/>
      <c r="AGA5" s="138"/>
      <c r="AGB5" s="138"/>
      <c r="AGC5" s="138"/>
      <c r="AGD5" s="138"/>
      <c r="AGE5" s="138"/>
      <c r="AGF5" s="138"/>
      <c r="AGG5" s="138"/>
      <c r="AGH5" s="138"/>
      <c r="AGI5" s="138"/>
      <c r="AGJ5" s="138"/>
      <c r="AGK5" s="138"/>
      <c r="AGL5" s="138"/>
      <c r="AGM5" s="138"/>
      <c r="AGN5" s="138"/>
      <c r="AGO5" s="138"/>
      <c r="AGP5" s="138"/>
      <c r="AGQ5" s="138"/>
      <c r="AGR5" s="138"/>
      <c r="AGS5" s="138"/>
      <c r="AGT5" s="138"/>
      <c r="AGU5" s="138"/>
      <c r="AGV5" s="138"/>
      <c r="AGW5" s="138"/>
      <c r="AGX5" s="138"/>
      <c r="AGY5" s="138"/>
      <c r="AGZ5" s="138"/>
      <c r="AHA5" s="138"/>
      <c r="AHB5" s="138"/>
      <c r="AHC5" s="138"/>
      <c r="AHD5" s="138"/>
      <c r="AHE5" s="138"/>
      <c r="AHF5" s="138"/>
      <c r="AHG5" s="138"/>
      <c r="AHH5" s="138"/>
      <c r="AHI5" s="138"/>
      <c r="AHJ5" s="138"/>
      <c r="AHK5" s="138"/>
      <c r="AHL5" s="138"/>
      <c r="AHM5" s="138"/>
      <c r="AHN5" s="138"/>
      <c r="AHO5" s="138"/>
      <c r="AHP5" s="138"/>
      <c r="AHQ5" s="138"/>
      <c r="AHR5" s="138"/>
      <c r="AHS5" s="138"/>
      <c r="AHT5" s="138"/>
      <c r="AHU5" s="138"/>
      <c r="AHV5" s="138"/>
      <c r="AHW5" s="138"/>
      <c r="AHX5" s="138"/>
      <c r="AHY5" s="138"/>
      <c r="AHZ5" s="138"/>
      <c r="AIA5" s="138"/>
      <c r="AIB5" s="138"/>
      <c r="AIC5" s="138"/>
      <c r="AID5" s="138"/>
      <c r="AIE5" s="138"/>
      <c r="AIF5" s="138"/>
      <c r="AIG5" s="138"/>
      <c r="AIH5" s="138"/>
      <c r="AII5" s="138"/>
      <c r="AIJ5" s="138"/>
      <c r="AIK5" s="138"/>
      <c r="AIL5" s="138"/>
      <c r="AIM5" s="138"/>
      <c r="AIN5" s="138"/>
      <c r="AIO5" s="138"/>
      <c r="AIP5" s="138"/>
      <c r="AIQ5" s="138"/>
      <c r="AIR5" s="138"/>
      <c r="AIS5" s="138"/>
      <c r="AIT5" s="138"/>
      <c r="AIU5" s="138"/>
      <c r="AIV5" s="138"/>
      <c r="AIW5" s="138"/>
      <c r="AIX5" s="138"/>
      <c r="AIY5" s="138"/>
      <c r="AIZ5" s="138"/>
      <c r="AJA5" s="138"/>
      <c r="AJB5" s="138"/>
      <c r="AJC5" s="138"/>
      <c r="AJD5" s="138"/>
      <c r="AJE5" s="138"/>
      <c r="AJF5" s="138"/>
      <c r="AJG5" s="138"/>
      <c r="AJH5" s="138"/>
      <c r="AJI5" s="138"/>
      <c r="AJJ5" s="138"/>
      <c r="AJK5" s="138"/>
      <c r="AJL5" s="138"/>
      <c r="AJM5" s="138"/>
      <c r="AJN5" s="138"/>
      <c r="AJO5" s="138"/>
      <c r="AJP5" s="138"/>
      <c r="AJQ5" s="138"/>
      <c r="AJR5" s="138"/>
      <c r="AJS5" s="138"/>
      <c r="AJT5" s="138"/>
      <c r="AJU5" s="138"/>
      <c r="AJV5" s="138"/>
      <c r="AJW5" s="138"/>
      <c r="AJX5" s="138"/>
      <c r="AJY5" s="138"/>
      <c r="AJZ5" s="138"/>
      <c r="AKA5" s="138"/>
      <c r="AKB5" s="138"/>
      <c r="AKC5" s="138"/>
      <c r="AKD5" s="138"/>
      <c r="AKE5" s="138"/>
      <c r="AKF5" s="138"/>
      <c r="AKG5" s="138"/>
      <c r="AKH5" s="138"/>
      <c r="AKI5" s="138"/>
      <c r="AKJ5" s="138"/>
      <c r="AKK5" s="138"/>
      <c r="AKL5" s="138"/>
      <c r="AKM5" s="138"/>
      <c r="AKN5" s="138"/>
      <c r="AKO5" s="138"/>
      <c r="AKP5" s="138"/>
      <c r="AKQ5" s="138"/>
      <c r="AKR5" s="138"/>
      <c r="AKS5" s="138"/>
      <c r="AKT5" s="138"/>
      <c r="AKU5" s="138"/>
      <c r="AKV5" s="138"/>
      <c r="AKW5" s="138"/>
      <c r="AKX5" s="138"/>
      <c r="AKY5" s="138"/>
      <c r="AKZ5" s="138"/>
      <c r="ALA5" s="138"/>
      <c r="ALB5" s="138"/>
      <c r="ALC5" s="138"/>
      <c r="ALD5" s="138"/>
      <c r="ALE5" s="138"/>
      <c r="ALF5" s="138"/>
      <c r="ALG5" s="138"/>
      <c r="ALH5" s="138"/>
      <c r="ALI5" s="138"/>
      <c r="ALJ5" s="138"/>
      <c r="ALK5" s="138"/>
      <c r="ALL5" s="138"/>
      <c r="ALM5" s="138"/>
      <c r="ALN5" s="138"/>
      <c r="ALO5" s="138"/>
      <c r="ALP5" s="138"/>
      <c r="ALQ5" s="138"/>
      <c r="ALR5" s="138"/>
      <c r="ALS5" s="138"/>
      <c r="ALT5" s="138"/>
      <c r="ALU5" s="138"/>
      <c r="ALV5" s="138"/>
      <c r="ALW5" s="138"/>
      <c r="ALX5" s="138"/>
      <c r="ALY5" s="138"/>
      <c r="ALZ5" s="138"/>
      <c r="AMA5" s="138"/>
    </row>
    <row r="6" spans="1:1015" s="123" customFormat="1" ht="16.899999999999999" customHeight="1" x14ac:dyDescent="0.25">
      <c r="B6" s="198"/>
      <c r="C6" s="198"/>
      <c r="D6" s="198"/>
      <c r="E6" s="198"/>
      <c r="F6" s="198"/>
      <c r="G6" s="198"/>
      <c r="H6" s="198"/>
      <c r="I6" s="198"/>
      <c r="J6" s="198"/>
      <c r="K6" s="198"/>
      <c r="L6" s="198"/>
      <c r="M6" s="198"/>
      <c r="N6" s="190"/>
      <c r="O6" s="190"/>
      <c r="P6" s="190"/>
      <c r="Q6" s="191"/>
      <c r="R6" s="138"/>
      <c r="S6" s="192"/>
      <c r="T6" s="193"/>
      <c r="U6" s="193"/>
      <c r="V6" s="193"/>
      <c r="W6" s="193"/>
      <c r="X6" s="193"/>
      <c r="Y6" s="138"/>
      <c r="Z6" s="138"/>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c r="CN6" s="138"/>
      <c r="CO6" s="138"/>
      <c r="CP6" s="138"/>
      <c r="CQ6" s="138"/>
      <c r="CR6" s="138"/>
      <c r="CS6" s="138"/>
      <c r="CT6" s="138"/>
      <c r="CU6" s="138"/>
      <c r="CV6" s="138"/>
      <c r="CW6" s="138"/>
      <c r="CX6" s="138"/>
      <c r="CY6" s="138"/>
      <c r="CZ6" s="138"/>
      <c r="DA6" s="138"/>
      <c r="DB6" s="138"/>
      <c r="DC6" s="138"/>
      <c r="DD6" s="138"/>
      <c r="DE6" s="138"/>
      <c r="DF6" s="138"/>
      <c r="DG6" s="138"/>
      <c r="DH6" s="138"/>
      <c r="DI6" s="138"/>
      <c r="DJ6" s="138"/>
      <c r="DK6" s="138"/>
      <c r="DL6" s="138"/>
      <c r="DM6" s="138"/>
      <c r="DN6" s="138"/>
      <c r="DO6" s="138"/>
      <c r="DP6" s="138"/>
      <c r="DQ6" s="138"/>
      <c r="DR6" s="138"/>
      <c r="DS6" s="138"/>
      <c r="DT6" s="138"/>
      <c r="DU6" s="138"/>
      <c r="DV6" s="138"/>
      <c r="DW6" s="138"/>
      <c r="DX6" s="138"/>
      <c r="DY6" s="138"/>
      <c r="DZ6" s="138"/>
      <c r="EA6" s="138"/>
      <c r="EB6" s="138"/>
      <c r="EC6" s="138"/>
      <c r="ED6" s="138"/>
      <c r="EE6" s="138"/>
      <c r="EF6" s="138"/>
      <c r="EG6" s="138"/>
      <c r="EH6" s="138"/>
      <c r="EI6" s="138"/>
      <c r="EJ6" s="138"/>
      <c r="EK6" s="138"/>
      <c r="EL6" s="138"/>
      <c r="EM6" s="138"/>
      <c r="EN6" s="138"/>
      <c r="EO6" s="138"/>
      <c r="EP6" s="138"/>
      <c r="EQ6" s="138"/>
      <c r="ER6" s="138"/>
      <c r="ES6" s="138"/>
      <c r="ET6" s="138"/>
      <c r="EU6" s="138"/>
      <c r="EV6" s="138"/>
      <c r="EW6" s="138"/>
      <c r="EX6" s="138"/>
      <c r="EY6" s="138"/>
      <c r="EZ6" s="138"/>
      <c r="FA6" s="138"/>
      <c r="FB6" s="138"/>
      <c r="FC6" s="138"/>
      <c r="FD6" s="138"/>
      <c r="FE6" s="138"/>
      <c r="FF6" s="138"/>
      <c r="FG6" s="138"/>
      <c r="FH6" s="138"/>
      <c r="FI6" s="138"/>
      <c r="FJ6" s="138"/>
      <c r="FK6" s="138"/>
      <c r="FL6" s="138"/>
      <c r="FM6" s="138"/>
      <c r="FN6" s="138"/>
      <c r="FO6" s="138"/>
      <c r="FP6" s="138"/>
      <c r="FQ6" s="138"/>
      <c r="FR6" s="138"/>
      <c r="FS6" s="138"/>
      <c r="FT6" s="138"/>
      <c r="FU6" s="138"/>
      <c r="FV6" s="138"/>
      <c r="FW6" s="138"/>
      <c r="FX6" s="138"/>
      <c r="FY6" s="138"/>
      <c r="FZ6" s="138"/>
      <c r="GA6" s="138"/>
      <c r="GB6" s="138"/>
      <c r="GC6" s="138"/>
      <c r="GD6" s="138"/>
      <c r="GE6" s="138"/>
      <c r="GF6" s="138"/>
      <c r="GG6" s="138"/>
      <c r="GH6" s="138"/>
      <c r="GI6" s="138"/>
      <c r="GJ6" s="138"/>
      <c r="GK6" s="138"/>
      <c r="GL6" s="138"/>
      <c r="GM6" s="138"/>
      <c r="GN6" s="138"/>
      <c r="GO6" s="138"/>
      <c r="GP6" s="138"/>
      <c r="GQ6" s="138"/>
      <c r="GR6" s="138"/>
      <c r="GS6" s="138"/>
      <c r="GT6" s="138"/>
      <c r="GU6" s="138"/>
      <c r="GV6" s="138"/>
      <c r="GW6" s="138"/>
      <c r="GX6" s="138"/>
      <c r="GY6" s="138"/>
      <c r="GZ6" s="138"/>
      <c r="HA6" s="138"/>
      <c r="HB6" s="138"/>
      <c r="HC6" s="138"/>
      <c r="HD6" s="138"/>
      <c r="HE6" s="138"/>
      <c r="HF6" s="138"/>
      <c r="HG6" s="138"/>
      <c r="HH6" s="138"/>
      <c r="HI6" s="138"/>
      <c r="HJ6" s="138"/>
      <c r="HK6" s="138"/>
      <c r="HL6" s="138"/>
      <c r="HM6" s="138"/>
      <c r="HN6" s="138"/>
      <c r="HO6" s="138"/>
      <c r="HP6" s="138"/>
      <c r="HQ6" s="138"/>
      <c r="HR6" s="138"/>
      <c r="HS6" s="138"/>
      <c r="HT6" s="138"/>
      <c r="HU6" s="138"/>
      <c r="HV6" s="138"/>
      <c r="HW6" s="138"/>
      <c r="HX6" s="138"/>
      <c r="HY6" s="138"/>
      <c r="HZ6" s="138"/>
      <c r="IA6" s="138"/>
      <c r="IB6" s="138"/>
      <c r="IC6" s="138"/>
      <c r="ID6" s="138"/>
      <c r="IE6" s="138"/>
      <c r="IF6" s="138"/>
      <c r="IG6" s="138"/>
      <c r="IH6" s="138"/>
      <c r="II6" s="138"/>
      <c r="IJ6" s="138"/>
      <c r="IK6" s="138"/>
      <c r="IL6" s="138"/>
      <c r="IM6" s="138"/>
      <c r="IN6" s="138"/>
      <c r="IO6" s="138"/>
      <c r="IP6" s="138"/>
      <c r="IQ6" s="138"/>
      <c r="IR6" s="138"/>
      <c r="IS6" s="138"/>
      <c r="IT6" s="138"/>
      <c r="IU6" s="138"/>
      <c r="IV6" s="138"/>
      <c r="IW6" s="138"/>
      <c r="IX6" s="138"/>
      <c r="IY6" s="138"/>
      <c r="IZ6" s="138"/>
      <c r="JA6" s="138"/>
      <c r="JB6" s="138"/>
      <c r="JC6" s="138"/>
      <c r="JD6" s="138"/>
      <c r="JE6" s="138"/>
      <c r="JF6" s="138"/>
      <c r="JG6" s="138"/>
      <c r="JH6" s="138"/>
      <c r="JI6" s="138"/>
      <c r="JJ6" s="138"/>
      <c r="JK6" s="138"/>
      <c r="JL6" s="138"/>
      <c r="JM6" s="138"/>
      <c r="JN6" s="138"/>
      <c r="JO6" s="138"/>
      <c r="JP6" s="138"/>
      <c r="JQ6" s="138"/>
      <c r="JR6" s="138"/>
      <c r="JS6" s="138"/>
      <c r="JT6" s="138"/>
      <c r="JU6" s="138"/>
      <c r="JV6" s="138"/>
      <c r="JW6" s="138"/>
      <c r="JX6" s="138"/>
      <c r="JY6" s="138"/>
      <c r="JZ6" s="138"/>
      <c r="KA6" s="138"/>
      <c r="KB6" s="138"/>
      <c r="KC6" s="138"/>
      <c r="KD6" s="138"/>
      <c r="KE6" s="138"/>
      <c r="KF6" s="138"/>
      <c r="KG6" s="138"/>
      <c r="KH6" s="138"/>
      <c r="KI6" s="138"/>
      <c r="KJ6" s="138"/>
      <c r="KK6" s="138"/>
      <c r="KL6" s="138"/>
      <c r="KM6" s="138"/>
      <c r="KN6" s="138"/>
      <c r="KO6" s="138"/>
      <c r="KP6" s="138"/>
      <c r="KQ6" s="138"/>
      <c r="KR6" s="138"/>
      <c r="KS6" s="138"/>
      <c r="KT6" s="138"/>
      <c r="KU6" s="138"/>
      <c r="KV6" s="138"/>
      <c r="KW6" s="138"/>
      <c r="KX6" s="138"/>
      <c r="KY6" s="138"/>
      <c r="KZ6" s="138"/>
      <c r="LA6" s="138"/>
      <c r="LB6" s="138"/>
      <c r="LC6" s="138"/>
      <c r="LD6" s="138"/>
      <c r="LE6" s="138"/>
      <c r="LF6" s="138"/>
      <c r="LG6" s="138"/>
      <c r="LH6" s="138"/>
      <c r="LI6" s="138"/>
      <c r="LJ6" s="138"/>
      <c r="LK6" s="138"/>
      <c r="LL6" s="138"/>
      <c r="LM6" s="138"/>
      <c r="LN6" s="138"/>
      <c r="LO6" s="138"/>
      <c r="LP6" s="138"/>
      <c r="LQ6" s="138"/>
      <c r="LR6" s="138"/>
      <c r="LS6" s="138"/>
      <c r="LT6" s="138"/>
      <c r="LU6" s="138"/>
      <c r="LV6" s="138"/>
      <c r="LW6" s="138"/>
      <c r="LX6" s="138"/>
      <c r="LY6" s="138"/>
      <c r="LZ6" s="138"/>
      <c r="MA6" s="138"/>
      <c r="MB6" s="138"/>
      <c r="MC6" s="138"/>
      <c r="MD6" s="138"/>
      <c r="ME6" s="138"/>
      <c r="MF6" s="138"/>
      <c r="MG6" s="138"/>
      <c r="MH6" s="138"/>
      <c r="MI6" s="138"/>
      <c r="MJ6" s="138"/>
      <c r="MK6" s="138"/>
      <c r="ML6" s="138"/>
      <c r="MM6" s="138"/>
      <c r="MN6" s="138"/>
      <c r="MO6" s="138"/>
      <c r="MP6" s="138"/>
      <c r="MQ6" s="138"/>
      <c r="MR6" s="138"/>
      <c r="MS6" s="138"/>
      <c r="MT6" s="138"/>
      <c r="MU6" s="138"/>
      <c r="MV6" s="138"/>
      <c r="MW6" s="138"/>
      <c r="MX6" s="138"/>
      <c r="MY6" s="138"/>
      <c r="MZ6" s="138"/>
      <c r="NA6" s="138"/>
      <c r="NB6" s="138"/>
      <c r="NC6" s="138"/>
      <c r="ND6" s="138"/>
      <c r="NE6" s="138"/>
      <c r="NF6" s="138"/>
      <c r="NG6" s="138"/>
      <c r="NH6" s="138"/>
      <c r="NI6" s="138"/>
      <c r="NJ6" s="138"/>
      <c r="NK6" s="138"/>
      <c r="NL6" s="138"/>
      <c r="NM6" s="138"/>
      <c r="NN6" s="138"/>
      <c r="NO6" s="138"/>
      <c r="NP6" s="138"/>
      <c r="NQ6" s="138"/>
      <c r="NR6" s="138"/>
      <c r="NS6" s="138"/>
      <c r="NT6" s="138"/>
      <c r="NU6" s="138"/>
      <c r="NV6" s="138"/>
      <c r="NW6" s="138"/>
      <c r="NX6" s="138"/>
      <c r="NY6" s="138"/>
      <c r="NZ6" s="138"/>
      <c r="OA6" s="138"/>
      <c r="OB6" s="138"/>
      <c r="OC6" s="138"/>
      <c r="OD6" s="138"/>
      <c r="OE6" s="138"/>
      <c r="OF6" s="138"/>
      <c r="OG6" s="138"/>
      <c r="OH6" s="138"/>
      <c r="OI6" s="138"/>
      <c r="OJ6" s="138"/>
      <c r="OK6" s="138"/>
      <c r="OL6" s="138"/>
      <c r="OM6" s="138"/>
      <c r="ON6" s="138"/>
      <c r="OO6" s="138"/>
      <c r="OP6" s="138"/>
      <c r="OQ6" s="138"/>
      <c r="OR6" s="138"/>
      <c r="OS6" s="138"/>
      <c r="OT6" s="138"/>
      <c r="OU6" s="138"/>
      <c r="OV6" s="138"/>
      <c r="OW6" s="138"/>
      <c r="OX6" s="138"/>
      <c r="OY6" s="138"/>
      <c r="OZ6" s="138"/>
      <c r="PA6" s="138"/>
      <c r="PB6" s="138"/>
      <c r="PC6" s="138"/>
      <c r="PD6" s="138"/>
      <c r="PE6" s="138"/>
      <c r="PF6" s="138"/>
      <c r="PG6" s="138"/>
      <c r="PH6" s="138"/>
      <c r="PI6" s="138"/>
      <c r="PJ6" s="138"/>
      <c r="PK6" s="138"/>
      <c r="PL6" s="138"/>
      <c r="PM6" s="138"/>
      <c r="PN6" s="138"/>
      <c r="PO6" s="138"/>
      <c r="PP6" s="138"/>
      <c r="PQ6" s="138"/>
      <c r="PR6" s="138"/>
      <c r="PS6" s="138"/>
      <c r="PT6" s="138"/>
      <c r="PU6" s="138"/>
      <c r="PV6" s="138"/>
      <c r="PW6" s="138"/>
      <c r="PX6" s="138"/>
      <c r="PY6" s="138"/>
      <c r="PZ6" s="138"/>
      <c r="QA6" s="138"/>
      <c r="QB6" s="138"/>
      <c r="QC6" s="138"/>
      <c r="QD6" s="138"/>
      <c r="QE6" s="138"/>
      <c r="QF6" s="138"/>
      <c r="QG6" s="138"/>
      <c r="QH6" s="138"/>
      <c r="QI6" s="138"/>
      <c r="QJ6" s="138"/>
      <c r="QK6" s="138"/>
      <c r="QL6" s="138"/>
      <c r="QM6" s="138"/>
      <c r="QN6" s="138"/>
      <c r="QO6" s="138"/>
      <c r="QP6" s="138"/>
      <c r="QQ6" s="138"/>
      <c r="QR6" s="138"/>
      <c r="QS6" s="138"/>
      <c r="QT6" s="138"/>
      <c r="QU6" s="138"/>
      <c r="QV6" s="138"/>
      <c r="QW6" s="138"/>
      <c r="QX6" s="138"/>
      <c r="QY6" s="138"/>
      <c r="QZ6" s="138"/>
      <c r="RA6" s="138"/>
      <c r="RB6" s="138"/>
      <c r="RC6" s="138"/>
      <c r="RD6" s="138"/>
      <c r="RE6" s="138"/>
      <c r="RF6" s="138"/>
      <c r="RG6" s="138"/>
      <c r="RH6" s="138"/>
      <c r="RI6" s="138"/>
      <c r="RJ6" s="138"/>
      <c r="RK6" s="138"/>
      <c r="RL6" s="138"/>
      <c r="RM6" s="138"/>
      <c r="RN6" s="138"/>
      <c r="RO6" s="138"/>
      <c r="RP6" s="138"/>
      <c r="RQ6" s="138"/>
      <c r="RR6" s="138"/>
      <c r="RS6" s="138"/>
      <c r="RT6" s="138"/>
      <c r="RU6" s="138"/>
      <c r="RV6" s="138"/>
      <c r="RW6" s="138"/>
      <c r="RX6" s="138"/>
      <c r="RY6" s="138"/>
      <c r="RZ6" s="138"/>
      <c r="SA6" s="138"/>
      <c r="SB6" s="138"/>
      <c r="SC6" s="138"/>
      <c r="SD6" s="138"/>
      <c r="SE6" s="138"/>
      <c r="SF6" s="138"/>
      <c r="SG6" s="138"/>
      <c r="SH6" s="138"/>
      <c r="SI6" s="138"/>
      <c r="SJ6" s="138"/>
      <c r="SK6" s="138"/>
      <c r="SL6" s="138"/>
      <c r="SM6" s="138"/>
      <c r="SN6" s="138"/>
      <c r="SO6" s="138"/>
      <c r="SP6" s="138"/>
      <c r="SQ6" s="138"/>
      <c r="SR6" s="138"/>
      <c r="SS6" s="138"/>
      <c r="ST6" s="138"/>
      <c r="SU6" s="138"/>
      <c r="SV6" s="138"/>
      <c r="SW6" s="138"/>
      <c r="SX6" s="138"/>
      <c r="SY6" s="138"/>
      <c r="SZ6" s="138"/>
      <c r="TA6" s="138"/>
      <c r="TB6" s="138"/>
      <c r="TC6" s="138"/>
      <c r="TD6" s="138"/>
      <c r="TE6" s="138"/>
      <c r="TF6" s="138"/>
      <c r="TG6" s="138"/>
      <c r="TH6" s="138"/>
      <c r="TI6" s="138"/>
      <c r="TJ6" s="138"/>
      <c r="TK6" s="138"/>
      <c r="TL6" s="138"/>
      <c r="TM6" s="138"/>
      <c r="TN6" s="138"/>
      <c r="TO6" s="138"/>
      <c r="TP6" s="138"/>
      <c r="TQ6" s="138"/>
      <c r="TR6" s="138"/>
      <c r="TS6" s="138"/>
      <c r="TT6" s="138"/>
      <c r="TU6" s="138"/>
      <c r="TV6" s="138"/>
      <c r="TW6" s="138"/>
      <c r="TX6" s="138"/>
      <c r="TY6" s="138"/>
      <c r="TZ6" s="138"/>
      <c r="UA6" s="138"/>
      <c r="UB6" s="138"/>
      <c r="UC6" s="138"/>
      <c r="UD6" s="138"/>
      <c r="UE6" s="138"/>
      <c r="UF6" s="138"/>
      <c r="UG6" s="138"/>
      <c r="UH6" s="138"/>
      <c r="UI6" s="138"/>
      <c r="UJ6" s="138"/>
      <c r="UK6" s="138"/>
      <c r="UL6" s="138"/>
      <c r="UM6" s="138"/>
      <c r="UN6" s="138"/>
      <c r="UO6" s="138"/>
      <c r="UP6" s="138"/>
      <c r="UQ6" s="138"/>
      <c r="UR6" s="138"/>
      <c r="US6" s="138"/>
      <c r="UT6" s="138"/>
      <c r="UU6" s="138"/>
      <c r="UV6" s="138"/>
      <c r="UW6" s="138"/>
      <c r="UX6" s="138"/>
      <c r="UY6" s="138"/>
      <c r="UZ6" s="138"/>
      <c r="VA6" s="138"/>
      <c r="VB6" s="138"/>
      <c r="VC6" s="138"/>
      <c r="VD6" s="138"/>
      <c r="VE6" s="138"/>
      <c r="VF6" s="138"/>
      <c r="VG6" s="138"/>
      <c r="VH6" s="138"/>
      <c r="VI6" s="138"/>
      <c r="VJ6" s="138"/>
      <c r="VK6" s="138"/>
      <c r="VL6" s="138"/>
      <c r="VM6" s="138"/>
      <c r="VN6" s="138"/>
      <c r="VO6" s="138"/>
      <c r="VP6" s="138"/>
      <c r="VQ6" s="138"/>
      <c r="VR6" s="138"/>
      <c r="VS6" s="138"/>
      <c r="VT6" s="138"/>
      <c r="VU6" s="138"/>
      <c r="VV6" s="138"/>
      <c r="VW6" s="138"/>
      <c r="VX6" s="138"/>
      <c r="VY6" s="138"/>
      <c r="VZ6" s="138"/>
      <c r="WA6" s="138"/>
      <c r="WB6" s="138"/>
      <c r="WC6" s="138"/>
      <c r="WD6" s="138"/>
      <c r="WE6" s="138"/>
      <c r="WF6" s="138"/>
      <c r="WG6" s="138"/>
      <c r="WH6" s="138"/>
      <c r="WI6" s="138"/>
      <c r="WJ6" s="138"/>
      <c r="WK6" s="138"/>
      <c r="WL6" s="138"/>
      <c r="WM6" s="138"/>
      <c r="WN6" s="138"/>
      <c r="WO6" s="138"/>
      <c r="WP6" s="138"/>
      <c r="WQ6" s="138"/>
      <c r="WR6" s="138"/>
      <c r="WS6" s="138"/>
      <c r="WT6" s="138"/>
      <c r="WU6" s="138"/>
      <c r="WV6" s="138"/>
      <c r="WW6" s="138"/>
      <c r="WX6" s="138"/>
      <c r="WY6" s="138"/>
      <c r="WZ6" s="138"/>
      <c r="XA6" s="138"/>
      <c r="XB6" s="138"/>
      <c r="XC6" s="138"/>
      <c r="XD6" s="138"/>
      <c r="XE6" s="138"/>
      <c r="XF6" s="138"/>
      <c r="XG6" s="138"/>
      <c r="XH6" s="138"/>
      <c r="XI6" s="138"/>
      <c r="XJ6" s="138"/>
      <c r="XK6" s="138"/>
      <c r="XL6" s="138"/>
      <c r="XM6" s="138"/>
      <c r="XN6" s="138"/>
      <c r="XO6" s="138"/>
      <c r="XP6" s="138"/>
      <c r="XQ6" s="138"/>
      <c r="XR6" s="138"/>
      <c r="XS6" s="138"/>
      <c r="XT6" s="138"/>
      <c r="XU6" s="138"/>
      <c r="XV6" s="138"/>
      <c r="XW6" s="138"/>
      <c r="XX6" s="138"/>
      <c r="XY6" s="138"/>
      <c r="XZ6" s="138"/>
      <c r="YA6" s="138"/>
      <c r="YB6" s="138"/>
      <c r="YC6" s="138"/>
      <c r="YD6" s="138"/>
      <c r="YE6" s="138"/>
      <c r="YF6" s="138"/>
      <c r="YG6" s="138"/>
      <c r="YH6" s="138"/>
      <c r="YI6" s="138"/>
      <c r="YJ6" s="138"/>
      <c r="YK6" s="138"/>
      <c r="YL6" s="138"/>
      <c r="YM6" s="138"/>
      <c r="YN6" s="138"/>
      <c r="YO6" s="138"/>
      <c r="YP6" s="138"/>
      <c r="YQ6" s="138"/>
      <c r="YR6" s="138"/>
      <c r="YS6" s="138"/>
      <c r="YT6" s="138"/>
      <c r="YU6" s="138"/>
      <c r="YV6" s="138"/>
      <c r="YW6" s="138"/>
      <c r="YX6" s="138"/>
      <c r="YY6" s="138"/>
      <c r="YZ6" s="138"/>
      <c r="ZA6" s="138"/>
      <c r="ZB6" s="138"/>
      <c r="ZC6" s="138"/>
      <c r="ZD6" s="138"/>
      <c r="ZE6" s="138"/>
      <c r="ZF6" s="138"/>
      <c r="ZG6" s="138"/>
      <c r="ZH6" s="138"/>
      <c r="ZI6" s="138"/>
      <c r="ZJ6" s="138"/>
      <c r="ZK6" s="138"/>
      <c r="ZL6" s="138"/>
      <c r="ZM6" s="138"/>
      <c r="ZN6" s="138"/>
      <c r="ZO6" s="138"/>
      <c r="ZP6" s="138"/>
      <c r="ZQ6" s="138"/>
      <c r="ZR6" s="138"/>
      <c r="ZS6" s="138"/>
      <c r="ZT6" s="138"/>
      <c r="ZU6" s="138"/>
      <c r="ZV6" s="138"/>
      <c r="ZW6" s="138"/>
      <c r="ZX6" s="138"/>
      <c r="ZY6" s="138"/>
      <c r="ZZ6" s="138"/>
      <c r="AAA6" s="138"/>
      <c r="AAB6" s="138"/>
      <c r="AAC6" s="138"/>
      <c r="AAD6" s="138"/>
      <c r="AAE6" s="138"/>
      <c r="AAF6" s="138"/>
      <c r="AAG6" s="138"/>
      <c r="AAH6" s="138"/>
      <c r="AAI6" s="138"/>
      <c r="AAJ6" s="138"/>
      <c r="AAK6" s="138"/>
      <c r="AAL6" s="138"/>
      <c r="AAM6" s="138"/>
      <c r="AAN6" s="138"/>
      <c r="AAO6" s="138"/>
      <c r="AAP6" s="138"/>
      <c r="AAQ6" s="138"/>
      <c r="AAR6" s="138"/>
      <c r="AAS6" s="138"/>
      <c r="AAT6" s="138"/>
      <c r="AAU6" s="138"/>
      <c r="AAV6" s="138"/>
      <c r="AAW6" s="138"/>
      <c r="AAX6" s="138"/>
      <c r="AAY6" s="138"/>
      <c r="AAZ6" s="138"/>
      <c r="ABA6" s="138"/>
      <c r="ABB6" s="138"/>
      <c r="ABC6" s="138"/>
      <c r="ABD6" s="138"/>
      <c r="ABE6" s="138"/>
      <c r="ABF6" s="138"/>
      <c r="ABG6" s="138"/>
      <c r="ABH6" s="138"/>
      <c r="ABI6" s="138"/>
      <c r="ABJ6" s="138"/>
      <c r="ABK6" s="138"/>
      <c r="ABL6" s="138"/>
      <c r="ABM6" s="138"/>
      <c r="ABN6" s="138"/>
      <c r="ABO6" s="138"/>
      <c r="ABP6" s="138"/>
      <c r="ABQ6" s="138"/>
      <c r="ABR6" s="138"/>
      <c r="ABS6" s="138"/>
      <c r="ABT6" s="138"/>
      <c r="ABU6" s="138"/>
      <c r="ABV6" s="138"/>
      <c r="ABW6" s="138"/>
      <c r="ABX6" s="138"/>
      <c r="ABY6" s="138"/>
      <c r="ABZ6" s="138"/>
      <c r="ACA6" s="138"/>
      <c r="ACB6" s="138"/>
      <c r="ACC6" s="138"/>
      <c r="ACD6" s="138"/>
      <c r="ACE6" s="138"/>
      <c r="ACF6" s="138"/>
      <c r="ACG6" s="138"/>
      <c r="ACH6" s="138"/>
      <c r="ACI6" s="138"/>
      <c r="ACJ6" s="138"/>
      <c r="ACK6" s="138"/>
      <c r="ACL6" s="138"/>
      <c r="ACM6" s="138"/>
      <c r="ACN6" s="138"/>
      <c r="ACO6" s="138"/>
      <c r="ACP6" s="138"/>
      <c r="ACQ6" s="138"/>
      <c r="ACR6" s="138"/>
      <c r="ACS6" s="138"/>
      <c r="ACT6" s="138"/>
      <c r="ACU6" s="138"/>
      <c r="ACV6" s="138"/>
      <c r="ACW6" s="138"/>
      <c r="ACX6" s="138"/>
      <c r="ACY6" s="138"/>
      <c r="ACZ6" s="138"/>
      <c r="ADA6" s="138"/>
      <c r="ADB6" s="138"/>
      <c r="ADC6" s="138"/>
      <c r="ADD6" s="138"/>
      <c r="ADE6" s="138"/>
      <c r="ADF6" s="138"/>
      <c r="ADG6" s="138"/>
      <c r="ADH6" s="138"/>
      <c r="ADI6" s="138"/>
      <c r="ADJ6" s="138"/>
      <c r="ADK6" s="138"/>
      <c r="ADL6" s="138"/>
      <c r="ADM6" s="138"/>
      <c r="ADN6" s="138"/>
      <c r="ADO6" s="138"/>
      <c r="ADP6" s="138"/>
      <c r="ADQ6" s="138"/>
      <c r="ADR6" s="138"/>
      <c r="ADS6" s="138"/>
      <c r="ADT6" s="138"/>
      <c r="ADU6" s="138"/>
      <c r="ADV6" s="138"/>
      <c r="ADW6" s="138"/>
      <c r="ADX6" s="138"/>
      <c r="ADY6" s="138"/>
      <c r="ADZ6" s="138"/>
      <c r="AEA6" s="138"/>
      <c r="AEB6" s="138"/>
      <c r="AEC6" s="138"/>
      <c r="AED6" s="138"/>
      <c r="AEE6" s="138"/>
      <c r="AEF6" s="138"/>
      <c r="AEG6" s="138"/>
      <c r="AEH6" s="138"/>
      <c r="AEI6" s="138"/>
      <c r="AEJ6" s="138"/>
      <c r="AEK6" s="138"/>
      <c r="AEL6" s="138"/>
      <c r="AEM6" s="138"/>
      <c r="AEN6" s="138"/>
      <c r="AEO6" s="138"/>
      <c r="AEP6" s="138"/>
      <c r="AEQ6" s="138"/>
      <c r="AER6" s="138"/>
      <c r="AES6" s="138"/>
      <c r="AET6" s="138"/>
      <c r="AEU6" s="138"/>
      <c r="AEV6" s="138"/>
      <c r="AEW6" s="138"/>
      <c r="AEX6" s="138"/>
      <c r="AEY6" s="138"/>
      <c r="AEZ6" s="138"/>
      <c r="AFA6" s="138"/>
      <c r="AFB6" s="138"/>
      <c r="AFC6" s="138"/>
      <c r="AFD6" s="138"/>
      <c r="AFE6" s="138"/>
      <c r="AFF6" s="138"/>
      <c r="AFG6" s="138"/>
      <c r="AFH6" s="138"/>
      <c r="AFI6" s="138"/>
      <c r="AFJ6" s="138"/>
      <c r="AFK6" s="138"/>
      <c r="AFL6" s="138"/>
      <c r="AFM6" s="138"/>
      <c r="AFN6" s="138"/>
      <c r="AFO6" s="138"/>
      <c r="AFP6" s="138"/>
      <c r="AFQ6" s="138"/>
      <c r="AFR6" s="138"/>
      <c r="AFS6" s="138"/>
      <c r="AFT6" s="138"/>
      <c r="AFU6" s="138"/>
      <c r="AFV6" s="138"/>
      <c r="AFW6" s="138"/>
      <c r="AFX6" s="138"/>
      <c r="AFY6" s="138"/>
      <c r="AFZ6" s="138"/>
      <c r="AGA6" s="138"/>
      <c r="AGB6" s="138"/>
      <c r="AGC6" s="138"/>
      <c r="AGD6" s="138"/>
      <c r="AGE6" s="138"/>
      <c r="AGF6" s="138"/>
      <c r="AGG6" s="138"/>
      <c r="AGH6" s="138"/>
      <c r="AGI6" s="138"/>
      <c r="AGJ6" s="138"/>
      <c r="AGK6" s="138"/>
      <c r="AGL6" s="138"/>
      <c r="AGM6" s="138"/>
      <c r="AGN6" s="138"/>
      <c r="AGO6" s="138"/>
      <c r="AGP6" s="138"/>
      <c r="AGQ6" s="138"/>
      <c r="AGR6" s="138"/>
      <c r="AGS6" s="138"/>
      <c r="AGT6" s="138"/>
      <c r="AGU6" s="138"/>
      <c r="AGV6" s="138"/>
      <c r="AGW6" s="138"/>
      <c r="AGX6" s="138"/>
      <c r="AGY6" s="138"/>
      <c r="AGZ6" s="138"/>
      <c r="AHA6" s="138"/>
      <c r="AHB6" s="138"/>
      <c r="AHC6" s="138"/>
      <c r="AHD6" s="138"/>
      <c r="AHE6" s="138"/>
      <c r="AHF6" s="138"/>
      <c r="AHG6" s="138"/>
      <c r="AHH6" s="138"/>
      <c r="AHI6" s="138"/>
      <c r="AHJ6" s="138"/>
      <c r="AHK6" s="138"/>
      <c r="AHL6" s="138"/>
      <c r="AHM6" s="138"/>
      <c r="AHN6" s="138"/>
      <c r="AHO6" s="138"/>
      <c r="AHP6" s="138"/>
      <c r="AHQ6" s="138"/>
      <c r="AHR6" s="138"/>
      <c r="AHS6" s="138"/>
      <c r="AHT6" s="138"/>
      <c r="AHU6" s="138"/>
      <c r="AHV6" s="138"/>
      <c r="AHW6" s="138"/>
      <c r="AHX6" s="138"/>
      <c r="AHY6" s="138"/>
      <c r="AHZ6" s="138"/>
      <c r="AIA6" s="138"/>
      <c r="AIB6" s="138"/>
      <c r="AIC6" s="138"/>
      <c r="AID6" s="138"/>
      <c r="AIE6" s="138"/>
      <c r="AIF6" s="138"/>
      <c r="AIG6" s="138"/>
      <c r="AIH6" s="138"/>
      <c r="AII6" s="138"/>
      <c r="AIJ6" s="138"/>
      <c r="AIK6" s="138"/>
      <c r="AIL6" s="138"/>
      <c r="AIM6" s="138"/>
      <c r="AIN6" s="138"/>
      <c r="AIO6" s="138"/>
      <c r="AIP6" s="138"/>
      <c r="AIQ6" s="138"/>
      <c r="AIR6" s="138"/>
      <c r="AIS6" s="138"/>
      <c r="AIT6" s="138"/>
      <c r="AIU6" s="138"/>
      <c r="AIV6" s="138"/>
      <c r="AIW6" s="138"/>
      <c r="AIX6" s="138"/>
      <c r="AIY6" s="138"/>
      <c r="AIZ6" s="138"/>
      <c r="AJA6" s="138"/>
      <c r="AJB6" s="138"/>
      <c r="AJC6" s="138"/>
      <c r="AJD6" s="138"/>
      <c r="AJE6" s="138"/>
      <c r="AJF6" s="138"/>
      <c r="AJG6" s="138"/>
      <c r="AJH6" s="138"/>
      <c r="AJI6" s="138"/>
      <c r="AJJ6" s="138"/>
      <c r="AJK6" s="138"/>
      <c r="AJL6" s="138"/>
      <c r="AJM6" s="138"/>
      <c r="AJN6" s="138"/>
      <c r="AJO6" s="138"/>
      <c r="AJP6" s="138"/>
      <c r="AJQ6" s="138"/>
      <c r="AJR6" s="138"/>
      <c r="AJS6" s="138"/>
      <c r="AJT6" s="138"/>
      <c r="AJU6" s="138"/>
      <c r="AJV6" s="138"/>
      <c r="AJW6" s="138"/>
      <c r="AJX6" s="138"/>
      <c r="AJY6" s="138"/>
      <c r="AJZ6" s="138"/>
      <c r="AKA6" s="138"/>
      <c r="AKB6" s="138"/>
      <c r="AKC6" s="138"/>
      <c r="AKD6" s="138"/>
      <c r="AKE6" s="138"/>
      <c r="AKF6" s="138"/>
      <c r="AKG6" s="138"/>
      <c r="AKH6" s="138"/>
      <c r="AKI6" s="138"/>
      <c r="AKJ6" s="138"/>
      <c r="AKK6" s="138"/>
      <c r="AKL6" s="138"/>
      <c r="AKM6" s="138"/>
      <c r="AKN6" s="138"/>
      <c r="AKO6" s="138"/>
      <c r="AKP6" s="138"/>
      <c r="AKQ6" s="138"/>
      <c r="AKR6" s="138"/>
      <c r="AKS6" s="138"/>
      <c r="AKT6" s="138"/>
      <c r="AKU6" s="138"/>
      <c r="AKV6" s="138"/>
      <c r="AKW6" s="138"/>
      <c r="AKX6" s="138"/>
      <c r="AKY6" s="138"/>
      <c r="AKZ6" s="138"/>
      <c r="ALA6" s="138"/>
      <c r="ALB6" s="138"/>
      <c r="ALC6" s="138"/>
      <c r="ALD6" s="138"/>
      <c r="ALE6" s="138"/>
      <c r="ALF6" s="138"/>
      <c r="ALG6" s="138"/>
      <c r="ALH6" s="138"/>
      <c r="ALI6" s="138"/>
      <c r="ALJ6" s="138"/>
      <c r="ALK6" s="138"/>
      <c r="ALL6" s="138"/>
      <c r="ALM6" s="138"/>
      <c r="ALN6" s="138"/>
      <c r="ALO6" s="138"/>
      <c r="ALP6" s="138"/>
      <c r="ALQ6" s="138"/>
      <c r="ALR6" s="138"/>
      <c r="ALS6" s="138"/>
      <c r="ALT6" s="138"/>
      <c r="ALU6" s="138"/>
      <c r="ALV6" s="138"/>
      <c r="ALW6" s="138"/>
      <c r="ALX6" s="138"/>
      <c r="ALY6" s="138"/>
      <c r="ALZ6" s="138"/>
      <c r="AMA6" s="138"/>
    </row>
    <row r="7" spans="1:1015" s="123" customFormat="1" ht="14.65" customHeight="1" x14ac:dyDescent="0.25">
      <c r="C7" s="198"/>
      <c r="D7" s="198"/>
      <c r="E7" s="198"/>
      <c r="F7" s="198"/>
      <c r="G7" s="198"/>
      <c r="H7" s="198"/>
      <c r="I7" s="198"/>
      <c r="J7" s="198"/>
      <c r="K7" s="198"/>
      <c r="L7" s="198"/>
      <c r="M7" s="198"/>
      <c r="N7" s="190"/>
      <c r="O7" s="190"/>
      <c r="P7" s="190"/>
      <c r="Q7" s="191"/>
      <c r="R7" s="138"/>
      <c r="S7" s="192"/>
      <c r="T7" s="193"/>
      <c r="U7" s="193"/>
      <c r="V7" s="193"/>
      <c r="W7" s="193"/>
      <c r="X7" s="193"/>
      <c r="Y7" s="138"/>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c r="CN7" s="138"/>
      <c r="CO7" s="138"/>
      <c r="CP7" s="138"/>
      <c r="CQ7" s="138"/>
      <c r="CR7" s="138"/>
      <c r="CS7" s="138"/>
      <c r="CT7" s="138"/>
      <c r="CU7" s="138"/>
      <c r="CV7" s="138"/>
      <c r="CW7" s="138"/>
      <c r="CX7" s="138"/>
      <c r="CY7" s="138"/>
      <c r="CZ7" s="138"/>
      <c r="DA7" s="138"/>
      <c r="DB7" s="138"/>
      <c r="DC7" s="138"/>
      <c r="DD7" s="138"/>
      <c r="DE7" s="138"/>
      <c r="DF7" s="138"/>
      <c r="DG7" s="138"/>
      <c r="DH7" s="138"/>
      <c r="DI7" s="138"/>
      <c r="DJ7" s="138"/>
      <c r="DK7" s="138"/>
      <c r="DL7" s="138"/>
      <c r="DM7" s="138"/>
      <c r="DN7" s="138"/>
      <c r="DO7" s="138"/>
      <c r="DP7" s="138"/>
      <c r="DQ7" s="138"/>
      <c r="DR7" s="138"/>
      <c r="DS7" s="138"/>
      <c r="DT7" s="138"/>
      <c r="DU7" s="138"/>
      <c r="DV7" s="138"/>
      <c r="DW7" s="138"/>
      <c r="DX7" s="138"/>
      <c r="DY7" s="138"/>
      <c r="DZ7" s="138"/>
      <c r="EA7" s="138"/>
      <c r="EB7" s="138"/>
      <c r="EC7" s="138"/>
      <c r="ED7" s="138"/>
      <c r="EE7" s="138"/>
      <c r="EF7" s="138"/>
      <c r="EG7" s="138"/>
      <c r="EH7" s="138"/>
      <c r="EI7" s="138"/>
      <c r="EJ7" s="138"/>
      <c r="EK7" s="138"/>
      <c r="EL7" s="138"/>
      <c r="EM7" s="138"/>
      <c r="EN7" s="138"/>
      <c r="EO7" s="138"/>
      <c r="EP7" s="138"/>
      <c r="EQ7" s="138"/>
      <c r="ER7" s="138"/>
      <c r="ES7" s="138"/>
      <c r="ET7" s="138"/>
      <c r="EU7" s="138"/>
      <c r="EV7" s="138"/>
      <c r="EW7" s="138"/>
      <c r="EX7" s="138"/>
      <c r="EY7" s="138"/>
      <c r="EZ7" s="138"/>
      <c r="FA7" s="138"/>
      <c r="FB7" s="138"/>
      <c r="FC7" s="138"/>
      <c r="FD7" s="138"/>
      <c r="FE7" s="138"/>
      <c r="FF7" s="138"/>
      <c r="FG7" s="138"/>
      <c r="FH7" s="138"/>
      <c r="FI7" s="138"/>
      <c r="FJ7" s="138"/>
      <c r="FK7" s="138"/>
      <c r="FL7" s="138"/>
      <c r="FM7" s="138"/>
      <c r="FN7" s="138"/>
      <c r="FO7" s="138"/>
      <c r="FP7" s="138"/>
      <c r="FQ7" s="138"/>
      <c r="FR7" s="138"/>
      <c r="FS7" s="138"/>
      <c r="FT7" s="138"/>
      <c r="FU7" s="138"/>
      <c r="FV7" s="138"/>
      <c r="FW7" s="138"/>
      <c r="FX7" s="138"/>
      <c r="FY7" s="138"/>
      <c r="FZ7" s="138"/>
      <c r="GA7" s="138"/>
      <c r="GB7" s="138"/>
      <c r="GC7" s="138"/>
      <c r="GD7" s="138"/>
      <c r="GE7" s="138"/>
      <c r="GF7" s="138"/>
      <c r="GG7" s="138"/>
      <c r="GH7" s="138"/>
      <c r="GI7" s="138"/>
      <c r="GJ7" s="138"/>
      <c r="GK7" s="138"/>
      <c r="GL7" s="138"/>
      <c r="GM7" s="138"/>
      <c r="GN7" s="138"/>
      <c r="GO7" s="138"/>
      <c r="GP7" s="138"/>
      <c r="GQ7" s="138"/>
      <c r="GR7" s="138"/>
      <c r="GS7" s="138"/>
      <c r="GT7" s="138"/>
      <c r="GU7" s="138"/>
      <c r="GV7" s="138"/>
      <c r="GW7" s="138"/>
      <c r="GX7" s="138"/>
      <c r="GY7" s="138"/>
      <c r="GZ7" s="138"/>
      <c r="HA7" s="138"/>
      <c r="HB7" s="138"/>
      <c r="HC7" s="138"/>
      <c r="HD7" s="138"/>
      <c r="HE7" s="138"/>
      <c r="HF7" s="138"/>
      <c r="HG7" s="138"/>
      <c r="HH7" s="138"/>
      <c r="HI7" s="138"/>
      <c r="HJ7" s="138"/>
      <c r="HK7" s="138"/>
      <c r="HL7" s="138"/>
      <c r="HM7" s="138"/>
      <c r="HN7" s="138"/>
      <c r="HO7" s="138"/>
      <c r="HP7" s="138"/>
      <c r="HQ7" s="138"/>
      <c r="HR7" s="138"/>
      <c r="HS7" s="138"/>
      <c r="HT7" s="138"/>
      <c r="HU7" s="138"/>
      <c r="HV7" s="138"/>
      <c r="HW7" s="138"/>
      <c r="HX7" s="138"/>
      <c r="HY7" s="138"/>
      <c r="HZ7" s="138"/>
      <c r="IA7" s="138"/>
      <c r="IB7" s="138"/>
      <c r="IC7" s="138"/>
      <c r="ID7" s="138"/>
      <c r="IE7" s="138"/>
      <c r="IF7" s="138"/>
      <c r="IG7" s="138"/>
      <c r="IH7" s="138"/>
      <c r="II7" s="138"/>
      <c r="IJ7" s="138"/>
      <c r="IK7" s="138"/>
      <c r="IL7" s="138"/>
      <c r="IM7" s="138"/>
      <c r="IN7" s="138"/>
      <c r="IO7" s="138"/>
      <c r="IP7" s="138"/>
      <c r="IQ7" s="138"/>
      <c r="IR7" s="138"/>
      <c r="IS7" s="138"/>
      <c r="IT7" s="138"/>
      <c r="IU7" s="138"/>
      <c r="IV7" s="138"/>
      <c r="IW7" s="138"/>
      <c r="IX7" s="138"/>
      <c r="IY7" s="138"/>
      <c r="IZ7" s="138"/>
      <c r="JA7" s="138"/>
      <c r="JB7" s="138"/>
      <c r="JC7" s="138"/>
      <c r="JD7" s="138"/>
      <c r="JE7" s="138"/>
      <c r="JF7" s="138"/>
      <c r="JG7" s="138"/>
      <c r="JH7" s="138"/>
      <c r="JI7" s="138"/>
      <c r="JJ7" s="138"/>
      <c r="JK7" s="138"/>
      <c r="JL7" s="138"/>
      <c r="JM7" s="138"/>
      <c r="JN7" s="138"/>
      <c r="JO7" s="138"/>
      <c r="JP7" s="138"/>
      <c r="JQ7" s="138"/>
      <c r="JR7" s="138"/>
      <c r="JS7" s="138"/>
      <c r="JT7" s="138"/>
      <c r="JU7" s="138"/>
      <c r="JV7" s="138"/>
      <c r="JW7" s="138"/>
      <c r="JX7" s="138"/>
      <c r="JY7" s="138"/>
      <c r="JZ7" s="138"/>
      <c r="KA7" s="138"/>
      <c r="KB7" s="138"/>
      <c r="KC7" s="138"/>
      <c r="KD7" s="138"/>
      <c r="KE7" s="138"/>
      <c r="KF7" s="138"/>
      <c r="KG7" s="138"/>
      <c r="KH7" s="138"/>
      <c r="KI7" s="138"/>
      <c r="KJ7" s="138"/>
      <c r="KK7" s="138"/>
      <c r="KL7" s="138"/>
      <c r="KM7" s="138"/>
      <c r="KN7" s="138"/>
      <c r="KO7" s="138"/>
      <c r="KP7" s="138"/>
      <c r="KQ7" s="138"/>
      <c r="KR7" s="138"/>
      <c r="KS7" s="138"/>
      <c r="KT7" s="138"/>
      <c r="KU7" s="138"/>
      <c r="KV7" s="138"/>
      <c r="KW7" s="138"/>
      <c r="KX7" s="138"/>
      <c r="KY7" s="138"/>
      <c r="KZ7" s="138"/>
      <c r="LA7" s="138"/>
      <c r="LB7" s="138"/>
      <c r="LC7" s="138"/>
      <c r="LD7" s="138"/>
      <c r="LE7" s="138"/>
      <c r="LF7" s="138"/>
      <c r="LG7" s="138"/>
      <c r="LH7" s="138"/>
      <c r="LI7" s="138"/>
      <c r="LJ7" s="138"/>
      <c r="LK7" s="138"/>
      <c r="LL7" s="138"/>
      <c r="LM7" s="138"/>
      <c r="LN7" s="138"/>
      <c r="LO7" s="138"/>
      <c r="LP7" s="138"/>
      <c r="LQ7" s="138"/>
      <c r="LR7" s="138"/>
      <c r="LS7" s="138"/>
      <c r="LT7" s="138"/>
      <c r="LU7" s="138"/>
      <c r="LV7" s="138"/>
      <c r="LW7" s="138"/>
      <c r="LX7" s="138"/>
      <c r="LY7" s="138"/>
      <c r="LZ7" s="138"/>
      <c r="MA7" s="138"/>
      <c r="MB7" s="138"/>
      <c r="MC7" s="138"/>
      <c r="MD7" s="138"/>
      <c r="ME7" s="138"/>
      <c r="MF7" s="138"/>
      <c r="MG7" s="138"/>
      <c r="MH7" s="138"/>
      <c r="MI7" s="138"/>
      <c r="MJ7" s="138"/>
      <c r="MK7" s="138"/>
      <c r="ML7" s="138"/>
      <c r="MM7" s="138"/>
      <c r="MN7" s="138"/>
      <c r="MO7" s="138"/>
      <c r="MP7" s="138"/>
      <c r="MQ7" s="138"/>
      <c r="MR7" s="138"/>
      <c r="MS7" s="138"/>
      <c r="MT7" s="138"/>
      <c r="MU7" s="138"/>
      <c r="MV7" s="138"/>
      <c r="MW7" s="138"/>
      <c r="MX7" s="138"/>
      <c r="MY7" s="138"/>
      <c r="MZ7" s="138"/>
      <c r="NA7" s="138"/>
      <c r="NB7" s="138"/>
      <c r="NC7" s="138"/>
      <c r="ND7" s="138"/>
      <c r="NE7" s="138"/>
      <c r="NF7" s="138"/>
      <c r="NG7" s="138"/>
      <c r="NH7" s="138"/>
      <c r="NI7" s="138"/>
      <c r="NJ7" s="138"/>
      <c r="NK7" s="138"/>
      <c r="NL7" s="138"/>
      <c r="NM7" s="138"/>
      <c r="NN7" s="138"/>
      <c r="NO7" s="138"/>
      <c r="NP7" s="138"/>
      <c r="NQ7" s="138"/>
      <c r="NR7" s="138"/>
      <c r="NS7" s="138"/>
      <c r="NT7" s="138"/>
      <c r="NU7" s="138"/>
      <c r="NV7" s="138"/>
      <c r="NW7" s="138"/>
      <c r="NX7" s="138"/>
      <c r="NY7" s="138"/>
      <c r="NZ7" s="138"/>
      <c r="OA7" s="138"/>
      <c r="OB7" s="138"/>
      <c r="OC7" s="138"/>
      <c r="OD7" s="138"/>
      <c r="OE7" s="138"/>
      <c r="OF7" s="138"/>
      <c r="OG7" s="138"/>
      <c r="OH7" s="138"/>
      <c r="OI7" s="138"/>
      <c r="OJ7" s="138"/>
      <c r="OK7" s="138"/>
      <c r="OL7" s="138"/>
      <c r="OM7" s="138"/>
      <c r="ON7" s="138"/>
      <c r="OO7" s="138"/>
      <c r="OP7" s="138"/>
      <c r="OQ7" s="138"/>
      <c r="OR7" s="138"/>
      <c r="OS7" s="138"/>
      <c r="OT7" s="138"/>
      <c r="OU7" s="138"/>
      <c r="OV7" s="138"/>
      <c r="OW7" s="138"/>
      <c r="OX7" s="138"/>
      <c r="OY7" s="138"/>
      <c r="OZ7" s="138"/>
      <c r="PA7" s="138"/>
      <c r="PB7" s="138"/>
      <c r="PC7" s="138"/>
      <c r="PD7" s="138"/>
      <c r="PE7" s="138"/>
      <c r="PF7" s="138"/>
      <c r="PG7" s="138"/>
      <c r="PH7" s="138"/>
      <c r="PI7" s="138"/>
      <c r="PJ7" s="138"/>
      <c r="PK7" s="138"/>
      <c r="PL7" s="138"/>
      <c r="PM7" s="138"/>
      <c r="PN7" s="138"/>
      <c r="PO7" s="138"/>
      <c r="PP7" s="138"/>
      <c r="PQ7" s="138"/>
      <c r="PR7" s="138"/>
      <c r="PS7" s="138"/>
      <c r="PT7" s="138"/>
      <c r="PU7" s="138"/>
      <c r="PV7" s="138"/>
      <c r="PW7" s="138"/>
      <c r="PX7" s="138"/>
      <c r="PY7" s="138"/>
      <c r="PZ7" s="138"/>
      <c r="QA7" s="138"/>
      <c r="QB7" s="138"/>
      <c r="QC7" s="138"/>
      <c r="QD7" s="138"/>
      <c r="QE7" s="138"/>
      <c r="QF7" s="138"/>
      <c r="QG7" s="138"/>
      <c r="QH7" s="138"/>
      <c r="QI7" s="138"/>
      <c r="QJ7" s="138"/>
      <c r="QK7" s="138"/>
      <c r="QL7" s="138"/>
      <c r="QM7" s="138"/>
      <c r="QN7" s="138"/>
      <c r="QO7" s="138"/>
      <c r="QP7" s="138"/>
      <c r="QQ7" s="138"/>
      <c r="QR7" s="138"/>
      <c r="QS7" s="138"/>
      <c r="QT7" s="138"/>
      <c r="QU7" s="138"/>
      <c r="QV7" s="138"/>
      <c r="QW7" s="138"/>
      <c r="QX7" s="138"/>
      <c r="QY7" s="138"/>
      <c r="QZ7" s="138"/>
      <c r="RA7" s="138"/>
      <c r="RB7" s="138"/>
      <c r="RC7" s="138"/>
      <c r="RD7" s="138"/>
      <c r="RE7" s="138"/>
      <c r="RF7" s="138"/>
      <c r="RG7" s="138"/>
      <c r="RH7" s="138"/>
      <c r="RI7" s="138"/>
      <c r="RJ7" s="138"/>
      <c r="RK7" s="138"/>
      <c r="RL7" s="138"/>
      <c r="RM7" s="138"/>
      <c r="RN7" s="138"/>
      <c r="RO7" s="138"/>
      <c r="RP7" s="138"/>
      <c r="RQ7" s="138"/>
      <c r="RR7" s="138"/>
      <c r="RS7" s="138"/>
      <c r="RT7" s="138"/>
      <c r="RU7" s="138"/>
      <c r="RV7" s="138"/>
      <c r="RW7" s="138"/>
      <c r="RX7" s="138"/>
      <c r="RY7" s="138"/>
      <c r="RZ7" s="138"/>
      <c r="SA7" s="138"/>
      <c r="SB7" s="138"/>
      <c r="SC7" s="138"/>
      <c r="SD7" s="138"/>
      <c r="SE7" s="138"/>
      <c r="SF7" s="138"/>
      <c r="SG7" s="138"/>
      <c r="SH7" s="138"/>
      <c r="SI7" s="138"/>
      <c r="SJ7" s="138"/>
      <c r="SK7" s="138"/>
      <c r="SL7" s="138"/>
      <c r="SM7" s="138"/>
      <c r="SN7" s="138"/>
      <c r="SO7" s="138"/>
      <c r="SP7" s="138"/>
      <c r="SQ7" s="138"/>
      <c r="SR7" s="138"/>
      <c r="SS7" s="138"/>
      <c r="ST7" s="138"/>
      <c r="SU7" s="138"/>
      <c r="SV7" s="138"/>
      <c r="SW7" s="138"/>
      <c r="SX7" s="138"/>
      <c r="SY7" s="138"/>
      <c r="SZ7" s="138"/>
      <c r="TA7" s="138"/>
      <c r="TB7" s="138"/>
      <c r="TC7" s="138"/>
      <c r="TD7" s="138"/>
      <c r="TE7" s="138"/>
      <c r="TF7" s="138"/>
      <c r="TG7" s="138"/>
      <c r="TH7" s="138"/>
      <c r="TI7" s="138"/>
      <c r="TJ7" s="138"/>
      <c r="TK7" s="138"/>
      <c r="TL7" s="138"/>
      <c r="TM7" s="138"/>
      <c r="TN7" s="138"/>
      <c r="TO7" s="138"/>
      <c r="TP7" s="138"/>
      <c r="TQ7" s="138"/>
      <c r="TR7" s="138"/>
      <c r="TS7" s="138"/>
      <c r="TT7" s="138"/>
      <c r="TU7" s="138"/>
      <c r="TV7" s="138"/>
      <c r="TW7" s="138"/>
      <c r="TX7" s="138"/>
      <c r="TY7" s="138"/>
      <c r="TZ7" s="138"/>
      <c r="UA7" s="138"/>
      <c r="UB7" s="138"/>
      <c r="UC7" s="138"/>
      <c r="UD7" s="138"/>
      <c r="UE7" s="138"/>
      <c r="UF7" s="138"/>
      <c r="UG7" s="138"/>
      <c r="UH7" s="138"/>
      <c r="UI7" s="138"/>
      <c r="UJ7" s="138"/>
      <c r="UK7" s="138"/>
      <c r="UL7" s="138"/>
      <c r="UM7" s="138"/>
      <c r="UN7" s="138"/>
      <c r="UO7" s="138"/>
      <c r="UP7" s="138"/>
      <c r="UQ7" s="138"/>
      <c r="UR7" s="138"/>
      <c r="US7" s="138"/>
      <c r="UT7" s="138"/>
      <c r="UU7" s="138"/>
      <c r="UV7" s="138"/>
      <c r="UW7" s="138"/>
      <c r="UX7" s="138"/>
      <c r="UY7" s="138"/>
      <c r="UZ7" s="138"/>
      <c r="VA7" s="138"/>
      <c r="VB7" s="138"/>
      <c r="VC7" s="138"/>
      <c r="VD7" s="138"/>
      <c r="VE7" s="138"/>
      <c r="VF7" s="138"/>
      <c r="VG7" s="138"/>
      <c r="VH7" s="138"/>
      <c r="VI7" s="138"/>
      <c r="VJ7" s="138"/>
      <c r="VK7" s="138"/>
      <c r="VL7" s="138"/>
      <c r="VM7" s="138"/>
      <c r="VN7" s="138"/>
      <c r="VO7" s="138"/>
      <c r="VP7" s="138"/>
      <c r="VQ7" s="138"/>
      <c r="VR7" s="138"/>
      <c r="VS7" s="138"/>
      <c r="VT7" s="138"/>
      <c r="VU7" s="138"/>
      <c r="VV7" s="138"/>
      <c r="VW7" s="138"/>
      <c r="VX7" s="138"/>
      <c r="VY7" s="138"/>
      <c r="VZ7" s="138"/>
      <c r="WA7" s="138"/>
      <c r="WB7" s="138"/>
      <c r="WC7" s="138"/>
      <c r="WD7" s="138"/>
      <c r="WE7" s="138"/>
      <c r="WF7" s="138"/>
      <c r="WG7" s="138"/>
      <c r="WH7" s="138"/>
      <c r="WI7" s="138"/>
      <c r="WJ7" s="138"/>
      <c r="WK7" s="138"/>
      <c r="WL7" s="138"/>
      <c r="WM7" s="138"/>
      <c r="WN7" s="138"/>
      <c r="WO7" s="138"/>
      <c r="WP7" s="138"/>
      <c r="WQ7" s="138"/>
      <c r="WR7" s="138"/>
      <c r="WS7" s="138"/>
      <c r="WT7" s="138"/>
      <c r="WU7" s="138"/>
      <c r="WV7" s="138"/>
      <c r="WW7" s="138"/>
      <c r="WX7" s="138"/>
      <c r="WY7" s="138"/>
      <c r="WZ7" s="138"/>
      <c r="XA7" s="138"/>
      <c r="XB7" s="138"/>
      <c r="XC7" s="138"/>
      <c r="XD7" s="138"/>
      <c r="XE7" s="138"/>
      <c r="XF7" s="138"/>
      <c r="XG7" s="138"/>
      <c r="XH7" s="138"/>
      <c r="XI7" s="138"/>
      <c r="XJ7" s="138"/>
      <c r="XK7" s="138"/>
      <c r="XL7" s="138"/>
      <c r="XM7" s="138"/>
      <c r="XN7" s="138"/>
      <c r="XO7" s="138"/>
      <c r="XP7" s="138"/>
      <c r="XQ7" s="138"/>
      <c r="XR7" s="138"/>
      <c r="XS7" s="138"/>
      <c r="XT7" s="138"/>
      <c r="XU7" s="138"/>
      <c r="XV7" s="138"/>
      <c r="XW7" s="138"/>
      <c r="XX7" s="138"/>
      <c r="XY7" s="138"/>
      <c r="XZ7" s="138"/>
      <c r="YA7" s="138"/>
      <c r="YB7" s="138"/>
      <c r="YC7" s="138"/>
      <c r="YD7" s="138"/>
      <c r="YE7" s="138"/>
      <c r="YF7" s="138"/>
      <c r="YG7" s="138"/>
      <c r="YH7" s="138"/>
      <c r="YI7" s="138"/>
      <c r="YJ7" s="138"/>
      <c r="YK7" s="138"/>
      <c r="YL7" s="138"/>
      <c r="YM7" s="138"/>
      <c r="YN7" s="138"/>
      <c r="YO7" s="138"/>
      <c r="YP7" s="138"/>
      <c r="YQ7" s="138"/>
      <c r="YR7" s="138"/>
      <c r="YS7" s="138"/>
      <c r="YT7" s="138"/>
      <c r="YU7" s="138"/>
      <c r="YV7" s="138"/>
      <c r="YW7" s="138"/>
      <c r="YX7" s="138"/>
      <c r="YY7" s="138"/>
      <c r="YZ7" s="138"/>
      <c r="ZA7" s="138"/>
      <c r="ZB7" s="138"/>
      <c r="ZC7" s="138"/>
      <c r="ZD7" s="138"/>
      <c r="ZE7" s="138"/>
      <c r="ZF7" s="138"/>
      <c r="ZG7" s="138"/>
      <c r="ZH7" s="138"/>
      <c r="ZI7" s="138"/>
      <c r="ZJ7" s="138"/>
      <c r="ZK7" s="138"/>
      <c r="ZL7" s="138"/>
      <c r="ZM7" s="138"/>
      <c r="ZN7" s="138"/>
      <c r="ZO7" s="138"/>
      <c r="ZP7" s="138"/>
      <c r="ZQ7" s="138"/>
      <c r="ZR7" s="138"/>
      <c r="ZS7" s="138"/>
      <c r="ZT7" s="138"/>
      <c r="ZU7" s="138"/>
      <c r="ZV7" s="138"/>
      <c r="ZW7" s="138"/>
      <c r="ZX7" s="138"/>
      <c r="ZY7" s="138"/>
      <c r="ZZ7" s="138"/>
      <c r="AAA7" s="138"/>
      <c r="AAB7" s="138"/>
      <c r="AAC7" s="138"/>
      <c r="AAD7" s="138"/>
      <c r="AAE7" s="138"/>
      <c r="AAF7" s="138"/>
      <c r="AAG7" s="138"/>
      <c r="AAH7" s="138"/>
      <c r="AAI7" s="138"/>
      <c r="AAJ7" s="138"/>
      <c r="AAK7" s="138"/>
      <c r="AAL7" s="138"/>
      <c r="AAM7" s="138"/>
      <c r="AAN7" s="138"/>
      <c r="AAO7" s="138"/>
      <c r="AAP7" s="138"/>
      <c r="AAQ7" s="138"/>
      <c r="AAR7" s="138"/>
      <c r="AAS7" s="138"/>
      <c r="AAT7" s="138"/>
      <c r="AAU7" s="138"/>
      <c r="AAV7" s="138"/>
      <c r="AAW7" s="138"/>
      <c r="AAX7" s="138"/>
      <c r="AAY7" s="138"/>
      <c r="AAZ7" s="138"/>
      <c r="ABA7" s="138"/>
      <c r="ABB7" s="138"/>
      <c r="ABC7" s="138"/>
      <c r="ABD7" s="138"/>
      <c r="ABE7" s="138"/>
      <c r="ABF7" s="138"/>
      <c r="ABG7" s="138"/>
      <c r="ABH7" s="138"/>
      <c r="ABI7" s="138"/>
      <c r="ABJ7" s="138"/>
      <c r="ABK7" s="138"/>
      <c r="ABL7" s="138"/>
      <c r="ABM7" s="138"/>
      <c r="ABN7" s="138"/>
      <c r="ABO7" s="138"/>
      <c r="ABP7" s="138"/>
      <c r="ABQ7" s="138"/>
      <c r="ABR7" s="138"/>
      <c r="ABS7" s="138"/>
      <c r="ABT7" s="138"/>
      <c r="ABU7" s="138"/>
      <c r="ABV7" s="138"/>
      <c r="ABW7" s="138"/>
      <c r="ABX7" s="138"/>
      <c r="ABY7" s="138"/>
      <c r="ABZ7" s="138"/>
      <c r="ACA7" s="138"/>
      <c r="ACB7" s="138"/>
      <c r="ACC7" s="138"/>
      <c r="ACD7" s="138"/>
      <c r="ACE7" s="138"/>
      <c r="ACF7" s="138"/>
      <c r="ACG7" s="138"/>
      <c r="ACH7" s="138"/>
      <c r="ACI7" s="138"/>
      <c r="ACJ7" s="138"/>
      <c r="ACK7" s="138"/>
      <c r="ACL7" s="138"/>
      <c r="ACM7" s="138"/>
      <c r="ACN7" s="138"/>
      <c r="ACO7" s="138"/>
      <c r="ACP7" s="138"/>
      <c r="ACQ7" s="138"/>
      <c r="ACR7" s="138"/>
      <c r="ACS7" s="138"/>
      <c r="ACT7" s="138"/>
      <c r="ACU7" s="138"/>
      <c r="ACV7" s="138"/>
      <c r="ACW7" s="138"/>
      <c r="ACX7" s="138"/>
      <c r="ACY7" s="138"/>
      <c r="ACZ7" s="138"/>
      <c r="ADA7" s="138"/>
      <c r="ADB7" s="138"/>
      <c r="ADC7" s="138"/>
      <c r="ADD7" s="138"/>
      <c r="ADE7" s="138"/>
      <c r="ADF7" s="138"/>
      <c r="ADG7" s="138"/>
      <c r="ADH7" s="138"/>
      <c r="ADI7" s="138"/>
      <c r="ADJ7" s="138"/>
      <c r="ADK7" s="138"/>
      <c r="ADL7" s="138"/>
      <c r="ADM7" s="138"/>
      <c r="ADN7" s="138"/>
      <c r="ADO7" s="138"/>
      <c r="ADP7" s="138"/>
      <c r="ADQ7" s="138"/>
      <c r="ADR7" s="138"/>
      <c r="ADS7" s="138"/>
      <c r="ADT7" s="138"/>
      <c r="ADU7" s="138"/>
      <c r="ADV7" s="138"/>
      <c r="ADW7" s="138"/>
      <c r="ADX7" s="138"/>
      <c r="ADY7" s="138"/>
      <c r="ADZ7" s="138"/>
      <c r="AEA7" s="138"/>
      <c r="AEB7" s="138"/>
      <c r="AEC7" s="138"/>
      <c r="AED7" s="138"/>
      <c r="AEE7" s="138"/>
      <c r="AEF7" s="138"/>
      <c r="AEG7" s="138"/>
      <c r="AEH7" s="138"/>
      <c r="AEI7" s="138"/>
      <c r="AEJ7" s="138"/>
      <c r="AEK7" s="138"/>
      <c r="AEL7" s="138"/>
      <c r="AEM7" s="138"/>
      <c r="AEN7" s="138"/>
      <c r="AEO7" s="138"/>
      <c r="AEP7" s="138"/>
      <c r="AEQ7" s="138"/>
      <c r="AER7" s="138"/>
      <c r="AES7" s="138"/>
      <c r="AET7" s="138"/>
      <c r="AEU7" s="138"/>
      <c r="AEV7" s="138"/>
      <c r="AEW7" s="138"/>
      <c r="AEX7" s="138"/>
      <c r="AEY7" s="138"/>
      <c r="AEZ7" s="138"/>
      <c r="AFA7" s="138"/>
      <c r="AFB7" s="138"/>
      <c r="AFC7" s="138"/>
      <c r="AFD7" s="138"/>
      <c r="AFE7" s="138"/>
      <c r="AFF7" s="138"/>
      <c r="AFG7" s="138"/>
      <c r="AFH7" s="138"/>
      <c r="AFI7" s="138"/>
      <c r="AFJ7" s="138"/>
      <c r="AFK7" s="138"/>
      <c r="AFL7" s="138"/>
      <c r="AFM7" s="138"/>
      <c r="AFN7" s="138"/>
      <c r="AFO7" s="138"/>
      <c r="AFP7" s="138"/>
      <c r="AFQ7" s="138"/>
      <c r="AFR7" s="138"/>
      <c r="AFS7" s="138"/>
      <c r="AFT7" s="138"/>
      <c r="AFU7" s="138"/>
      <c r="AFV7" s="138"/>
      <c r="AFW7" s="138"/>
      <c r="AFX7" s="138"/>
      <c r="AFY7" s="138"/>
      <c r="AFZ7" s="138"/>
      <c r="AGA7" s="138"/>
      <c r="AGB7" s="138"/>
      <c r="AGC7" s="138"/>
      <c r="AGD7" s="138"/>
      <c r="AGE7" s="138"/>
      <c r="AGF7" s="138"/>
      <c r="AGG7" s="138"/>
      <c r="AGH7" s="138"/>
      <c r="AGI7" s="138"/>
      <c r="AGJ7" s="138"/>
      <c r="AGK7" s="138"/>
      <c r="AGL7" s="138"/>
      <c r="AGM7" s="138"/>
      <c r="AGN7" s="138"/>
      <c r="AGO7" s="138"/>
      <c r="AGP7" s="138"/>
      <c r="AGQ7" s="138"/>
      <c r="AGR7" s="138"/>
      <c r="AGS7" s="138"/>
      <c r="AGT7" s="138"/>
      <c r="AGU7" s="138"/>
      <c r="AGV7" s="138"/>
      <c r="AGW7" s="138"/>
      <c r="AGX7" s="138"/>
      <c r="AGY7" s="138"/>
      <c r="AGZ7" s="138"/>
      <c r="AHA7" s="138"/>
      <c r="AHB7" s="138"/>
      <c r="AHC7" s="138"/>
      <c r="AHD7" s="138"/>
      <c r="AHE7" s="138"/>
      <c r="AHF7" s="138"/>
      <c r="AHG7" s="138"/>
      <c r="AHH7" s="138"/>
      <c r="AHI7" s="138"/>
      <c r="AHJ7" s="138"/>
      <c r="AHK7" s="138"/>
      <c r="AHL7" s="138"/>
      <c r="AHM7" s="138"/>
      <c r="AHN7" s="138"/>
      <c r="AHO7" s="138"/>
      <c r="AHP7" s="138"/>
      <c r="AHQ7" s="138"/>
      <c r="AHR7" s="138"/>
      <c r="AHS7" s="138"/>
      <c r="AHT7" s="138"/>
      <c r="AHU7" s="138"/>
      <c r="AHV7" s="138"/>
      <c r="AHW7" s="138"/>
      <c r="AHX7" s="138"/>
      <c r="AHY7" s="138"/>
      <c r="AHZ7" s="138"/>
      <c r="AIA7" s="138"/>
      <c r="AIB7" s="138"/>
      <c r="AIC7" s="138"/>
      <c r="AID7" s="138"/>
      <c r="AIE7" s="138"/>
      <c r="AIF7" s="138"/>
      <c r="AIG7" s="138"/>
      <c r="AIH7" s="138"/>
      <c r="AII7" s="138"/>
      <c r="AIJ7" s="138"/>
      <c r="AIK7" s="138"/>
      <c r="AIL7" s="138"/>
      <c r="AIM7" s="138"/>
      <c r="AIN7" s="138"/>
      <c r="AIO7" s="138"/>
      <c r="AIP7" s="138"/>
      <c r="AIQ7" s="138"/>
      <c r="AIR7" s="138"/>
      <c r="AIS7" s="138"/>
      <c r="AIT7" s="138"/>
      <c r="AIU7" s="138"/>
      <c r="AIV7" s="138"/>
      <c r="AIW7" s="138"/>
      <c r="AIX7" s="138"/>
      <c r="AIY7" s="138"/>
      <c r="AIZ7" s="138"/>
      <c r="AJA7" s="138"/>
      <c r="AJB7" s="138"/>
      <c r="AJC7" s="138"/>
      <c r="AJD7" s="138"/>
      <c r="AJE7" s="138"/>
      <c r="AJF7" s="138"/>
      <c r="AJG7" s="138"/>
      <c r="AJH7" s="138"/>
      <c r="AJI7" s="138"/>
      <c r="AJJ7" s="138"/>
      <c r="AJK7" s="138"/>
      <c r="AJL7" s="138"/>
      <c r="AJM7" s="138"/>
      <c r="AJN7" s="138"/>
      <c r="AJO7" s="138"/>
      <c r="AJP7" s="138"/>
      <c r="AJQ7" s="138"/>
      <c r="AJR7" s="138"/>
      <c r="AJS7" s="138"/>
      <c r="AJT7" s="138"/>
      <c r="AJU7" s="138"/>
      <c r="AJV7" s="138"/>
      <c r="AJW7" s="138"/>
      <c r="AJX7" s="138"/>
      <c r="AJY7" s="138"/>
      <c r="AJZ7" s="138"/>
      <c r="AKA7" s="138"/>
      <c r="AKB7" s="138"/>
      <c r="AKC7" s="138"/>
      <c r="AKD7" s="138"/>
      <c r="AKE7" s="138"/>
      <c r="AKF7" s="138"/>
      <c r="AKG7" s="138"/>
      <c r="AKH7" s="138"/>
      <c r="AKI7" s="138"/>
      <c r="AKJ7" s="138"/>
      <c r="AKK7" s="138"/>
      <c r="AKL7" s="138"/>
      <c r="AKM7" s="138"/>
      <c r="AKN7" s="138"/>
      <c r="AKO7" s="138"/>
      <c r="AKP7" s="138"/>
      <c r="AKQ7" s="138"/>
      <c r="AKR7" s="138"/>
      <c r="AKS7" s="138"/>
      <c r="AKT7" s="138"/>
      <c r="AKU7" s="138"/>
      <c r="AKV7" s="138"/>
      <c r="AKW7" s="138"/>
      <c r="AKX7" s="138"/>
      <c r="AKY7" s="138"/>
      <c r="AKZ7" s="138"/>
      <c r="ALA7" s="138"/>
      <c r="ALB7" s="138"/>
      <c r="ALC7" s="138"/>
      <c r="ALD7" s="138"/>
      <c r="ALE7" s="138"/>
      <c r="ALF7" s="138"/>
      <c r="ALG7" s="138"/>
      <c r="ALH7" s="138"/>
      <c r="ALI7" s="138"/>
      <c r="ALJ7" s="138"/>
      <c r="ALK7" s="138"/>
      <c r="ALL7" s="138"/>
      <c r="ALM7" s="138"/>
      <c r="ALN7" s="138"/>
      <c r="ALO7" s="138"/>
      <c r="ALP7" s="138"/>
      <c r="ALQ7" s="138"/>
      <c r="ALR7" s="138"/>
      <c r="ALS7" s="138"/>
      <c r="ALT7" s="138"/>
      <c r="ALU7" s="138"/>
      <c r="ALV7" s="138"/>
      <c r="ALW7" s="138"/>
      <c r="ALX7" s="138"/>
      <c r="ALY7" s="138"/>
      <c r="ALZ7" s="138"/>
      <c r="AMA7" s="138"/>
    </row>
    <row r="8" spans="1:1015" s="123" customFormat="1" x14ac:dyDescent="0.25">
      <c r="C8" s="190"/>
      <c r="D8" s="190"/>
      <c r="E8" s="190"/>
      <c r="F8" s="190"/>
      <c r="G8" s="190"/>
      <c r="H8" s="191"/>
      <c r="I8" s="138"/>
      <c r="J8" s="138"/>
      <c r="K8" s="190"/>
      <c r="L8" s="190"/>
      <c r="M8" s="190"/>
      <c r="N8" s="190"/>
      <c r="O8" s="190"/>
      <c r="P8" s="190"/>
      <c r="Q8" s="191"/>
      <c r="R8" s="138"/>
      <c r="S8" s="192"/>
      <c r="T8" s="193"/>
      <c r="U8" s="193"/>
      <c r="V8" s="193"/>
      <c r="W8" s="193"/>
      <c r="X8" s="193"/>
      <c r="Y8" s="138"/>
      <c r="Z8" s="13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c r="CN8" s="138"/>
      <c r="CO8" s="138"/>
      <c r="CP8" s="138"/>
      <c r="CQ8" s="138"/>
      <c r="CR8" s="138"/>
      <c r="CS8" s="138"/>
      <c r="CT8" s="138"/>
      <c r="CU8" s="138"/>
      <c r="CV8" s="138"/>
      <c r="CW8" s="138"/>
      <c r="CX8" s="138"/>
      <c r="CY8" s="138"/>
      <c r="CZ8" s="138"/>
      <c r="DA8" s="138"/>
      <c r="DB8" s="138"/>
      <c r="DC8" s="138"/>
      <c r="DD8" s="138"/>
      <c r="DE8" s="138"/>
      <c r="DF8" s="138"/>
      <c r="DG8" s="138"/>
      <c r="DH8" s="138"/>
      <c r="DI8" s="138"/>
      <c r="DJ8" s="138"/>
      <c r="DK8" s="138"/>
      <c r="DL8" s="138"/>
      <c r="DM8" s="138"/>
      <c r="DN8" s="138"/>
      <c r="DO8" s="138"/>
      <c r="DP8" s="138"/>
      <c r="DQ8" s="138"/>
      <c r="DR8" s="138"/>
      <c r="DS8" s="138"/>
      <c r="DT8" s="138"/>
      <c r="DU8" s="138"/>
      <c r="DV8" s="138"/>
      <c r="DW8" s="138"/>
      <c r="DX8" s="138"/>
      <c r="DY8" s="138"/>
      <c r="DZ8" s="138"/>
      <c r="EA8" s="138"/>
      <c r="EB8" s="138"/>
      <c r="EC8" s="138"/>
      <c r="ED8" s="138"/>
      <c r="EE8" s="138"/>
      <c r="EF8" s="138"/>
      <c r="EG8" s="138"/>
      <c r="EH8" s="138"/>
      <c r="EI8" s="138"/>
      <c r="EJ8" s="138"/>
      <c r="EK8" s="138"/>
      <c r="EL8" s="138"/>
      <c r="EM8" s="138"/>
      <c r="EN8" s="138"/>
      <c r="EO8" s="138"/>
      <c r="EP8" s="138"/>
      <c r="EQ8" s="138"/>
      <c r="ER8" s="138"/>
      <c r="ES8" s="138"/>
      <c r="ET8" s="138"/>
      <c r="EU8" s="138"/>
      <c r="EV8" s="138"/>
      <c r="EW8" s="138"/>
      <c r="EX8" s="138"/>
      <c r="EY8" s="138"/>
      <c r="EZ8" s="138"/>
      <c r="FA8" s="138"/>
      <c r="FB8" s="138"/>
      <c r="FC8" s="138"/>
      <c r="FD8" s="138"/>
      <c r="FE8" s="138"/>
      <c r="FF8" s="138"/>
      <c r="FG8" s="138"/>
      <c r="FH8" s="138"/>
      <c r="FI8" s="138"/>
      <c r="FJ8" s="138"/>
      <c r="FK8" s="138"/>
      <c r="FL8" s="138"/>
      <c r="FM8" s="138"/>
      <c r="FN8" s="138"/>
      <c r="FO8" s="138"/>
      <c r="FP8" s="138"/>
      <c r="FQ8" s="138"/>
      <c r="FR8" s="138"/>
      <c r="FS8" s="138"/>
      <c r="FT8" s="138"/>
      <c r="FU8" s="138"/>
      <c r="FV8" s="138"/>
      <c r="FW8" s="138"/>
      <c r="FX8" s="138"/>
      <c r="FY8" s="138"/>
      <c r="FZ8" s="138"/>
      <c r="GA8" s="138"/>
      <c r="GB8" s="138"/>
      <c r="GC8" s="138"/>
      <c r="GD8" s="138"/>
      <c r="GE8" s="138"/>
      <c r="GF8" s="138"/>
      <c r="GG8" s="138"/>
      <c r="GH8" s="138"/>
      <c r="GI8" s="138"/>
      <c r="GJ8" s="138"/>
      <c r="GK8" s="138"/>
      <c r="GL8" s="138"/>
      <c r="GM8" s="138"/>
      <c r="GN8" s="138"/>
      <c r="GO8" s="138"/>
      <c r="GP8" s="138"/>
      <c r="GQ8" s="138"/>
      <c r="GR8" s="138"/>
      <c r="GS8" s="138"/>
      <c r="GT8" s="138"/>
      <c r="GU8" s="138"/>
      <c r="GV8" s="138"/>
      <c r="GW8" s="138"/>
      <c r="GX8" s="138"/>
      <c r="GY8" s="138"/>
      <c r="GZ8" s="138"/>
      <c r="HA8" s="138"/>
      <c r="HB8" s="138"/>
      <c r="HC8" s="138"/>
      <c r="HD8" s="138"/>
      <c r="HE8" s="138"/>
      <c r="HF8" s="138"/>
      <c r="HG8" s="138"/>
      <c r="HH8" s="138"/>
      <c r="HI8" s="138"/>
      <c r="HJ8" s="138"/>
      <c r="HK8" s="138"/>
      <c r="HL8" s="138"/>
      <c r="HM8" s="138"/>
      <c r="HN8" s="138"/>
      <c r="HO8" s="138"/>
      <c r="HP8" s="138"/>
      <c r="HQ8" s="138"/>
      <c r="HR8" s="138"/>
      <c r="HS8" s="138"/>
      <c r="HT8" s="138"/>
      <c r="HU8" s="138"/>
      <c r="HV8" s="138"/>
      <c r="HW8" s="138"/>
      <c r="HX8" s="138"/>
      <c r="HY8" s="138"/>
      <c r="HZ8" s="138"/>
      <c r="IA8" s="138"/>
      <c r="IB8" s="138"/>
      <c r="IC8" s="138"/>
      <c r="ID8" s="138"/>
      <c r="IE8" s="138"/>
      <c r="IF8" s="138"/>
      <c r="IG8" s="138"/>
      <c r="IH8" s="138"/>
      <c r="II8" s="138"/>
      <c r="IJ8" s="138"/>
      <c r="IK8" s="138"/>
      <c r="IL8" s="138"/>
      <c r="IM8" s="138"/>
      <c r="IN8" s="138"/>
      <c r="IO8" s="138"/>
      <c r="IP8" s="138"/>
      <c r="IQ8" s="138"/>
      <c r="IR8" s="138"/>
      <c r="IS8" s="138"/>
      <c r="IT8" s="138"/>
      <c r="IU8" s="138"/>
      <c r="IV8" s="138"/>
      <c r="IW8" s="138"/>
      <c r="IX8" s="138"/>
      <c r="IY8" s="138"/>
      <c r="IZ8" s="138"/>
      <c r="JA8" s="138"/>
      <c r="JB8" s="138"/>
      <c r="JC8" s="138"/>
      <c r="JD8" s="138"/>
      <c r="JE8" s="138"/>
      <c r="JF8" s="138"/>
      <c r="JG8" s="138"/>
      <c r="JH8" s="138"/>
      <c r="JI8" s="138"/>
      <c r="JJ8" s="138"/>
      <c r="JK8" s="138"/>
      <c r="JL8" s="138"/>
      <c r="JM8" s="138"/>
      <c r="JN8" s="138"/>
      <c r="JO8" s="138"/>
      <c r="JP8" s="138"/>
      <c r="JQ8" s="138"/>
      <c r="JR8" s="138"/>
      <c r="JS8" s="138"/>
      <c r="JT8" s="138"/>
      <c r="JU8" s="138"/>
      <c r="JV8" s="138"/>
      <c r="JW8" s="138"/>
      <c r="JX8" s="138"/>
      <c r="JY8" s="138"/>
      <c r="JZ8" s="138"/>
      <c r="KA8" s="138"/>
      <c r="KB8" s="138"/>
      <c r="KC8" s="138"/>
      <c r="KD8" s="138"/>
      <c r="KE8" s="138"/>
      <c r="KF8" s="138"/>
      <c r="KG8" s="138"/>
      <c r="KH8" s="138"/>
      <c r="KI8" s="138"/>
      <c r="KJ8" s="138"/>
      <c r="KK8" s="138"/>
      <c r="KL8" s="138"/>
      <c r="KM8" s="138"/>
      <c r="KN8" s="138"/>
      <c r="KO8" s="138"/>
      <c r="KP8" s="138"/>
      <c r="KQ8" s="138"/>
      <c r="KR8" s="138"/>
      <c r="KS8" s="138"/>
      <c r="KT8" s="138"/>
      <c r="KU8" s="138"/>
      <c r="KV8" s="138"/>
      <c r="KW8" s="138"/>
      <c r="KX8" s="138"/>
      <c r="KY8" s="138"/>
      <c r="KZ8" s="138"/>
      <c r="LA8" s="138"/>
      <c r="LB8" s="138"/>
      <c r="LC8" s="138"/>
      <c r="LD8" s="138"/>
      <c r="LE8" s="138"/>
      <c r="LF8" s="138"/>
      <c r="LG8" s="138"/>
      <c r="LH8" s="138"/>
      <c r="LI8" s="138"/>
      <c r="LJ8" s="138"/>
      <c r="LK8" s="138"/>
      <c r="LL8" s="138"/>
      <c r="LM8" s="138"/>
      <c r="LN8" s="138"/>
      <c r="LO8" s="138"/>
      <c r="LP8" s="138"/>
      <c r="LQ8" s="138"/>
      <c r="LR8" s="138"/>
      <c r="LS8" s="138"/>
      <c r="LT8" s="138"/>
      <c r="LU8" s="138"/>
      <c r="LV8" s="138"/>
      <c r="LW8" s="138"/>
      <c r="LX8" s="138"/>
      <c r="LY8" s="138"/>
      <c r="LZ8" s="138"/>
      <c r="MA8" s="138"/>
      <c r="MB8" s="138"/>
      <c r="MC8" s="138"/>
      <c r="MD8" s="138"/>
      <c r="ME8" s="138"/>
      <c r="MF8" s="138"/>
      <c r="MG8" s="138"/>
      <c r="MH8" s="138"/>
      <c r="MI8" s="138"/>
      <c r="MJ8" s="138"/>
      <c r="MK8" s="138"/>
      <c r="ML8" s="138"/>
      <c r="MM8" s="138"/>
      <c r="MN8" s="138"/>
      <c r="MO8" s="138"/>
      <c r="MP8" s="138"/>
      <c r="MQ8" s="138"/>
      <c r="MR8" s="138"/>
      <c r="MS8" s="138"/>
      <c r="MT8" s="138"/>
      <c r="MU8" s="138"/>
      <c r="MV8" s="138"/>
      <c r="MW8" s="138"/>
      <c r="MX8" s="138"/>
      <c r="MY8" s="138"/>
      <c r="MZ8" s="138"/>
      <c r="NA8" s="138"/>
      <c r="NB8" s="138"/>
      <c r="NC8" s="138"/>
      <c r="ND8" s="138"/>
      <c r="NE8" s="138"/>
      <c r="NF8" s="138"/>
      <c r="NG8" s="138"/>
      <c r="NH8" s="138"/>
      <c r="NI8" s="138"/>
      <c r="NJ8" s="138"/>
      <c r="NK8" s="138"/>
      <c r="NL8" s="138"/>
      <c r="NM8" s="138"/>
      <c r="NN8" s="138"/>
      <c r="NO8" s="138"/>
      <c r="NP8" s="138"/>
      <c r="NQ8" s="138"/>
      <c r="NR8" s="138"/>
      <c r="NS8" s="138"/>
      <c r="NT8" s="138"/>
      <c r="NU8" s="138"/>
      <c r="NV8" s="138"/>
      <c r="NW8" s="138"/>
      <c r="NX8" s="138"/>
      <c r="NY8" s="138"/>
      <c r="NZ8" s="138"/>
      <c r="OA8" s="138"/>
      <c r="OB8" s="138"/>
      <c r="OC8" s="138"/>
      <c r="OD8" s="138"/>
      <c r="OE8" s="138"/>
      <c r="OF8" s="138"/>
      <c r="OG8" s="138"/>
      <c r="OH8" s="138"/>
      <c r="OI8" s="138"/>
      <c r="OJ8" s="138"/>
      <c r="OK8" s="138"/>
      <c r="OL8" s="138"/>
      <c r="OM8" s="138"/>
      <c r="ON8" s="138"/>
      <c r="OO8" s="138"/>
      <c r="OP8" s="138"/>
      <c r="OQ8" s="138"/>
      <c r="OR8" s="138"/>
      <c r="OS8" s="138"/>
      <c r="OT8" s="138"/>
      <c r="OU8" s="138"/>
      <c r="OV8" s="138"/>
      <c r="OW8" s="138"/>
      <c r="OX8" s="138"/>
      <c r="OY8" s="138"/>
      <c r="OZ8" s="138"/>
      <c r="PA8" s="138"/>
      <c r="PB8" s="138"/>
      <c r="PC8" s="138"/>
      <c r="PD8" s="138"/>
      <c r="PE8" s="138"/>
      <c r="PF8" s="138"/>
      <c r="PG8" s="138"/>
      <c r="PH8" s="138"/>
      <c r="PI8" s="138"/>
      <c r="PJ8" s="138"/>
      <c r="PK8" s="138"/>
      <c r="PL8" s="138"/>
      <c r="PM8" s="138"/>
      <c r="PN8" s="138"/>
      <c r="PO8" s="138"/>
      <c r="PP8" s="138"/>
      <c r="PQ8" s="138"/>
      <c r="PR8" s="138"/>
      <c r="PS8" s="138"/>
      <c r="PT8" s="138"/>
      <c r="PU8" s="138"/>
      <c r="PV8" s="138"/>
      <c r="PW8" s="138"/>
      <c r="PX8" s="138"/>
      <c r="PY8" s="138"/>
      <c r="PZ8" s="138"/>
      <c r="QA8" s="138"/>
      <c r="QB8" s="138"/>
      <c r="QC8" s="138"/>
      <c r="QD8" s="138"/>
      <c r="QE8" s="138"/>
      <c r="QF8" s="138"/>
      <c r="QG8" s="138"/>
      <c r="QH8" s="138"/>
      <c r="QI8" s="138"/>
      <c r="QJ8" s="138"/>
      <c r="QK8" s="138"/>
      <c r="QL8" s="138"/>
      <c r="QM8" s="138"/>
      <c r="QN8" s="138"/>
      <c r="QO8" s="138"/>
      <c r="QP8" s="138"/>
      <c r="QQ8" s="138"/>
      <c r="QR8" s="138"/>
      <c r="QS8" s="138"/>
      <c r="QT8" s="138"/>
      <c r="QU8" s="138"/>
      <c r="QV8" s="138"/>
      <c r="QW8" s="138"/>
      <c r="QX8" s="138"/>
      <c r="QY8" s="138"/>
      <c r="QZ8" s="138"/>
      <c r="RA8" s="138"/>
      <c r="RB8" s="138"/>
      <c r="RC8" s="138"/>
      <c r="RD8" s="138"/>
      <c r="RE8" s="138"/>
      <c r="RF8" s="138"/>
      <c r="RG8" s="138"/>
      <c r="RH8" s="138"/>
      <c r="RI8" s="138"/>
      <c r="RJ8" s="138"/>
      <c r="RK8" s="138"/>
      <c r="RL8" s="138"/>
      <c r="RM8" s="138"/>
      <c r="RN8" s="138"/>
      <c r="RO8" s="138"/>
      <c r="RP8" s="138"/>
      <c r="RQ8" s="138"/>
      <c r="RR8" s="138"/>
      <c r="RS8" s="138"/>
      <c r="RT8" s="138"/>
      <c r="RU8" s="138"/>
      <c r="RV8" s="138"/>
      <c r="RW8" s="138"/>
      <c r="RX8" s="138"/>
      <c r="RY8" s="138"/>
      <c r="RZ8" s="138"/>
      <c r="SA8" s="138"/>
      <c r="SB8" s="138"/>
      <c r="SC8" s="138"/>
      <c r="SD8" s="138"/>
      <c r="SE8" s="138"/>
      <c r="SF8" s="138"/>
      <c r="SG8" s="138"/>
      <c r="SH8" s="138"/>
      <c r="SI8" s="138"/>
      <c r="SJ8" s="138"/>
      <c r="SK8" s="138"/>
      <c r="SL8" s="138"/>
      <c r="SM8" s="138"/>
      <c r="SN8" s="138"/>
      <c r="SO8" s="138"/>
      <c r="SP8" s="138"/>
      <c r="SQ8" s="138"/>
      <c r="SR8" s="138"/>
      <c r="SS8" s="138"/>
      <c r="ST8" s="138"/>
      <c r="SU8" s="138"/>
      <c r="SV8" s="138"/>
      <c r="SW8" s="138"/>
      <c r="SX8" s="138"/>
      <c r="SY8" s="138"/>
      <c r="SZ8" s="138"/>
      <c r="TA8" s="138"/>
      <c r="TB8" s="138"/>
      <c r="TC8" s="138"/>
      <c r="TD8" s="138"/>
      <c r="TE8" s="138"/>
      <c r="TF8" s="138"/>
      <c r="TG8" s="138"/>
      <c r="TH8" s="138"/>
      <c r="TI8" s="138"/>
      <c r="TJ8" s="138"/>
      <c r="TK8" s="138"/>
      <c r="TL8" s="138"/>
      <c r="TM8" s="138"/>
      <c r="TN8" s="138"/>
      <c r="TO8" s="138"/>
      <c r="TP8" s="138"/>
      <c r="TQ8" s="138"/>
      <c r="TR8" s="138"/>
      <c r="TS8" s="138"/>
      <c r="TT8" s="138"/>
      <c r="TU8" s="138"/>
      <c r="TV8" s="138"/>
      <c r="TW8" s="138"/>
      <c r="TX8" s="138"/>
      <c r="TY8" s="138"/>
      <c r="TZ8" s="138"/>
      <c r="UA8" s="138"/>
      <c r="UB8" s="138"/>
      <c r="UC8" s="138"/>
      <c r="UD8" s="138"/>
      <c r="UE8" s="138"/>
      <c r="UF8" s="138"/>
      <c r="UG8" s="138"/>
      <c r="UH8" s="138"/>
      <c r="UI8" s="138"/>
      <c r="UJ8" s="138"/>
      <c r="UK8" s="138"/>
      <c r="UL8" s="138"/>
      <c r="UM8" s="138"/>
      <c r="UN8" s="138"/>
      <c r="UO8" s="138"/>
      <c r="UP8" s="138"/>
      <c r="UQ8" s="138"/>
      <c r="UR8" s="138"/>
      <c r="US8" s="138"/>
      <c r="UT8" s="138"/>
      <c r="UU8" s="138"/>
      <c r="UV8" s="138"/>
      <c r="UW8" s="138"/>
      <c r="UX8" s="138"/>
      <c r="UY8" s="138"/>
      <c r="UZ8" s="138"/>
      <c r="VA8" s="138"/>
      <c r="VB8" s="138"/>
      <c r="VC8" s="138"/>
      <c r="VD8" s="138"/>
      <c r="VE8" s="138"/>
      <c r="VF8" s="138"/>
      <c r="VG8" s="138"/>
      <c r="VH8" s="138"/>
      <c r="VI8" s="138"/>
      <c r="VJ8" s="138"/>
      <c r="VK8" s="138"/>
      <c r="VL8" s="138"/>
      <c r="VM8" s="138"/>
      <c r="VN8" s="138"/>
      <c r="VO8" s="138"/>
      <c r="VP8" s="138"/>
      <c r="VQ8" s="138"/>
      <c r="VR8" s="138"/>
      <c r="VS8" s="138"/>
      <c r="VT8" s="138"/>
      <c r="VU8" s="138"/>
      <c r="VV8" s="138"/>
      <c r="VW8" s="138"/>
      <c r="VX8" s="138"/>
      <c r="VY8" s="138"/>
      <c r="VZ8" s="138"/>
      <c r="WA8" s="138"/>
      <c r="WB8" s="138"/>
      <c r="WC8" s="138"/>
      <c r="WD8" s="138"/>
      <c r="WE8" s="138"/>
      <c r="WF8" s="138"/>
      <c r="WG8" s="138"/>
      <c r="WH8" s="138"/>
      <c r="WI8" s="138"/>
      <c r="WJ8" s="138"/>
      <c r="WK8" s="138"/>
      <c r="WL8" s="138"/>
      <c r="WM8" s="138"/>
      <c r="WN8" s="138"/>
      <c r="WO8" s="138"/>
      <c r="WP8" s="138"/>
      <c r="WQ8" s="138"/>
      <c r="WR8" s="138"/>
      <c r="WS8" s="138"/>
      <c r="WT8" s="138"/>
      <c r="WU8" s="138"/>
      <c r="WV8" s="138"/>
      <c r="WW8" s="138"/>
      <c r="WX8" s="138"/>
      <c r="WY8" s="138"/>
      <c r="WZ8" s="138"/>
      <c r="XA8" s="138"/>
      <c r="XB8" s="138"/>
      <c r="XC8" s="138"/>
      <c r="XD8" s="138"/>
      <c r="XE8" s="138"/>
      <c r="XF8" s="138"/>
      <c r="XG8" s="138"/>
      <c r="XH8" s="138"/>
      <c r="XI8" s="138"/>
      <c r="XJ8" s="138"/>
      <c r="XK8" s="138"/>
      <c r="XL8" s="138"/>
      <c r="XM8" s="138"/>
      <c r="XN8" s="138"/>
      <c r="XO8" s="138"/>
      <c r="XP8" s="138"/>
      <c r="XQ8" s="138"/>
      <c r="XR8" s="138"/>
      <c r="XS8" s="138"/>
      <c r="XT8" s="138"/>
      <c r="XU8" s="138"/>
      <c r="XV8" s="138"/>
      <c r="XW8" s="138"/>
      <c r="XX8" s="138"/>
      <c r="XY8" s="138"/>
      <c r="XZ8" s="138"/>
      <c r="YA8" s="138"/>
      <c r="YB8" s="138"/>
      <c r="YC8" s="138"/>
      <c r="YD8" s="138"/>
      <c r="YE8" s="138"/>
      <c r="YF8" s="138"/>
      <c r="YG8" s="138"/>
      <c r="YH8" s="138"/>
      <c r="YI8" s="138"/>
      <c r="YJ8" s="138"/>
      <c r="YK8" s="138"/>
      <c r="YL8" s="138"/>
      <c r="YM8" s="138"/>
      <c r="YN8" s="138"/>
      <c r="YO8" s="138"/>
      <c r="YP8" s="138"/>
      <c r="YQ8" s="138"/>
      <c r="YR8" s="138"/>
      <c r="YS8" s="138"/>
      <c r="YT8" s="138"/>
      <c r="YU8" s="138"/>
      <c r="YV8" s="138"/>
      <c r="YW8" s="138"/>
      <c r="YX8" s="138"/>
      <c r="YY8" s="138"/>
      <c r="YZ8" s="138"/>
      <c r="ZA8" s="138"/>
      <c r="ZB8" s="138"/>
      <c r="ZC8" s="138"/>
      <c r="ZD8" s="138"/>
      <c r="ZE8" s="138"/>
      <c r="ZF8" s="138"/>
      <c r="ZG8" s="138"/>
      <c r="ZH8" s="138"/>
      <c r="ZI8" s="138"/>
      <c r="ZJ8" s="138"/>
      <c r="ZK8" s="138"/>
      <c r="ZL8" s="138"/>
      <c r="ZM8" s="138"/>
      <c r="ZN8" s="138"/>
      <c r="ZO8" s="138"/>
      <c r="ZP8" s="138"/>
      <c r="ZQ8" s="138"/>
      <c r="ZR8" s="138"/>
      <c r="ZS8" s="138"/>
      <c r="ZT8" s="138"/>
      <c r="ZU8" s="138"/>
      <c r="ZV8" s="138"/>
      <c r="ZW8" s="138"/>
      <c r="ZX8" s="138"/>
      <c r="ZY8" s="138"/>
      <c r="ZZ8" s="138"/>
      <c r="AAA8" s="138"/>
      <c r="AAB8" s="138"/>
      <c r="AAC8" s="138"/>
      <c r="AAD8" s="138"/>
      <c r="AAE8" s="138"/>
      <c r="AAF8" s="138"/>
      <c r="AAG8" s="138"/>
      <c r="AAH8" s="138"/>
      <c r="AAI8" s="138"/>
      <c r="AAJ8" s="138"/>
      <c r="AAK8" s="138"/>
      <c r="AAL8" s="138"/>
      <c r="AAM8" s="138"/>
      <c r="AAN8" s="138"/>
      <c r="AAO8" s="138"/>
      <c r="AAP8" s="138"/>
      <c r="AAQ8" s="138"/>
      <c r="AAR8" s="138"/>
      <c r="AAS8" s="138"/>
      <c r="AAT8" s="138"/>
      <c r="AAU8" s="138"/>
      <c r="AAV8" s="138"/>
      <c r="AAW8" s="138"/>
      <c r="AAX8" s="138"/>
      <c r="AAY8" s="138"/>
      <c r="AAZ8" s="138"/>
      <c r="ABA8" s="138"/>
      <c r="ABB8" s="138"/>
      <c r="ABC8" s="138"/>
      <c r="ABD8" s="138"/>
      <c r="ABE8" s="138"/>
      <c r="ABF8" s="138"/>
      <c r="ABG8" s="138"/>
      <c r="ABH8" s="138"/>
      <c r="ABI8" s="138"/>
      <c r="ABJ8" s="138"/>
      <c r="ABK8" s="138"/>
      <c r="ABL8" s="138"/>
      <c r="ABM8" s="138"/>
      <c r="ABN8" s="138"/>
      <c r="ABO8" s="138"/>
      <c r="ABP8" s="138"/>
      <c r="ABQ8" s="138"/>
      <c r="ABR8" s="138"/>
      <c r="ABS8" s="138"/>
      <c r="ABT8" s="138"/>
      <c r="ABU8" s="138"/>
      <c r="ABV8" s="138"/>
      <c r="ABW8" s="138"/>
      <c r="ABX8" s="138"/>
      <c r="ABY8" s="138"/>
      <c r="ABZ8" s="138"/>
      <c r="ACA8" s="138"/>
      <c r="ACB8" s="138"/>
      <c r="ACC8" s="138"/>
      <c r="ACD8" s="138"/>
      <c r="ACE8" s="138"/>
      <c r="ACF8" s="138"/>
      <c r="ACG8" s="138"/>
      <c r="ACH8" s="138"/>
      <c r="ACI8" s="138"/>
      <c r="ACJ8" s="138"/>
      <c r="ACK8" s="138"/>
      <c r="ACL8" s="138"/>
      <c r="ACM8" s="138"/>
      <c r="ACN8" s="138"/>
      <c r="ACO8" s="138"/>
      <c r="ACP8" s="138"/>
      <c r="ACQ8" s="138"/>
      <c r="ACR8" s="138"/>
      <c r="ACS8" s="138"/>
      <c r="ACT8" s="138"/>
      <c r="ACU8" s="138"/>
      <c r="ACV8" s="138"/>
      <c r="ACW8" s="138"/>
      <c r="ACX8" s="138"/>
      <c r="ACY8" s="138"/>
      <c r="ACZ8" s="138"/>
      <c r="ADA8" s="138"/>
      <c r="ADB8" s="138"/>
      <c r="ADC8" s="138"/>
      <c r="ADD8" s="138"/>
      <c r="ADE8" s="138"/>
      <c r="ADF8" s="138"/>
      <c r="ADG8" s="138"/>
      <c r="ADH8" s="138"/>
      <c r="ADI8" s="138"/>
      <c r="ADJ8" s="138"/>
      <c r="ADK8" s="138"/>
      <c r="ADL8" s="138"/>
      <c r="ADM8" s="138"/>
      <c r="ADN8" s="138"/>
      <c r="ADO8" s="138"/>
      <c r="ADP8" s="138"/>
      <c r="ADQ8" s="138"/>
      <c r="ADR8" s="138"/>
      <c r="ADS8" s="138"/>
      <c r="ADT8" s="138"/>
      <c r="ADU8" s="138"/>
      <c r="ADV8" s="138"/>
      <c r="ADW8" s="138"/>
      <c r="ADX8" s="138"/>
      <c r="ADY8" s="138"/>
      <c r="ADZ8" s="138"/>
      <c r="AEA8" s="138"/>
      <c r="AEB8" s="138"/>
      <c r="AEC8" s="138"/>
      <c r="AED8" s="138"/>
      <c r="AEE8" s="138"/>
      <c r="AEF8" s="138"/>
      <c r="AEG8" s="138"/>
      <c r="AEH8" s="138"/>
      <c r="AEI8" s="138"/>
      <c r="AEJ8" s="138"/>
      <c r="AEK8" s="138"/>
      <c r="AEL8" s="138"/>
      <c r="AEM8" s="138"/>
      <c r="AEN8" s="138"/>
      <c r="AEO8" s="138"/>
      <c r="AEP8" s="138"/>
      <c r="AEQ8" s="138"/>
      <c r="AER8" s="138"/>
      <c r="AES8" s="138"/>
      <c r="AET8" s="138"/>
      <c r="AEU8" s="138"/>
      <c r="AEV8" s="138"/>
      <c r="AEW8" s="138"/>
      <c r="AEX8" s="138"/>
      <c r="AEY8" s="138"/>
      <c r="AEZ8" s="138"/>
      <c r="AFA8" s="138"/>
      <c r="AFB8" s="138"/>
      <c r="AFC8" s="138"/>
      <c r="AFD8" s="138"/>
      <c r="AFE8" s="138"/>
      <c r="AFF8" s="138"/>
      <c r="AFG8" s="138"/>
      <c r="AFH8" s="138"/>
      <c r="AFI8" s="138"/>
      <c r="AFJ8" s="138"/>
      <c r="AFK8" s="138"/>
      <c r="AFL8" s="138"/>
      <c r="AFM8" s="138"/>
      <c r="AFN8" s="138"/>
      <c r="AFO8" s="138"/>
      <c r="AFP8" s="138"/>
      <c r="AFQ8" s="138"/>
      <c r="AFR8" s="138"/>
      <c r="AFS8" s="138"/>
      <c r="AFT8" s="138"/>
      <c r="AFU8" s="138"/>
      <c r="AFV8" s="138"/>
      <c r="AFW8" s="138"/>
      <c r="AFX8" s="138"/>
      <c r="AFY8" s="138"/>
      <c r="AFZ8" s="138"/>
      <c r="AGA8" s="138"/>
      <c r="AGB8" s="138"/>
      <c r="AGC8" s="138"/>
      <c r="AGD8" s="138"/>
      <c r="AGE8" s="138"/>
      <c r="AGF8" s="138"/>
      <c r="AGG8" s="138"/>
      <c r="AGH8" s="138"/>
      <c r="AGI8" s="138"/>
      <c r="AGJ8" s="138"/>
      <c r="AGK8" s="138"/>
      <c r="AGL8" s="138"/>
      <c r="AGM8" s="138"/>
      <c r="AGN8" s="138"/>
      <c r="AGO8" s="138"/>
      <c r="AGP8" s="138"/>
      <c r="AGQ8" s="138"/>
      <c r="AGR8" s="138"/>
      <c r="AGS8" s="138"/>
      <c r="AGT8" s="138"/>
      <c r="AGU8" s="138"/>
      <c r="AGV8" s="138"/>
      <c r="AGW8" s="138"/>
      <c r="AGX8" s="138"/>
      <c r="AGY8" s="138"/>
      <c r="AGZ8" s="138"/>
      <c r="AHA8" s="138"/>
      <c r="AHB8" s="138"/>
      <c r="AHC8" s="138"/>
      <c r="AHD8" s="138"/>
      <c r="AHE8" s="138"/>
      <c r="AHF8" s="138"/>
      <c r="AHG8" s="138"/>
      <c r="AHH8" s="138"/>
      <c r="AHI8" s="138"/>
      <c r="AHJ8" s="138"/>
      <c r="AHK8" s="138"/>
      <c r="AHL8" s="138"/>
      <c r="AHM8" s="138"/>
      <c r="AHN8" s="138"/>
      <c r="AHO8" s="138"/>
      <c r="AHP8" s="138"/>
      <c r="AHQ8" s="138"/>
      <c r="AHR8" s="138"/>
      <c r="AHS8" s="138"/>
      <c r="AHT8" s="138"/>
      <c r="AHU8" s="138"/>
      <c r="AHV8" s="138"/>
      <c r="AHW8" s="138"/>
      <c r="AHX8" s="138"/>
      <c r="AHY8" s="138"/>
      <c r="AHZ8" s="138"/>
      <c r="AIA8" s="138"/>
      <c r="AIB8" s="138"/>
      <c r="AIC8" s="138"/>
      <c r="AID8" s="138"/>
      <c r="AIE8" s="138"/>
      <c r="AIF8" s="138"/>
      <c r="AIG8" s="138"/>
      <c r="AIH8" s="138"/>
      <c r="AII8" s="138"/>
      <c r="AIJ8" s="138"/>
      <c r="AIK8" s="138"/>
      <c r="AIL8" s="138"/>
      <c r="AIM8" s="138"/>
      <c r="AIN8" s="138"/>
      <c r="AIO8" s="138"/>
      <c r="AIP8" s="138"/>
      <c r="AIQ8" s="138"/>
      <c r="AIR8" s="138"/>
      <c r="AIS8" s="138"/>
      <c r="AIT8" s="138"/>
      <c r="AIU8" s="138"/>
      <c r="AIV8" s="138"/>
      <c r="AIW8" s="138"/>
      <c r="AIX8" s="138"/>
      <c r="AIY8" s="138"/>
      <c r="AIZ8" s="138"/>
      <c r="AJA8" s="138"/>
      <c r="AJB8" s="138"/>
      <c r="AJC8" s="138"/>
      <c r="AJD8" s="138"/>
      <c r="AJE8" s="138"/>
      <c r="AJF8" s="138"/>
      <c r="AJG8" s="138"/>
      <c r="AJH8" s="138"/>
      <c r="AJI8" s="138"/>
      <c r="AJJ8" s="138"/>
      <c r="AJK8" s="138"/>
      <c r="AJL8" s="138"/>
      <c r="AJM8" s="138"/>
      <c r="AJN8" s="138"/>
      <c r="AJO8" s="138"/>
      <c r="AJP8" s="138"/>
      <c r="AJQ8" s="138"/>
      <c r="AJR8" s="138"/>
      <c r="AJS8" s="138"/>
      <c r="AJT8" s="138"/>
      <c r="AJU8" s="138"/>
      <c r="AJV8" s="138"/>
      <c r="AJW8" s="138"/>
      <c r="AJX8" s="138"/>
      <c r="AJY8" s="138"/>
      <c r="AJZ8" s="138"/>
      <c r="AKA8" s="138"/>
      <c r="AKB8" s="138"/>
      <c r="AKC8" s="138"/>
      <c r="AKD8" s="138"/>
      <c r="AKE8" s="138"/>
      <c r="AKF8" s="138"/>
      <c r="AKG8" s="138"/>
      <c r="AKH8" s="138"/>
      <c r="AKI8" s="138"/>
      <c r="AKJ8" s="138"/>
      <c r="AKK8" s="138"/>
      <c r="AKL8" s="138"/>
      <c r="AKM8" s="138"/>
      <c r="AKN8" s="138"/>
      <c r="AKO8" s="138"/>
      <c r="AKP8" s="138"/>
      <c r="AKQ8" s="138"/>
      <c r="AKR8" s="138"/>
      <c r="AKS8" s="138"/>
      <c r="AKT8" s="138"/>
      <c r="AKU8" s="138"/>
      <c r="AKV8" s="138"/>
      <c r="AKW8" s="138"/>
      <c r="AKX8" s="138"/>
      <c r="AKY8" s="138"/>
      <c r="AKZ8" s="138"/>
      <c r="ALA8" s="138"/>
      <c r="ALB8" s="138"/>
      <c r="ALC8" s="138"/>
      <c r="ALD8" s="138"/>
      <c r="ALE8" s="138"/>
      <c r="ALF8" s="138"/>
      <c r="ALG8" s="138"/>
      <c r="ALH8" s="138"/>
      <c r="ALI8" s="138"/>
      <c r="ALJ8" s="138"/>
      <c r="ALK8" s="138"/>
      <c r="ALL8" s="138"/>
      <c r="ALM8" s="138"/>
      <c r="ALN8" s="138"/>
      <c r="ALO8" s="138"/>
      <c r="ALP8" s="138"/>
      <c r="ALQ8" s="138"/>
      <c r="ALR8" s="138"/>
      <c r="ALS8" s="138"/>
      <c r="ALT8" s="138"/>
      <c r="ALU8" s="138"/>
      <c r="ALV8" s="138"/>
      <c r="ALW8" s="138"/>
      <c r="ALX8" s="138"/>
      <c r="ALY8" s="138"/>
      <c r="ALZ8" s="138"/>
      <c r="AMA8" s="138"/>
    </row>
    <row r="9" spans="1:1015" s="123" customFormat="1" x14ac:dyDescent="0.25">
      <c r="C9" s="190"/>
      <c r="D9" s="190"/>
      <c r="E9" s="190"/>
      <c r="F9" s="190"/>
      <c r="G9" s="190"/>
      <c r="H9" s="191"/>
      <c r="I9" s="138"/>
      <c r="J9" s="138"/>
      <c r="K9" s="190"/>
      <c r="L9" s="190"/>
      <c r="M9" s="190"/>
      <c r="N9" s="190"/>
      <c r="O9" s="190"/>
      <c r="P9" s="190"/>
      <c r="Q9" s="191"/>
      <c r="R9" s="138"/>
      <c r="S9" s="192"/>
      <c r="T9" s="193"/>
      <c r="U9" s="193"/>
      <c r="V9" s="193"/>
      <c r="W9" s="193"/>
      <c r="X9" s="193"/>
      <c r="Y9" s="138"/>
      <c r="Z9" s="138"/>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c r="CN9" s="138"/>
      <c r="CO9" s="138"/>
      <c r="CP9" s="138"/>
      <c r="CQ9" s="138"/>
      <c r="CR9" s="138"/>
      <c r="CS9" s="138"/>
      <c r="CT9" s="138"/>
      <c r="CU9" s="138"/>
      <c r="CV9" s="138"/>
      <c r="CW9" s="138"/>
      <c r="CX9" s="138"/>
      <c r="CY9" s="138"/>
      <c r="CZ9" s="138"/>
      <c r="DA9" s="138"/>
      <c r="DB9" s="138"/>
      <c r="DC9" s="138"/>
      <c r="DD9" s="138"/>
      <c r="DE9" s="138"/>
      <c r="DF9" s="138"/>
      <c r="DG9" s="138"/>
      <c r="DH9" s="138"/>
      <c r="DI9" s="138"/>
      <c r="DJ9" s="138"/>
      <c r="DK9" s="138"/>
      <c r="DL9" s="138"/>
      <c r="DM9" s="138"/>
      <c r="DN9" s="138"/>
      <c r="DO9" s="138"/>
      <c r="DP9" s="138"/>
      <c r="DQ9" s="138"/>
      <c r="DR9" s="138"/>
      <c r="DS9" s="138"/>
      <c r="DT9" s="138"/>
      <c r="DU9" s="138"/>
      <c r="DV9" s="138"/>
      <c r="DW9" s="138"/>
      <c r="DX9" s="138"/>
      <c r="DY9" s="138"/>
      <c r="DZ9" s="138"/>
      <c r="EA9" s="138"/>
      <c r="EB9" s="138"/>
      <c r="EC9" s="138"/>
      <c r="ED9" s="138"/>
      <c r="EE9" s="138"/>
      <c r="EF9" s="138"/>
      <c r="EG9" s="138"/>
      <c r="EH9" s="138"/>
      <c r="EI9" s="138"/>
      <c r="EJ9" s="138"/>
      <c r="EK9" s="138"/>
      <c r="EL9" s="138"/>
      <c r="EM9" s="138"/>
      <c r="EN9" s="138"/>
      <c r="EO9" s="138"/>
      <c r="EP9" s="138"/>
      <c r="EQ9" s="138"/>
      <c r="ER9" s="138"/>
      <c r="ES9" s="138"/>
      <c r="ET9" s="138"/>
      <c r="EU9" s="138"/>
      <c r="EV9" s="138"/>
      <c r="EW9" s="138"/>
      <c r="EX9" s="138"/>
      <c r="EY9" s="138"/>
      <c r="EZ9" s="138"/>
      <c r="FA9" s="138"/>
      <c r="FB9" s="138"/>
      <c r="FC9" s="138"/>
      <c r="FD9" s="138"/>
      <c r="FE9" s="138"/>
      <c r="FF9" s="138"/>
      <c r="FG9" s="138"/>
      <c r="FH9" s="138"/>
      <c r="FI9" s="138"/>
      <c r="FJ9" s="138"/>
      <c r="FK9" s="138"/>
      <c r="FL9" s="138"/>
      <c r="FM9" s="138"/>
      <c r="FN9" s="138"/>
      <c r="FO9" s="138"/>
      <c r="FP9" s="138"/>
      <c r="FQ9" s="138"/>
      <c r="FR9" s="138"/>
      <c r="FS9" s="138"/>
      <c r="FT9" s="138"/>
      <c r="FU9" s="138"/>
      <c r="FV9" s="138"/>
      <c r="FW9" s="138"/>
      <c r="FX9" s="138"/>
      <c r="FY9" s="138"/>
      <c r="FZ9" s="138"/>
      <c r="GA9" s="138"/>
      <c r="GB9" s="138"/>
      <c r="GC9" s="138"/>
      <c r="GD9" s="138"/>
      <c r="GE9" s="138"/>
      <c r="GF9" s="138"/>
      <c r="GG9" s="138"/>
      <c r="GH9" s="138"/>
      <c r="GI9" s="138"/>
      <c r="GJ9" s="138"/>
      <c r="GK9" s="138"/>
      <c r="GL9" s="138"/>
      <c r="GM9" s="138"/>
      <c r="GN9" s="138"/>
      <c r="GO9" s="138"/>
      <c r="GP9" s="138"/>
      <c r="GQ9" s="138"/>
      <c r="GR9" s="138"/>
      <c r="GS9" s="138"/>
      <c r="GT9" s="138"/>
      <c r="GU9" s="138"/>
      <c r="GV9" s="138"/>
      <c r="GW9" s="138"/>
      <c r="GX9" s="138"/>
      <c r="GY9" s="138"/>
      <c r="GZ9" s="138"/>
      <c r="HA9" s="138"/>
      <c r="HB9" s="138"/>
      <c r="HC9" s="138"/>
      <c r="HD9" s="138"/>
      <c r="HE9" s="138"/>
      <c r="HF9" s="138"/>
      <c r="HG9" s="138"/>
      <c r="HH9" s="138"/>
      <c r="HI9" s="138"/>
      <c r="HJ9" s="138"/>
      <c r="HK9" s="138"/>
      <c r="HL9" s="138"/>
      <c r="HM9" s="138"/>
      <c r="HN9" s="138"/>
      <c r="HO9" s="138"/>
      <c r="HP9" s="138"/>
      <c r="HQ9" s="138"/>
      <c r="HR9" s="138"/>
      <c r="HS9" s="138"/>
      <c r="HT9" s="138"/>
      <c r="HU9" s="138"/>
      <c r="HV9" s="138"/>
      <c r="HW9" s="138"/>
      <c r="HX9" s="138"/>
      <c r="HY9" s="138"/>
      <c r="HZ9" s="138"/>
      <c r="IA9" s="138"/>
      <c r="IB9" s="138"/>
      <c r="IC9" s="138"/>
      <c r="ID9" s="138"/>
      <c r="IE9" s="138"/>
      <c r="IF9" s="138"/>
      <c r="IG9" s="138"/>
      <c r="IH9" s="138"/>
      <c r="II9" s="138"/>
      <c r="IJ9" s="138"/>
      <c r="IK9" s="138"/>
      <c r="IL9" s="138"/>
      <c r="IM9" s="138"/>
      <c r="IN9" s="138"/>
      <c r="IO9" s="138"/>
      <c r="IP9" s="138"/>
      <c r="IQ9" s="138"/>
      <c r="IR9" s="138"/>
      <c r="IS9" s="138"/>
      <c r="IT9" s="138"/>
      <c r="IU9" s="138"/>
      <c r="IV9" s="138"/>
      <c r="IW9" s="138"/>
      <c r="IX9" s="138"/>
      <c r="IY9" s="138"/>
      <c r="IZ9" s="138"/>
      <c r="JA9" s="138"/>
      <c r="JB9" s="138"/>
      <c r="JC9" s="138"/>
      <c r="JD9" s="138"/>
      <c r="JE9" s="138"/>
      <c r="JF9" s="138"/>
      <c r="JG9" s="138"/>
      <c r="JH9" s="138"/>
      <c r="JI9" s="138"/>
      <c r="JJ9" s="138"/>
      <c r="JK9" s="138"/>
      <c r="JL9" s="138"/>
      <c r="JM9" s="138"/>
      <c r="JN9" s="138"/>
      <c r="JO9" s="138"/>
      <c r="JP9" s="138"/>
      <c r="JQ9" s="138"/>
      <c r="JR9" s="138"/>
      <c r="JS9" s="138"/>
      <c r="JT9" s="138"/>
      <c r="JU9" s="138"/>
      <c r="JV9" s="138"/>
      <c r="JW9" s="138"/>
      <c r="JX9" s="138"/>
      <c r="JY9" s="138"/>
      <c r="JZ9" s="138"/>
      <c r="KA9" s="138"/>
      <c r="KB9" s="138"/>
      <c r="KC9" s="138"/>
      <c r="KD9" s="138"/>
      <c r="KE9" s="138"/>
      <c r="KF9" s="138"/>
      <c r="KG9" s="138"/>
      <c r="KH9" s="138"/>
      <c r="KI9" s="138"/>
      <c r="KJ9" s="138"/>
      <c r="KK9" s="138"/>
      <c r="KL9" s="138"/>
      <c r="KM9" s="138"/>
      <c r="KN9" s="138"/>
      <c r="KO9" s="138"/>
      <c r="KP9" s="138"/>
      <c r="KQ9" s="138"/>
      <c r="KR9" s="138"/>
      <c r="KS9" s="138"/>
      <c r="KT9" s="138"/>
      <c r="KU9" s="138"/>
      <c r="KV9" s="138"/>
      <c r="KW9" s="138"/>
      <c r="KX9" s="138"/>
      <c r="KY9" s="138"/>
      <c r="KZ9" s="138"/>
      <c r="LA9" s="138"/>
      <c r="LB9" s="138"/>
      <c r="LC9" s="138"/>
      <c r="LD9" s="138"/>
      <c r="LE9" s="138"/>
      <c r="LF9" s="138"/>
      <c r="LG9" s="138"/>
      <c r="LH9" s="138"/>
      <c r="LI9" s="138"/>
      <c r="LJ9" s="138"/>
      <c r="LK9" s="138"/>
      <c r="LL9" s="138"/>
      <c r="LM9" s="138"/>
      <c r="LN9" s="138"/>
      <c r="LO9" s="138"/>
      <c r="LP9" s="138"/>
      <c r="LQ9" s="138"/>
      <c r="LR9" s="138"/>
      <c r="LS9" s="138"/>
      <c r="LT9" s="138"/>
      <c r="LU9" s="138"/>
      <c r="LV9" s="138"/>
      <c r="LW9" s="138"/>
      <c r="LX9" s="138"/>
      <c r="LY9" s="138"/>
      <c r="LZ9" s="138"/>
      <c r="MA9" s="138"/>
      <c r="MB9" s="138"/>
      <c r="MC9" s="138"/>
      <c r="MD9" s="138"/>
      <c r="ME9" s="138"/>
      <c r="MF9" s="138"/>
      <c r="MG9" s="138"/>
      <c r="MH9" s="138"/>
      <c r="MI9" s="138"/>
      <c r="MJ9" s="138"/>
      <c r="MK9" s="138"/>
      <c r="ML9" s="138"/>
      <c r="MM9" s="138"/>
      <c r="MN9" s="138"/>
      <c r="MO9" s="138"/>
      <c r="MP9" s="138"/>
      <c r="MQ9" s="138"/>
      <c r="MR9" s="138"/>
      <c r="MS9" s="138"/>
      <c r="MT9" s="138"/>
      <c r="MU9" s="138"/>
      <c r="MV9" s="138"/>
      <c r="MW9" s="138"/>
      <c r="MX9" s="138"/>
      <c r="MY9" s="138"/>
      <c r="MZ9" s="138"/>
      <c r="NA9" s="138"/>
      <c r="NB9" s="138"/>
      <c r="NC9" s="138"/>
      <c r="ND9" s="138"/>
      <c r="NE9" s="138"/>
      <c r="NF9" s="138"/>
      <c r="NG9" s="138"/>
      <c r="NH9" s="138"/>
      <c r="NI9" s="138"/>
      <c r="NJ9" s="138"/>
      <c r="NK9" s="138"/>
      <c r="NL9" s="138"/>
      <c r="NM9" s="138"/>
      <c r="NN9" s="138"/>
      <c r="NO9" s="138"/>
      <c r="NP9" s="138"/>
      <c r="NQ9" s="138"/>
      <c r="NR9" s="138"/>
      <c r="NS9" s="138"/>
      <c r="NT9" s="138"/>
      <c r="NU9" s="138"/>
      <c r="NV9" s="138"/>
      <c r="NW9" s="138"/>
      <c r="NX9" s="138"/>
      <c r="NY9" s="138"/>
      <c r="NZ9" s="138"/>
      <c r="OA9" s="138"/>
      <c r="OB9" s="138"/>
      <c r="OC9" s="138"/>
      <c r="OD9" s="138"/>
      <c r="OE9" s="138"/>
      <c r="OF9" s="138"/>
      <c r="OG9" s="138"/>
      <c r="OH9" s="138"/>
      <c r="OI9" s="138"/>
      <c r="OJ9" s="138"/>
      <c r="OK9" s="138"/>
      <c r="OL9" s="138"/>
      <c r="OM9" s="138"/>
      <c r="ON9" s="138"/>
      <c r="OO9" s="138"/>
      <c r="OP9" s="138"/>
      <c r="OQ9" s="138"/>
      <c r="OR9" s="138"/>
      <c r="OS9" s="138"/>
      <c r="OT9" s="138"/>
      <c r="OU9" s="138"/>
      <c r="OV9" s="138"/>
      <c r="OW9" s="138"/>
      <c r="OX9" s="138"/>
      <c r="OY9" s="138"/>
      <c r="OZ9" s="138"/>
      <c r="PA9" s="138"/>
      <c r="PB9" s="138"/>
      <c r="PC9" s="138"/>
      <c r="PD9" s="138"/>
      <c r="PE9" s="138"/>
      <c r="PF9" s="138"/>
      <c r="PG9" s="138"/>
      <c r="PH9" s="138"/>
      <c r="PI9" s="138"/>
      <c r="PJ9" s="138"/>
      <c r="PK9" s="138"/>
      <c r="PL9" s="138"/>
      <c r="PM9" s="138"/>
      <c r="PN9" s="138"/>
      <c r="PO9" s="138"/>
      <c r="PP9" s="138"/>
      <c r="PQ9" s="138"/>
      <c r="PR9" s="138"/>
      <c r="PS9" s="138"/>
      <c r="PT9" s="138"/>
      <c r="PU9" s="138"/>
      <c r="PV9" s="138"/>
      <c r="PW9" s="138"/>
      <c r="PX9" s="138"/>
      <c r="PY9" s="138"/>
      <c r="PZ9" s="138"/>
      <c r="QA9" s="138"/>
      <c r="QB9" s="138"/>
      <c r="QC9" s="138"/>
      <c r="QD9" s="138"/>
      <c r="QE9" s="138"/>
      <c r="QF9" s="138"/>
      <c r="QG9" s="138"/>
      <c r="QH9" s="138"/>
      <c r="QI9" s="138"/>
      <c r="QJ9" s="138"/>
      <c r="QK9" s="138"/>
      <c r="QL9" s="138"/>
      <c r="QM9" s="138"/>
      <c r="QN9" s="138"/>
      <c r="QO9" s="138"/>
      <c r="QP9" s="138"/>
      <c r="QQ9" s="138"/>
      <c r="QR9" s="138"/>
      <c r="QS9" s="138"/>
      <c r="QT9" s="138"/>
      <c r="QU9" s="138"/>
      <c r="QV9" s="138"/>
      <c r="QW9" s="138"/>
      <c r="QX9" s="138"/>
      <c r="QY9" s="138"/>
      <c r="QZ9" s="138"/>
      <c r="RA9" s="138"/>
      <c r="RB9" s="138"/>
      <c r="RC9" s="138"/>
      <c r="RD9" s="138"/>
      <c r="RE9" s="138"/>
      <c r="RF9" s="138"/>
      <c r="RG9" s="138"/>
      <c r="RH9" s="138"/>
      <c r="RI9" s="138"/>
      <c r="RJ9" s="138"/>
      <c r="RK9" s="138"/>
      <c r="RL9" s="138"/>
      <c r="RM9" s="138"/>
      <c r="RN9" s="138"/>
      <c r="RO9" s="138"/>
      <c r="RP9" s="138"/>
      <c r="RQ9" s="138"/>
      <c r="RR9" s="138"/>
      <c r="RS9" s="138"/>
      <c r="RT9" s="138"/>
      <c r="RU9" s="138"/>
      <c r="RV9" s="138"/>
      <c r="RW9" s="138"/>
      <c r="RX9" s="138"/>
      <c r="RY9" s="138"/>
      <c r="RZ9" s="138"/>
      <c r="SA9" s="138"/>
      <c r="SB9" s="138"/>
      <c r="SC9" s="138"/>
      <c r="SD9" s="138"/>
      <c r="SE9" s="138"/>
      <c r="SF9" s="138"/>
      <c r="SG9" s="138"/>
      <c r="SH9" s="138"/>
      <c r="SI9" s="138"/>
      <c r="SJ9" s="138"/>
      <c r="SK9" s="138"/>
      <c r="SL9" s="138"/>
      <c r="SM9" s="138"/>
      <c r="SN9" s="138"/>
      <c r="SO9" s="138"/>
      <c r="SP9" s="138"/>
      <c r="SQ9" s="138"/>
      <c r="SR9" s="138"/>
      <c r="SS9" s="138"/>
      <c r="ST9" s="138"/>
      <c r="SU9" s="138"/>
      <c r="SV9" s="138"/>
      <c r="SW9" s="138"/>
      <c r="SX9" s="138"/>
      <c r="SY9" s="138"/>
      <c r="SZ9" s="138"/>
      <c r="TA9" s="138"/>
      <c r="TB9" s="138"/>
      <c r="TC9" s="138"/>
      <c r="TD9" s="138"/>
      <c r="TE9" s="138"/>
      <c r="TF9" s="138"/>
      <c r="TG9" s="138"/>
      <c r="TH9" s="138"/>
      <c r="TI9" s="138"/>
      <c r="TJ9" s="138"/>
      <c r="TK9" s="138"/>
      <c r="TL9" s="138"/>
      <c r="TM9" s="138"/>
      <c r="TN9" s="138"/>
      <c r="TO9" s="138"/>
      <c r="TP9" s="138"/>
      <c r="TQ9" s="138"/>
      <c r="TR9" s="138"/>
      <c r="TS9" s="138"/>
      <c r="TT9" s="138"/>
      <c r="TU9" s="138"/>
      <c r="TV9" s="138"/>
      <c r="TW9" s="138"/>
      <c r="TX9" s="138"/>
      <c r="TY9" s="138"/>
      <c r="TZ9" s="138"/>
      <c r="UA9" s="138"/>
      <c r="UB9" s="138"/>
      <c r="UC9" s="138"/>
      <c r="UD9" s="138"/>
      <c r="UE9" s="138"/>
      <c r="UF9" s="138"/>
      <c r="UG9" s="138"/>
      <c r="UH9" s="138"/>
      <c r="UI9" s="138"/>
      <c r="UJ9" s="138"/>
      <c r="UK9" s="138"/>
      <c r="UL9" s="138"/>
      <c r="UM9" s="138"/>
      <c r="UN9" s="138"/>
      <c r="UO9" s="138"/>
      <c r="UP9" s="138"/>
      <c r="UQ9" s="138"/>
      <c r="UR9" s="138"/>
      <c r="US9" s="138"/>
      <c r="UT9" s="138"/>
      <c r="UU9" s="138"/>
      <c r="UV9" s="138"/>
      <c r="UW9" s="138"/>
      <c r="UX9" s="138"/>
      <c r="UY9" s="138"/>
      <c r="UZ9" s="138"/>
      <c r="VA9" s="138"/>
      <c r="VB9" s="138"/>
      <c r="VC9" s="138"/>
      <c r="VD9" s="138"/>
      <c r="VE9" s="138"/>
      <c r="VF9" s="138"/>
      <c r="VG9" s="138"/>
      <c r="VH9" s="138"/>
      <c r="VI9" s="138"/>
      <c r="VJ9" s="138"/>
      <c r="VK9" s="138"/>
      <c r="VL9" s="138"/>
      <c r="VM9" s="138"/>
      <c r="VN9" s="138"/>
      <c r="VO9" s="138"/>
      <c r="VP9" s="138"/>
      <c r="VQ9" s="138"/>
      <c r="VR9" s="138"/>
      <c r="VS9" s="138"/>
      <c r="VT9" s="138"/>
      <c r="VU9" s="138"/>
      <c r="VV9" s="138"/>
      <c r="VW9" s="138"/>
      <c r="VX9" s="138"/>
      <c r="VY9" s="138"/>
      <c r="VZ9" s="138"/>
      <c r="WA9" s="138"/>
      <c r="WB9" s="138"/>
      <c r="WC9" s="138"/>
      <c r="WD9" s="138"/>
      <c r="WE9" s="138"/>
      <c r="WF9" s="138"/>
      <c r="WG9" s="138"/>
      <c r="WH9" s="138"/>
      <c r="WI9" s="138"/>
      <c r="WJ9" s="138"/>
      <c r="WK9" s="138"/>
      <c r="WL9" s="138"/>
      <c r="WM9" s="138"/>
      <c r="WN9" s="138"/>
      <c r="WO9" s="138"/>
      <c r="WP9" s="138"/>
      <c r="WQ9" s="138"/>
      <c r="WR9" s="138"/>
      <c r="WS9" s="138"/>
      <c r="WT9" s="138"/>
      <c r="WU9" s="138"/>
      <c r="WV9" s="138"/>
      <c r="WW9" s="138"/>
      <c r="WX9" s="138"/>
      <c r="WY9" s="138"/>
      <c r="WZ9" s="138"/>
      <c r="XA9" s="138"/>
      <c r="XB9" s="138"/>
      <c r="XC9" s="138"/>
      <c r="XD9" s="138"/>
      <c r="XE9" s="138"/>
      <c r="XF9" s="138"/>
      <c r="XG9" s="138"/>
      <c r="XH9" s="138"/>
      <c r="XI9" s="138"/>
      <c r="XJ9" s="138"/>
      <c r="XK9" s="138"/>
      <c r="XL9" s="138"/>
      <c r="XM9" s="138"/>
      <c r="XN9" s="138"/>
      <c r="XO9" s="138"/>
      <c r="XP9" s="138"/>
      <c r="XQ9" s="138"/>
      <c r="XR9" s="138"/>
      <c r="XS9" s="138"/>
      <c r="XT9" s="138"/>
      <c r="XU9" s="138"/>
      <c r="XV9" s="138"/>
      <c r="XW9" s="138"/>
      <c r="XX9" s="138"/>
      <c r="XY9" s="138"/>
      <c r="XZ9" s="138"/>
      <c r="YA9" s="138"/>
      <c r="YB9" s="138"/>
      <c r="YC9" s="138"/>
      <c r="YD9" s="138"/>
      <c r="YE9" s="138"/>
      <c r="YF9" s="138"/>
      <c r="YG9" s="138"/>
      <c r="YH9" s="138"/>
      <c r="YI9" s="138"/>
      <c r="YJ9" s="138"/>
      <c r="YK9" s="138"/>
      <c r="YL9" s="138"/>
      <c r="YM9" s="138"/>
      <c r="YN9" s="138"/>
      <c r="YO9" s="138"/>
      <c r="YP9" s="138"/>
      <c r="YQ9" s="138"/>
      <c r="YR9" s="138"/>
      <c r="YS9" s="138"/>
      <c r="YT9" s="138"/>
      <c r="YU9" s="138"/>
      <c r="YV9" s="138"/>
      <c r="YW9" s="138"/>
      <c r="YX9" s="138"/>
      <c r="YY9" s="138"/>
      <c r="YZ9" s="138"/>
      <c r="ZA9" s="138"/>
      <c r="ZB9" s="138"/>
      <c r="ZC9" s="138"/>
      <c r="ZD9" s="138"/>
      <c r="ZE9" s="138"/>
      <c r="ZF9" s="138"/>
      <c r="ZG9" s="138"/>
      <c r="ZH9" s="138"/>
      <c r="ZI9" s="138"/>
      <c r="ZJ9" s="138"/>
      <c r="ZK9" s="138"/>
      <c r="ZL9" s="138"/>
      <c r="ZM9" s="138"/>
      <c r="ZN9" s="138"/>
      <c r="ZO9" s="138"/>
      <c r="ZP9" s="138"/>
      <c r="ZQ9" s="138"/>
      <c r="ZR9" s="138"/>
      <c r="ZS9" s="138"/>
      <c r="ZT9" s="138"/>
      <c r="ZU9" s="138"/>
      <c r="ZV9" s="138"/>
      <c r="ZW9" s="138"/>
      <c r="ZX9" s="138"/>
      <c r="ZY9" s="138"/>
      <c r="ZZ9" s="138"/>
      <c r="AAA9" s="138"/>
      <c r="AAB9" s="138"/>
      <c r="AAC9" s="138"/>
      <c r="AAD9" s="138"/>
      <c r="AAE9" s="138"/>
      <c r="AAF9" s="138"/>
      <c r="AAG9" s="138"/>
      <c r="AAH9" s="138"/>
      <c r="AAI9" s="138"/>
      <c r="AAJ9" s="138"/>
      <c r="AAK9" s="138"/>
      <c r="AAL9" s="138"/>
      <c r="AAM9" s="138"/>
      <c r="AAN9" s="138"/>
      <c r="AAO9" s="138"/>
      <c r="AAP9" s="138"/>
      <c r="AAQ9" s="138"/>
      <c r="AAR9" s="138"/>
      <c r="AAS9" s="138"/>
      <c r="AAT9" s="138"/>
      <c r="AAU9" s="138"/>
      <c r="AAV9" s="138"/>
      <c r="AAW9" s="138"/>
      <c r="AAX9" s="138"/>
      <c r="AAY9" s="138"/>
      <c r="AAZ9" s="138"/>
      <c r="ABA9" s="138"/>
      <c r="ABB9" s="138"/>
      <c r="ABC9" s="138"/>
      <c r="ABD9" s="138"/>
      <c r="ABE9" s="138"/>
      <c r="ABF9" s="138"/>
      <c r="ABG9" s="138"/>
      <c r="ABH9" s="138"/>
      <c r="ABI9" s="138"/>
      <c r="ABJ9" s="138"/>
      <c r="ABK9" s="138"/>
      <c r="ABL9" s="138"/>
      <c r="ABM9" s="138"/>
      <c r="ABN9" s="138"/>
      <c r="ABO9" s="138"/>
      <c r="ABP9" s="138"/>
      <c r="ABQ9" s="138"/>
      <c r="ABR9" s="138"/>
      <c r="ABS9" s="138"/>
      <c r="ABT9" s="138"/>
      <c r="ABU9" s="138"/>
      <c r="ABV9" s="138"/>
      <c r="ABW9" s="138"/>
      <c r="ABX9" s="138"/>
      <c r="ABY9" s="138"/>
      <c r="ABZ9" s="138"/>
      <c r="ACA9" s="138"/>
      <c r="ACB9" s="138"/>
      <c r="ACC9" s="138"/>
      <c r="ACD9" s="138"/>
      <c r="ACE9" s="138"/>
      <c r="ACF9" s="138"/>
      <c r="ACG9" s="138"/>
      <c r="ACH9" s="138"/>
      <c r="ACI9" s="138"/>
      <c r="ACJ9" s="138"/>
      <c r="ACK9" s="138"/>
      <c r="ACL9" s="138"/>
      <c r="ACM9" s="138"/>
      <c r="ACN9" s="138"/>
      <c r="ACO9" s="138"/>
      <c r="ACP9" s="138"/>
      <c r="ACQ9" s="138"/>
      <c r="ACR9" s="138"/>
      <c r="ACS9" s="138"/>
      <c r="ACT9" s="138"/>
      <c r="ACU9" s="138"/>
      <c r="ACV9" s="138"/>
      <c r="ACW9" s="138"/>
      <c r="ACX9" s="138"/>
      <c r="ACY9" s="138"/>
      <c r="ACZ9" s="138"/>
      <c r="ADA9" s="138"/>
      <c r="ADB9" s="138"/>
      <c r="ADC9" s="138"/>
      <c r="ADD9" s="138"/>
      <c r="ADE9" s="138"/>
      <c r="ADF9" s="138"/>
      <c r="ADG9" s="138"/>
      <c r="ADH9" s="138"/>
      <c r="ADI9" s="138"/>
      <c r="ADJ9" s="138"/>
      <c r="ADK9" s="138"/>
      <c r="ADL9" s="138"/>
      <c r="ADM9" s="138"/>
      <c r="ADN9" s="138"/>
      <c r="ADO9" s="138"/>
      <c r="ADP9" s="138"/>
      <c r="ADQ9" s="138"/>
      <c r="ADR9" s="138"/>
      <c r="ADS9" s="138"/>
      <c r="ADT9" s="138"/>
      <c r="ADU9" s="138"/>
      <c r="ADV9" s="138"/>
      <c r="ADW9" s="138"/>
      <c r="ADX9" s="138"/>
      <c r="ADY9" s="138"/>
      <c r="ADZ9" s="138"/>
      <c r="AEA9" s="138"/>
      <c r="AEB9" s="138"/>
      <c r="AEC9" s="138"/>
      <c r="AED9" s="138"/>
      <c r="AEE9" s="138"/>
      <c r="AEF9" s="138"/>
      <c r="AEG9" s="138"/>
      <c r="AEH9" s="138"/>
      <c r="AEI9" s="138"/>
      <c r="AEJ9" s="138"/>
      <c r="AEK9" s="138"/>
      <c r="AEL9" s="138"/>
      <c r="AEM9" s="138"/>
      <c r="AEN9" s="138"/>
      <c r="AEO9" s="138"/>
      <c r="AEP9" s="138"/>
      <c r="AEQ9" s="138"/>
      <c r="AER9" s="138"/>
      <c r="AES9" s="138"/>
      <c r="AET9" s="138"/>
      <c r="AEU9" s="138"/>
      <c r="AEV9" s="138"/>
      <c r="AEW9" s="138"/>
      <c r="AEX9" s="138"/>
      <c r="AEY9" s="138"/>
      <c r="AEZ9" s="138"/>
      <c r="AFA9" s="138"/>
      <c r="AFB9" s="138"/>
      <c r="AFC9" s="138"/>
      <c r="AFD9" s="138"/>
      <c r="AFE9" s="138"/>
      <c r="AFF9" s="138"/>
      <c r="AFG9" s="138"/>
      <c r="AFH9" s="138"/>
      <c r="AFI9" s="138"/>
      <c r="AFJ9" s="138"/>
      <c r="AFK9" s="138"/>
      <c r="AFL9" s="138"/>
      <c r="AFM9" s="138"/>
      <c r="AFN9" s="138"/>
      <c r="AFO9" s="138"/>
      <c r="AFP9" s="138"/>
      <c r="AFQ9" s="138"/>
      <c r="AFR9" s="138"/>
      <c r="AFS9" s="138"/>
      <c r="AFT9" s="138"/>
      <c r="AFU9" s="138"/>
      <c r="AFV9" s="138"/>
      <c r="AFW9" s="138"/>
      <c r="AFX9" s="138"/>
      <c r="AFY9" s="138"/>
      <c r="AFZ9" s="138"/>
      <c r="AGA9" s="138"/>
      <c r="AGB9" s="138"/>
      <c r="AGC9" s="138"/>
      <c r="AGD9" s="138"/>
      <c r="AGE9" s="138"/>
      <c r="AGF9" s="138"/>
      <c r="AGG9" s="138"/>
      <c r="AGH9" s="138"/>
      <c r="AGI9" s="138"/>
      <c r="AGJ9" s="138"/>
      <c r="AGK9" s="138"/>
      <c r="AGL9" s="138"/>
      <c r="AGM9" s="138"/>
      <c r="AGN9" s="138"/>
      <c r="AGO9" s="138"/>
      <c r="AGP9" s="138"/>
      <c r="AGQ9" s="138"/>
      <c r="AGR9" s="138"/>
      <c r="AGS9" s="138"/>
      <c r="AGT9" s="138"/>
      <c r="AGU9" s="138"/>
      <c r="AGV9" s="138"/>
      <c r="AGW9" s="138"/>
      <c r="AGX9" s="138"/>
      <c r="AGY9" s="138"/>
      <c r="AGZ9" s="138"/>
      <c r="AHA9" s="138"/>
      <c r="AHB9" s="138"/>
      <c r="AHC9" s="138"/>
      <c r="AHD9" s="138"/>
      <c r="AHE9" s="138"/>
      <c r="AHF9" s="138"/>
      <c r="AHG9" s="138"/>
      <c r="AHH9" s="138"/>
      <c r="AHI9" s="138"/>
      <c r="AHJ9" s="138"/>
      <c r="AHK9" s="138"/>
      <c r="AHL9" s="138"/>
      <c r="AHM9" s="138"/>
      <c r="AHN9" s="138"/>
      <c r="AHO9" s="138"/>
      <c r="AHP9" s="138"/>
      <c r="AHQ9" s="138"/>
      <c r="AHR9" s="138"/>
      <c r="AHS9" s="138"/>
      <c r="AHT9" s="138"/>
      <c r="AHU9" s="138"/>
      <c r="AHV9" s="138"/>
      <c r="AHW9" s="138"/>
      <c r="AHX9" s="138"/>
      <c r="AHY9" s="138"/>
      <c r="AHZ9" s="138"/>
      <c r="AIA9" s="138"/>
      <c r="AIB9" s="138"/>
      <c r="AIC9" s="138"/>
      <c r="AID9" s="138"/>
      <c r="AIE9" s="138"/>
      <c r="AIF9" s="138"/>
      <c r="AIG9" s="138"/>
      <c r="AIH9" s="138"/>
      <c r="AII9" s="138"/>
      <c r="AIJ9" s="138"/>
      <c r="AIK9" s="138"/>
      <c r="AIL9" s="138"/>
      <c r="AIM9" s="138"/>
      <c r="AIN9" s="138"/>
      <c r="AIO9" s="138"/>
      <c r="AIP9" s="138"/>
      <c r="AIQ9" s="138"/>
      <c r="AIR9" s="138"/>
      <c r="AIS9" s="138"/>
      <c r="AIT9" s="138"/>
      <c r="AIU9" s="138"/>
      <c r="AIV9" s="138"/>
      <c r="AIW9" s="138"/>
      <c r="AIX9" s="138"/>
      <c r="AIY9" s="138"/>
      <c r="AIZ9" s="138"/>
      <c r="AJA9" s="138"/>
      <c r="AJB9" s="138"/>
      <c r="AJC9" s="138"/>
      <c r="AJD9" s="138"/>
      <c r="AJE9" s="138"/>
      <c r="AJF9" s="138"/>
      <c r="AJG9" s="138"/>
      <c r="AJH9" s="138"/>
      <c r="AJI9" s="138"/>
      <c r="AJJ9" s="138"/>
      <c r="AJK9" s="138"/>
      <c r="AJL9" s="138"/>
      <c r="AJM9" s="138"/>
      <c r="AJN9" s="138"/>
      <c r="AJO9" s="138"/>
      <c r="AJP9" s="138"/>
      <c r="AJQ9" s="138"/>
      <c r="AJR9" s="138"/>
      <c r="AJS9" s="138"/>
      <c r="AJT9" s="138"/>
      <c r="AJU9" s="138"/>
      <c r="AJV9" s="138"/>
      <c r="AJW9" s="138"/>
      <c r="AJX9" s="138"/>
      <c r="AJY9" s="138"/>
      <c r="AJZ9" s="138"/>
      <c r="AKA9" s="138"/>
      <c r="AKB9" s="138"/>
      <c r="AKC9" s="138"/>
      <c r="AKD9" s="138"/>
      <c r="AKE9" s="138"/>
      <c r="AKF9" s="138"/>
      <c r="AKG9" s="138"/>
      <c r="AKH9" s="138"/>
      <c r="AKI9" s="138"/>
      <c r="AKJ9" s="138"/>
      <c r="AKK9" s="138"/>
      <c r="AKL9" s="138"/>
      <c r="AKM9" s="138"/>
      <c r="AKN9" s="138"/>
      <c r="AKO9" s="138"/>
      <c r="AKP9" s="138"/>
      <c r="AKQ9" s="138"/>
      <c r="AKR9" s="138"/>
      <c r="AKS9" s="138"/>
      <c r="AKT9" s="138"/>
      <c r="AKU9" s="138"/>
      <c r="AKV9" s="138"/>
      <c r="AKW9" s="138"/>
      <c r="AKX9" s="138"/>
      <c r="AKY9" s="138"/>
      <c r="AKZ9" s="138"/>
      <c r="ALA9" s="138"/>
      <c r="ALB9" s="138"/>
      <c r="ALC9" s="138"/>
      <c r="ALD9" s="138"/>
      <c r="ALE9" s="138"/>
      <c r="ALF9" s="138"/>
      <c r="ALG9" s="138"/>
      <c r="ALH9" s="138"/>
      <c r="ALI9" s="138"/>
      <c r="ALJ9" s="138"/>
      <c r="ALK9" s="138"/>
      <c r="ALL9" s="138"/>
      <c r="ALM9" s="138"/>
      <c r="ALN9" s="138"/>
      <c r="ALO9" s="138"/>
      <c r="ALP9" s="138"/>
      <c r="ALQ9" s="138"/>
      <c r="ALR9" s="138"/>
      <c r="ALS9" s="138"/>
      <c r="ALT9" s="138"/>
      <c r="ALU9" s="138"/>
      <c r="ALV9" s="138"/>
      <c r="ALW9" s="138"/>
      <c r="ALX9" s="138"/>
      <c r="ALY9" s="138"/>
      <c r="ALZ9" s="138"/>
      <c r="AMA9" s="138"/>
    </row>
    <row r="10" spans="1:1015" s="123" customFormat="1" x14ac:dyDescent="0.25">
      <c r="C10" s="190"/>
      <c r="D10" s="190"/>
      <c r="E10" s="190"/>
      <c r="F10" s="190"/>
      <c r="G10" s="190"/>
      <c r="H10" s="191"/>
      <c r="I10" s="138"/>
      <c r="J10" s="138"/>
      <c r="K10" s="190"/>
      <c r="L10" s="190"/>
      <c r="M10" s="190"/>
      <c r="N10" s="190"/>
      <c r="O10" s="190"/>
      <c r="P10" s="190"/>
      <c r="Q10" s="191"/>
      <c r="R10" s="138"/>
      <c r="S10" s="192"/>
      <c r="T10" s="193"/>
      <c r="U10" s="193"/>
      <c r="V10" s="193"/>
      <c r="W10" s="193"/>
      <c r="X10" s="193"/>
      <c r="Y10" s="138"/>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8"/>
      <c r="AY10" s="138"/>
      <c r="AZ10" s="138"/>
      <c r="BA10" s="138"/>
      <c r="BB10" s="138"/>
      <c r="BC10" s="138"/>
      <c r="BD10" s="138"/>
      <c r="BE10" s="138"/>
      <c r="BF10" s="138"/>
      <c r="BG10" s="138"/>
      <c r="BH10" s="138"/>
      <c r="BI10" s="138"/>
      <c r="BJ10" s="138"/>
      <c r="BK10" s="138"/>
      <c r="BL10" s="138"/>
      <c r="BM10" s="138"/>
      <c r="BN10" s="138"/>
      <c r="BO10" s="138"/>
      <c r="BP10" s="138"/>
      <c r="BQ10" s="138"/>
      <c r="BR10" s="138"/>
      <c r="BS10" s="138"/>
      <c r="BT10" s="138"/>
      <c r="BU10" s="138"/>
      <c r="BV10" s="138"/>
      <c r="BW10" s="138"/>
      <c r="BX10" s="138"/>
      <c r="BY10" s="138"/>
      <c r="BZ10" s="138"/>
      <c r="CA10" s="138"/>
      <c r="CB10" s="138"/>
      <c r="CC10" s="138"/>
      <c r="CD10" s="138"/>
      <c r="CE10" s="138"/>
      <c r="CF10" s="138"/>
      <c r="CG10" s="138"/>
      <c r="CH10" s="138"/>
      <c r="CI10" s="138"/>
      <c r="CJ10" s="138"/>
      <c r="CK10" s="138"/>
      <c r="CL10" s="138"/>
      <c r="CM10" s="138"/>
      <c r="CN10" s="138"/>
      <c r="CO10" s="138"/>
      <c r="CP10" s="138"/>
      <c r="CQ10" s="138"/>
      <c r="CR10" s="138"/>
      <c r="CS10" s="138"/>
      <c r="CT10" s="138"/>
      <c r="CU10" s="138"/>
      <c r="CV10" s="138"/>
      <c r="CW10" s="138"/>
      <c r="CX10" s="138"/>
      <c r="CY10" s="138"/>
      <c r="CZ10" s="138"/>
      <c r="DA10" s="138"/>
      <c r="DB10" s="138"/>
      <c r="DC10" s="138"/>
      <c r="DD10" s="138"/>
      <c r="DE10" s="138"/>
      <c r="DF10" s="138"/>
      <c r="DG10" s="138"/>
      <c r="DH10" s="138"/>
      <c r="DI10" s="138"/>
      <c r="DJ10" s="138"/>
      <c r="DK10" s="138"/>
      <c r="DL10" s="138"/>
      <c r="DM10" s="138"/>
      <c r="DN10" s="138"/>
      <c r="DO10" s="138"/>
      <c r="DP10" s="138"/>
      <c r="DQ10" s="138"/>
      <c r="DR10" s="138"/>
      <c r="DS10" s="138"/>
      <c r="DT10" s="138"/>
      <c r="DU10" s="138"/>
      <c r="DV10" s="138"/>
      <c r="DW10" s="138"/>
      <c r="DX10" s="138"/>
      <c r="DY10" s="138"/>
      <c r="DZ10" s="138"/>
      <c r="EA10" s="138"/>
      <c r="EB10" s="138"/>
      <c r="EC10" s="138"/>
      <c r="ED10" s="138"/>
      <c r="EE10" s="138"/>
      <c r="EF10" s="138"/>
      <c r="EG10" s="138"/>
      <c r="EH10" s="138"/>
      <c r="EI10" s="138"/>
      <c r="EJ10" s="138"/>
      <c r="EK10" s="138"/>
      <c r="EL10" s="138"/>
      <c r="EM10" s="138"/>
      <c r="EN10" s="138"/>
      <c r="EO10" s="138"/>
      <c r="EP10" s="138"/>
      <c r="EQ10" s="138"/>
      <c r="ER10" s="138"/>
      <c r="ES10" s="138"/>
      <c r="ET10" s="138"/>
      <c r="EU10" s="138"/>
      <c r="EV10" s="138"/>
      <c r="EW10" s="138"/>
      <c r="EX10" s="138"/>
      <c r="EY10" s="138"/>
      <c r="EZ10" s="138"/>
      <c r="FA10" s="138"/>
      <c r="FB10" s="138"/>
      <c r="FC10" s="138"/>
      <c r="FD10" s="138"/>
      <c r="FE10" s="138"/>
      <c r="FF10" s="138"/>
      <c r="FG10" s="138"/>
      <c r="FH10" s="138"/>
      <c r="FI10" s="138"/>
      <c r="FJ10" s="138"/>
      <c r="FK10" s="138"/>
      <c r="FL10" s="138"/>
      <c r="FM10" s="138"/>
      <c r="FN10" s="138"/>
      <c r="FO10" s="138"/>
      <c r="FP10" s="138"/>
      <c r="FQ10" s="138"/>
      <c r="FR10" s="138"/>
      <c r="FS10" s="138"/>
      <c r="FT10" s="138"/>
      <c r="FU10" s="138"/>
      <c r="FV10" s="138"/>
      <c r="FW10" s="138"/>
      <c r="FX10" s="138"/>
      <c r="FY10" s="138"/>
      <c r="FZ10" s="138"/>
      <c r="GA10" s="138"/>
      <c r="GB10" s="138"/>
      <c r="GC10" s="138"/>
      <c r="GD10" s="138"/>
      <c r="GE10" s="138"/>
      <c r="GF10" s="138"/>
      <c r="GG10" s="138"/>
      <c r="GH10" s="138"/>
      <c r="GI10" s="138"/>
      <c r="GJ10" s="138"/>
      <c r="GK10" s="138"/>
      <c r="GL10" s="138"/>
      <c r="GM10" s="138"/>
      <c r="GN10" s="138"/>
      <c r="GO10" s="138"/>
      <c r="GP10" s="138"/>
      <c r="GQ10" s="138"/>
      <c r="GR10" s="138"/>
      <c r="GS10" s="138"/>
      <c r="GT10" s="138"/>
      <c r="GU10" s="138"/>
      <c r="GV10" s="138"/>
      <c r="GW10" s="138"/>
      <c r="GX10" s="138"/>
      <c r="GY10" s="138"/>
      <c r="GZ10" s="138"/>
      <c r="HA10" s="138"/>
      <c r="HB10" s="138"/>
      <c r="HC10" s="138"/>
      <c r="HD10" s="138"/>
      <c r="HE10" s="138"/>
      <c r="HF10" s="138"/>
      <c r="HG10" s="138"/>
      <c r="HH10" s="138"/>
      <c r="HI10" s="138"/>
      <c r="HJ10" s="138"/>
      <c r="HK10" s="138"/>
      <c r="HL10" s="138"/>
      <c r="HM10" s="138"/>
      <c r="HN10" s="138"/>
      <c r="HO10" s="138"/>
      <c r="HP10" s="138"/>
      <c r="HQ10" s="138"/>
      <c r="HR10" s="138"/>
      <c r="HS10" s="138"/>
      <c r="HT10" s="138"/>
      <c r="HU10" s="138"/>
      <c r="HV10" s="138"/>
      <c r="HW10" s="138"/>
      <c r="HX10" s="138"/>
      <c r="HY10" s="138"/>
      <c r="HZ10" s="138"/>
      <c r="IA10" s="138"/>
      <c r="IB10" s="138"/>
      <c r="IC10" s="138"/>
      <c r="ID10" s="138"/>
      <c r="IE10" s="138"/>
      <c r="IF10" s="138"/>
      <c r="IG10" s="138"/>
      <c r="IH10" s="138"/>
      <c r="II10" s="138"/>
      <c r="IJ10" s="138"/>
      <c r="IK10" s="138"/>
      <c r="IL10" s="138"/>
      <c r="IM10" s="138"/>
      <c r="IN10" s="138"/>
      <c r="IO10" s="138"/>
      <c r="IP10" s="138"/>
      <c r="IQ10" s="138"/>
      <c r="IR10" s="138"/>
      <c r="IS10" s="138"/>
      <c r="IT10" s="138"/>
      <c r="IU10" s="138"/>
      <c r="IV10" s="138"/>
      <c r="IW10" s="138"/>
      <c r="IX10" s="138"/>
      <c r="IY10" s="138"/>
      <c r="IZ10" s="138"/>
      <c r="JA10" s="138"/>
      <c r="JB10" s="138"/>
      <c r="JC10" s="138"/>
      <c r="JD10" s="138"/>
      <c r="JE10" s="138"/>
      <c r="JF10" s="138"/>
      <c r="JG10" s="138"/>
      <c r="JH10" s="138"/>
      <c r="JI10" s="138"/>
      <c r="JJ10" s="138"/>
      <c r="JK10" s="138"/>
      <c r="JL10" s="138"/>
      <c r="JM10" s="138"/>
      <c r="JN10" s="138"/>
      <c r="JO10" s="138"/>
      <c r="JP10" s="138"/>
      <c r="JQ10" s="138"/>
      <c r="JR10" s="138"/>
      <c r="JS10" s="138"/>
      <c r="JT10" s="138"/>
      <c r="JU10" s="138"/>
      <c r="JV10" s="138"/>
      <c r="JW10" s="138"/>
      <c r="JX10" s="138"/>
      <c r="JY10" s="138"/>
      <c r="JZ10" s="138"/>
      <c r="KA10" s="138"/>
      <c r="KB10" s="138"/>
      <c r="KC10" s="138"/>
      <c r="KD10" s="138"/>
      <c r="KE10" s="138"/>
      <c r="KF10" s="138"/>
      <c r="KG10" s="138"/>
      <c r="KH10" s="138"/>
      <c r="KI10" s="138"/>
      <c r="KJ10" s="138"/>
      <c r="KK10" s="138"/>
      <c r="KL10" s="138"/>
      <c r="KM10" s="138"/>
      <c r="KN10" s="138"/>
      <c r="KO10" s="138"/>
      <c r="KP10" s="138"/>
      <c r="KQ10" s="138"/>
      <c r="KR10" s="138"/>
      <c r="KS10" s="138"/>
      <c r="KT10" s="138"/>
      <c r="KU10" s="138"/>
      <c r="KV10" s="138"/>
      <c r="KW10" s="138"/>
      <c r="KX10" s="138"/>
      <c r="KY10" s="138"/>
      <c r="KZ10" s="138"/>
      <c r="LA10" s="138"/>
      <c r="LB10" s="138"/>
      <c r="LC10" s="138"/>
      <c r="LD10" s="138"/>
      <c r="LE10" s="138"/>
      <c r="LF10" s="138"/>
      <c r="LG10" s="138"/>
      <c r="LH10" s="138"/>
      <c r="LI10" s="138"/>
      <c r="LJ10" s="138"/>
      <c r="LK10" s="138"/>
      <c r="LL10" s="138"/>
      <c r="LM10" s="138"/>
      <c r="LN10" s="138"/>
      <c r="LO10" s="138"/>
      <c r="LP10" s="138"/>
      <c r="LQ10" s="138"/>
      <c r="LR10" s="138"/>
      <c r="LS10" s="138"/>
      <c r="LT10" s="138"/>
      <c r="LU10" s="138"/>
      <c r="LV10" s="138"/>
      <c r="LW10" s="138"/>
      <c r="LX10" s="138"/>
      <c r="LY10" s="138"/>
      <c r="LZ10" s="138"/>
      <c r="MA10" s="138"/>
      <c r="MB10" s="138"/>
      <c r="MC10" s="138"/>
      <c r="MD10" s="138"/>
      <c r="ME10" s="138"/>
      <c r="MF10" s="138"/>
      <c r="MG10" s="138"/>
      <c r="MH10" s="138"/>
      <c r="MI10" s="138"/>
      <c r="MJ10" s="138"/>
      <c r="MK10" s="138"/>
      <c r="ML10" s="138"/>
      <c r="MM10" s="138"/>
      <c r="MN10" s="138"/>
      <c r="MO10" s="138"/>
      <c r="MP10" s="138"/>
      <c r="MQ10" s="138"/>
      <c r="MR10" s="138"/>
      <c r="MS10" s="138"/>
      <c r="MT10" s="138"/>
      <c r="MU10" s="138"/>
      <c r="MV10" s="138"/>
      <c r="MW10" s="138"/>
      <c r="MX10" s="138"/>
      <c r="MY10" s="138"/>
      <c r="MZ10" s="138"/>
      <c r="NA10" s="138"/>
      <c r="NB10" s="138"/>
      <c r="NC10" s="138"/>
      <c r="ND10" s="138"/>
      <c r="NE10" s="138"/>
      <c r="NF10" s="138"/>
      <c r="NG10" s="138"/>
      <c r="NH10" s="138"/>
      <c r="NI10" s="138"/>
      <c r="NJ10" s="138"/>
      <c r="NK10" s="138"/>
      <c r="NL10" s="138"/>
      <c r="NM10" s="138"/>
      <c r="NN10" s="138"/>
      <c r="NO10" s="138"/>
      <c r="NP10" s="138"/>
      <c r="NQ10" s="138"/>
      <c r="NR10" s="138"/>
      <c r="NS10" s="138"/>
      <c r="NT10" s="138"/>
      <c r="NU10" s="138"/>
      <c r="NV10" s="138"/>
      <c r="NW10" s="138"/>
      <c r="NX10" s="138"/>
      <c r="NY10" s="138"/>
      <c r="NZ10" s="138"/>
      <c r="OA10" s="138"/>
      <c r="OB10" s="138"/>
      <c r="OC10" s="138"/>
      <c r="OD10" s="138"/>
      <c r="OE10" s="138"/>
      <c r="OF10" s="138"/>
      <c r="OG10" s="138"/>
      <c r="OH10" s="138"/>
      <c r="OI10" s="138"/>
      <c r="OJ10" s="138"/>
      <c r="OK10" s="138"/>
      <c r="OL10" s="138"/>
      <c r="OM10" s="138"/>
      <c r="ON10" s="138"/>
      <c r="OO10" s="138"/>
      <c r="OP10" s="138"/>
      <c r="OQ10" s="138"/>
      <c r="OR10" s="138"/>
      <c r="OS10" s="138"/>
      <c r="OT10" s="138"/>
      <c r="OU10" s="138"/>
      <c r="OV10" s="138"/>
      <c r="OW10" s="138"/>
      <c r="OX10" s="138"/>
      <c r="OY10" s="138"/>
      <c r="OZ10" s="138"/>
      <c r="PA10" s="138"/>
      <c r="PB10" s="138"/>
      <c r="PC10" s="138"/>
      <c r="PD10" s="138"/>
      <c r="PE10" s="138"/>
      <c r="PF10" s="138"/>
      <c r="PG10" s="138"/>
      <c r="PH10" s="138"/>
      <c r="PI10" s="138"/>
      <c r="PJ10" s="138"/>
      <c r="PK10" s="138"/>
      <c r="PL10" s="138"/>
      <c r="PM10" s="138"/>
      <c r="PN10" s="138"/>
      <c r="PO10" s="138"/>
      <c r="PP10" s="138"/>
      <c r="PQ10" s="138"/>
      <c r="PR10" s="138"/>
      <c r="PS10" s="138"/>
      <c r="PT10" s="138"/>
      <c r="PU10" s="138"/>
      <c r="PV10" s="138"/>
      <c r="PW10" s="138"/>
      <c r="PX10" s="138"/>
      <c r="PY10" s="138"/>
      <c r="PZ10" s="138"/>
      <c r="QA10" s="138"/>
      <c r="QB10" s="138"/>
      <c r="QC10" s="138"/>
      <c r="QD10" s="138"/>
      <c r="QE10" s="138"/>
      <c r="QF10" s="138"/>
      <c r="QG10" s="138"/>
      <c r="QH10" s="138"/>
      <c r="QI10" s="138"/>
      <c r="QJ10" s="138"/>
      <c r="QK10" s="138"/>
      <c r="QL10" s="138"/>
      <c r="QM10" s="138"/>
      <c r="QN10" s="138"/>
      <c r="QO10" s="138"/>
      <c r="QP10" s="138"/>
      <c r="QQ10" s="138"/>
      <c r="QR10" s="138"/>
      <c r="QS10" s="138"/>
      <c r="QT10" s="138"/>
      <c r="QU10" s="138"/>
      <c r="QV10" s="138"/>
      <c r="QW10" s="138"/>
      <c r="QX10" s="138"/>
      <c r="QY10" s="138"/>
      <c r="QZ10" s="138"/>
      <c r="RA10" s="138"/>
      <c r="RB10" s="138"/>
      <c r="RC10" s="138"/>
      <c r="RD10" s="138"/>
      <c r="RE10" s="138"/>
      <c r="RF10" s="138"/>
      <c r="RG10" s="138"/>
      <c r="RH10" s="138"/>
      <c r="RI10" s="138"/>
      <c r="RJ10" s="138"/>
      <c r="RK10" s="138"/>
      <c r="RL10" s="138"/>
      <c r="RM10" s="138"/>
      <c r="RN10" s="138"/>
      <c r="RO10" s="138"/>
      <c r="RP10" s="138"/>
      <c r="RQ10" s="138"/>
      <c r="RR10" s="138"/>
      <c r="RS10" s="138"/>
      <c r="RT10" s="138"/>
      <c r="RU10" s="138"/>
      <c r="RV10" s="138"/>
      <c r="RW10" s="138"/>
      <c r="RX10" s="138"/>
      <c r="RY10" s="138"/>
      <c r="RZ10" s="138"/>
      <c r="SA10" s="138"/>
      <c r="SB10" s="138"/>
      <c r="SC10" s="138"/>
      <c r="SD10" s="138"/>
      <c r="SE10" s="138"/>
      <c r="SF10" s="138"/>
      <c r="SG10" s="138"/>
      <c r="SH10" s="138"/>
      <c r="SI10" s="138"/>
      <c r="SJ10" s="138"/>
      <c r="SK10" s="138"/>
      <c r="SL10" s="138"/>
      <c r="SM10" s="138"/>
      <c r="SN10" s="138"/>
      <c r="SO10" s="138"/>
      <c r="SP10" s="138"/>
      <c r="SQ10" s="138"/>
      <c r="SR10" s="138"/>
      <c r="SS10" s="138"/>
      <c r="ST10" s="138"/>
      <c r="SU10" s="138"/>
      <c r="SV10" s="138"/>
      <c r="SW10" s="138"/>
      <c r="SX10" s="138"/>
      <c r="SY10" s="138"/>
      <c r="SZ10" s="138"/>
      <c r="TA10" s="138"/>
      <c r="TB10" s="138"/>
      <c r="TC10" s="138"/>
      <c r="TD10" s="138"/>
      <c r="TE10" s="138"/>
      <c r="TF10" s="138"/>
      <c r="TG10" s="138"/>
      <c r="TH10" s="138"/>
      <c r="TI10" s="138"/>
      <c r="TJ10" s="138"/>
      <c r="TK10" s="138"/>
      <c r="TL10" s="138"/>
      <c r="TM10" s="138"/>
      <c r="TN10" s="138"/>
      <c r="TO10" s="138"/>
      <c r="TP10" s="138"/>
      <c r="TQ10" s="138"/>
      <c r="TR10" s="138"/>
      <c r="TS10" s="138"/>
      <c r="TT10" s="138"/>
      <c r="TU10" s="138"/>
      <c r="TV10" s="138"/>
      <c r="TW10" s="138"/>
      <c r="TX10" s="138"/>
      <c r="TY10" s="138"/>
      <c r="TZ10" s="138"/>
      <c r="UA10" s="138"/>
      <c r="UB10" s="138"/>
      <c r="UC10" s="138"/>
      <c r="UD10" s="138"/>
      <c r="UE10" s="138"/>
      <c r="UF10" s="138"/>
      <c r="UG10" s="138"/>
      <c r="UH10" s="138"/>
      <c r="UI10" s="138"/>
      <c r="UJ10" s="138"/>
      <c r="UK10" s="138"/>
      <c r="UL10" s="138"/>
      <c r="UM10" s="138"/>
      <c r="UN10" s="138"/>
      <c r="UO10" s="138"/>
      <c r="UP10" s="138"/>
      <c r="UQ10" s="138"/>
      <c r="UR10" s="138"/>
      <c r="US10" s="138"/>
      <c r="UT10" s="138"/>
      <c r="UU10" s="138"/>
      <c r="UV10" s="138"/>
      <c r="UW10" s="138"/>
      <c r="UX10" s="138"/>
      <c r="UY10" s="138"/>
      <c r="UZ10" s="138"/>
      <c r="VA10" s="138"/>
      <c r="VB10" s="138"/>
      <c r="VC10" s="138"/>
      <c r="VD10" s="138"/>
      <c r="VE10" s="138"/>
      <c r="VF10" s="138"/>
      <c r="VG10" s="138"/>
      <c r="VH10" s="138"/>
      <c r="VI10" s="138"/>
      <c r="VJ10" s="138"/>
      <c r="VK10" s="138"/>
      <c r="VL10" s="138"/>
      <c r="VM10" s="138"/>
      <c r="VN10" s="138"/>
      <c r="VO10" s="138"/>
      <c r="VP10" s="138"/>
      <c r="VQ10" s="138"/>
      <c r="VR10" s="138"/>
      <c r="VS10" s="138"/>
      <c r="VT10" s="138"/>
      <c r="VU10" s="138"/>
      <c r="VV10" s="138"/>
      <c r="VW10" s="138"/>
      <c r="VX10" s="138"/>
      <c r="VY10" s="138"/>
      <c r="VZ10" s="138"/>
      <c r="WA10" s="138"/>
      <c r="WB10" s="138"/>
      <c r="WC10" s="138"/>
      <c r="WD10" s="138"/>
      <c r="WE10" s="138"/>
      <c r="WF10" s="138"/>
      <c r="WG10" s="138"/>
      <c r="WH10" s="138"/>
      <c r="WI10" s="138"/>
      <c r="WJ10" s="138"/>
      <c r="WK10" s="138"/>
      <c r="WL10" s="138"/>
      <c r="WM10" s="138"/>
      <c r="WN10" s="138"/>
      <c r="WO10" s="138"/>
      <c r="WP10" s="138"/>
      <c r="WQ10" s="138"/>
      <c r="WR10" s="138"/>
      <c r="WS10" s="138"/>
      <c r="WT10" s="138"/>
      <c r="WU10" s="138"/>
      <c r="WV10" s="138"/>
      <c r="WW10" s="138"/>
      <c r="WX10" s="138"/>
      <c r="WY10" s="138"/>
      <c r="WZ10" s="138"/>
      <c r="XA10" s="138"/>
      <c r="XB10" s="138"/>
      <c r="XC10" s="138"/>
      <c r="XD10" s="138"/>
      <c r="XE10" s="138"/>
      <c r="XF10" s="138"/>
      <c r="XG10" s="138"/>
      <c r="XH10" s="138"/>
      <c r="XI10" s="138"/>
      <c r="XJ10" s="138"/>
      <c r="XK10" s="138"/>
      <c r="XL10" s="138"/>
      <c r="XM10" s="138"/>
      <c r="XN10" s="138"/>
      <c r="XO10" s="138"/>
      <c r="XP10" s="138"/>
      <c r="XQ10" s="138"/>
      <c r="XR10" s="138"/>
      <c r="XS10" s="138"/>
      <c r="XT10" s="138"/>
      <c r="XU10" s="138"/>
      <c r="XV10" s="138"/>
      <c r="XW10" s="138"/>
      <c r="XX10" s="138"/>
      <c r="XY10" s="138"/>
      <c r="XZ10" s="138"/>
      <c r="YA10" s="138"/>
      <c r="YB10" s="138"/>
      <c r="YC10" s="138"/>
      <c r="YD10" s="138"/>
      <c r="YE10" s="138"/>
      <c r="YF10" s="138"/>
      <c r="YG10" s="138"/>
      <c r="YH10" s="138"/>
      <c r="YI10" s="138"/>
      <c r="YJ10" s="138"/>
      <c r="YK10" s="138"/>
      <c r="YL10" s="138"/>
      <c r="YM10" s="138"/>
      <c r="YN10" s="138"/>
      <c r="YO10" s="138"/>
      <c r="YP10" s="138"/>
      <c r="YQ10" s="138"/>
      <c r="YR10" s="138"/>
      <c r="YS10" s="138"/>
      <c r="YT10" s="138"/>
      <c r="YU10" s="138"/>
      <c r="YV10" s="138"/>
      <c r="YW10" s="138"/>
      <c r="YX10" s="138"/>
      <c r="YY10" s="138"/>
      <c r="YZ10" s="138"/>
      <c r="ZA10" s="138"/>
      <c r="ZB10" s="138"/>
      <c r="ZC10" s="138"/>
      <c r="ZD10" s="138"/>
      <c r="ZE10" s="138"/>
      <c r="ZF10" s="138"/>
      <c r="ZG10" s="138"/>
      <c r="ZH10" s="138"/>
      <c r="ZI10" s="138"/>
      <c r="ZJ10" s="138"/>
      <c r="ZK10" s="138"/>
      <c r="ZL10" s="138"/>
      <c r="ZM10" s="138"/>
      <c r="ZN10" s="138"/>
      <c r="ZO10" s="138"/>
      <c r="ZP10" s="138"/>
      <c r="ZQ10" s="138"/>
      <c r="ZR10" s="138"/>
      <c r="ZS10" s="138"/>
      <c r="ZT10" s="138"/>
      <c r="ZU10" s="138"/>
      <c r="ZV10" s="138"/>
      <c r="ZW10" s="138"/>
      <c r="ZX10" s="138"/>
      <c r="ZY10" s="138"/>
      <c r="ZZ10" s="138"/>
      <c r="AAA10" s="138"/>
      <c r="AAB10" s="138"/>
      <c r="AAC10" s="138"/>
      <c r="AAD10" s="138"/>
      <c r="AAE10" s="138"/>
      <c r="AAF10" s="138"/>
      <c r="AAG10" s="138"/>
      <c r="AAH10" s="138"/>
      <c r="AAI10" s="138"/>
      <c r="AAJ10" s="138"/>
      <c r="AAK10" s="138"/>
      <c r="AAL10" s="138"/>
      <c r="AAM10" s="138"/>
      <c r="AAN10" s="138"/>
      <c r="AAO10" s="138"/>
      <c r="AAP10" s="138"/>
      <c r="AAQ10" s="138"/>
      <c r="AAR10" s="138"/>
      <c r="AAS10" s="138"/>
      <c r="AAT10" s="138"/>
      <c r="AAU10" s="138"/>
      <c r="AAV10" s="138"/>
      <c r="AAW10" s="138"/>
      <c r="AAX10" s="138"/>
      <c r="AAY10" s="138"/>
      <c r="AAZ10" s="138"/>
      <c r="ABA10" s="138"/>
      <c r="ABB10" s="138"/>
      <c r="ABC10" s="138"/>
      <c r="ABD10" s="138"/>
      <c r="ABE10" s="138"/>
      <c r="ABF10" s="138"/>
      <c r="ABG10" s="138"/>
      <c r="ABH10" s="138"/>
      <c r="ABI10" s="138"/>
      <c r="ABJ10" s="138"/>
      <c r="ABK10" s="138"/>
      <c r="ABL10" s="138"/>
      <c r="ABM10" s="138"/>
      <c r="ABN10" s="138"/>
      <c r="ABO10" s="138"/>
      <c r="ABP10" s="138"/>
      <c r="ABQ10" s="138"/>
      <c r="ABR10" s="138"/>
      <c r="ABS10" s="138"/>
      <c r="ABT10" s="138"/>
      <c r="ABU10" s="138"/>
      <c r="ABV10" s="138"/>
      <c r="ABW10" s="138"/>
      <c r="ABX10" s="138"/>
      <c r="ABY10" s="138"/>
      <c r="ABZ10" s="138"/>
      <c r="ACA10" s="138"/>
      <c r="ACB10" s="138"/>
      <c r="ACC10" s="138"/>
      <c r="ACD10" s="138"/>
      <c r="ACE10" s="138"/>
      <c r="ACF10" s="138"/>
      <c r="ACG10" s="138"/>
      <c r="ACH10" s="138"/>
      <c r="ACI10" s="138"/>
      <c r="ACJ10" s="138"/>
      <c r="ACK10" s="138"/>
      <c r="ACL10" s="138"/>
      <c r="ACM10" s="138"/>
      <c r="ACN10" s="138"/>
      <c r="ACO10" s="138"/>
      <c r="ACP10" s="138"/>
      <c r="ACQ10" s="138"/>
      <c r="ACR10" s="138"/>
      <c r="ACS10" s="138"/>
      <c r="ACT10" s="138"/>
      <c r="ACU10" s="138"/>
      <c r="ACV10" s="138"/>
      <c r="ACW10" s="138"/>
      <c r="ACX10" s="138"/>
      <c r="ACY10" s="138"/>
      <c r="ACZ10" s="138"/>
      <c r="ADA10" s="138"/>
      <c r="ADB10" s="138"/>
      <c r="ADC10" s="138"/>
      <c r="ADD10" s="138"/>
      <c r="ADE10" s="138"/>
      <c r="ADF10" s="138"/>
      <c r="ADG10" s="138"/>
      <c r="ADH10" s="138"/>
      <c r="ADI10" s="138"/>
      <c r="ADJ10" s="138"/>
      <c r="ADK10" s="138"/>
      <c r="ADL10" s="138"/>
      <c r="ADM10" s="138"/>
      <c r="ADN10" s="138"/>
      <c r="ADO10" s="138"/>
      <c r="ADP10" s="138"/>
      <c r="ADQ10" s="138"/>
      <c r="ADR10" s="138"/>
      <c r="ADS10" s="138"/>
      <c r="ADT10" s="138"/>
      <c r="ADU10" s="138"/>
      <c r="ADV10" s="138"/>
      <c r="ADW10" s="138"/>
      <c r="ADX10" s="138"/>
      <c r="ADY10" s="138"/>
      <c r="ADZ10" s="138"/>
      <c r="AEA10" s="138"/>
      <c r="AEB10" s="138"/>
      <c r="AEC10" s="138"/>
      <c r="AED10" s="138"/>
      <c r="AEE10" s="138"/>
      <c r="AEF10" s="138"/>
      <c r="AEG10" s="138"/>
      <c r="AEH10" s="138"/>
      <c r="AEI10" s="138"/>
      <c r="AEJ10" s="138"/>
      <c r="AEK10" s="138"/>
      <c r="AEL10" s="138"/>
      <c r="AEM10" s="138"/>
      <c r="AEN10" s="138"/>
      <c r="AEO10" s="138"/>
      <c r="AEP10" s="138"/>
      <c r="AEQ10" s="138"/>
      <c r="AER10" s="138"/>
      <c r="AES10" s="138"/>
      <c r="AET10" s="138"/>
      <c r="AEU10" s="138"/>
      <c r="AEV10" s="138"/>
      <c r="AEW10" s="138"/>
      <c r="AEX10" s="138"/>
      <c r="AEY10" s="138"/>
      <c r="AEZ10" s="138"/>
      <c r="AFA10" s="138"/>
      <c r="AFB10" s="138"/>
      <c r="AFC10" s="138"/>
      <c r="AFD10" s="138"/>
      <c r="AFE10" s="138"/>
      <c r="AFF10" s="138"/>
      <c r="AFG10" s="138"/>
      <c r="AFH10" s="138"/>
      <c r="AFI10" s="138"/>
      <c r="AFJ10" s="138"/>
      <c r="AFK10" s="138"/>
      <c r="AFL10" s="138"/>
      <c r="AFM10" s="138"/>
      <c r="AFN10" s="138"/>
      <c r="AFO10" s="138"/>
      <c r="AFP10" s="138"/>
      <c r="AFQ10" s="138"/>
      <c r="AFR10" s="138"/>
      <c r="AFS10" s="138"/>
      <c r="AFT10" s="138"/>
      <c r="AFU10" s="138"/>
      <c r="AFV10" s="138"/>
      <c r="AFW10" s="138"/>
      <c r="AFX10" s="138"/>
      <c r="AFY10" s="138"/>
      <c r="AFZ10" s="138"/>
      <c r="AGA10" s="138"/>
      <c r="AGB10" s="138"/>
      <c r="AGC10" s="138"/>
      <c r="AGD10" s="138"/>
      <c r="AGE10" s="138"/>
      <c r="AGF10" s="138"/>
      <c r="AGG10" s="138"/>
      <c r="AGH10" s="138"/>
      <c r="AGI10" s="138"/>
      <c r="AGJ10" s="138"/>
      <c r="AGK10" s="138"/>
      <c r="AGL10" s="138"/>
      <c r="AGM10" s="138"/>
      <c r="AGN10" s="138"/>
      <c r="AGO10" s="138"/>
      <c r="AGP10" s="138"/>
      <c r="AGQ10" s="138"/>
      <c r="AGR10" s="138"/>
      <c r="AGS10" s="138"/>
      <c r="AGT10" s="138"/>
      <c r="AGU10" s="138"/>
      <c r="AGV10" s="138"/>
      <c r="AGW10" s="138"/>
      <c r="AGX10" s="138"/>
      <c r="AGY10" s="138"/>
      <c r="AGZ10" s="138"/>
      <c r="AHA10" s="138"/>
      <c r="AHB10" s="138"/>
      <c r="AHC10" s="138"/>
      <c r="AHD10" s="138"/>
      <c r="AHE10" s="138"/>
      <c r="AHF10" s="138"/>
      <c r="AHG10" s="138"/>
      <c r="AHH10" s="138"/>
      <c r="AHI10" s="138"/>
      <c r="AHJ10" s="138"/>
      <c r="AHK10" s="138"/>
      <c r="AHL10" s="138"/>
      <c r="AHM10" s="138"/>
      <c r="AHN10" s="138"/>
      <c r="AHO10" s="138"/>
      <c r="AHP10" s="138"/>
      <c r="AHQ10" s="138"/>
      <c r="AHR10" s="138"/>
      <c r="AHS10" s="138"/>
      <c r="AHT10" s="138"/>
      <c r="AHU10" s="138"/>
      <c r="AHV10" s="138"/>
      <c r="AHW10" s="138"/>
      <c r="AHX10" s="138"/>
      <c r="AHY10" s="138"/>
      <c r="AHZ10" s="138"/>
      <c r="AIA10" s="138"/>
      <c r="AIB10" s="138"/>
      <c r="AIC10" s="138"/>
      <c r="AID10" s="138"/>
      <c r="AIE10" s="138"/>
      <c r="AIF10" s="138"/>
      <c r="AIG10" s="138"/>
      <c r="AIH10" s="138"/>
      <c r="AII10" s="138"/>
      <c r="AIJ10" s="138"/>
      <c r="AIK10" s="138"/>
      <c r="AIL10" s="138"/>
      <c r="AIM10" s="138"/>
      <c r="AIN10" s="138"/>
      <c r="AIO10" s="138"/>
      <c r="AIP10" s="138"/>
      <c r="AIQ10" s="138"/>
      <c r="AIR10" s="138"/>
      <c r="AIS10" s="138"/>
      <c r="AIT10" s="138"/>
      <c r="AIU10" s="138"/>
      <c r="AIV10" s="138"/>
      <c r="AIW10" s="138"/>
      <c r="AIX10" s="138"/>
      <c r="AIY10" s="138"/>
      <c r="AIZ10" s="138"/>
      <c r="AJA10" s="138"/>
      <c r="AJB10" s="138"/>
      <c r="AJC10" s="138"/>
      <c r="AJD10" s="138"/>
      <c r="AJE10" s="138"/>
      <c r="AJF10" s="138"/>
      <c r="AJG10" s="138"/>
      <c r="AJH10" s="138"/>
      <c r="AJI10" s="138"/>
      <c r="AJJ10" s="138"/>
      <c r="AJK10" s="138"/>
      <c r="AJL10" s="138"/>
      <c r="AJM10" s="138"/>
      <c r="AJN10" s="138"/>
      <c r="AJO10" s="138"/>
      <c r="AJP10" s="138"/>
      <c r="AJQ10" s="138"/>
      <c r="AJR10" s="138"/>
      <c r="AJS10" s="138"/>
      <c r="AJT10" s="138"/>
      <c r="AJU10" s="138"/>
      <c r="AJV10" s="138"/>
      <c r="AJW10" s="138"/>
      <c r="AJX10" s="138"/>
      <c r="AJY10" s="138"/>
      <c r="AJZ10" s="138"/>
      <c r="AKA10" s="138"/>
      <c r="AKB10" s="138"/>
      <c r="AKC10" s="138"/>
      <c r="AKD10" s="138"/>
      <c r="AKE10" s="138"/>
      <c r="AKF10" s="138"/>
      <c r="AKG10" s="138"/>
      <c r="AKH10" s="138"/>
      <c r="AKI10" s="138"/>
      <c r="AKJ10" s="138"/>
      <c r="AKK10" s="138"/>
      <c r="AKL10" s="138"/>
      <c r="AKM10" s="138"/>
      <c r="AKN10" s="138"/>
      <c r="AKO10" s="138"/>
      <c r="AKP10" s="138"/>
      <c r="AKQ10" s="138"/>
      <c r="AKR10" s="138"/>
      <c r="AKS10" s="138"/>
      <c r="AKT10" s="138"/>
      <c r="AKU10" s="138"/>
      <c r="AKV10" s="138"/>
      <c r="AKW10" s="138"/>
      <c r="AKX10" s="138"/>
      <c r="AKY10" s="138"/>
      <c r="AKZ10" s="138"/>
      <c r="ALA10" s="138"/>
      <c r="ALB10" s="138"/>
      <c r="ALC10" s="138"/>
      <c r="ALD10" s="138"/>
      <c r="ALE10" s="138"/>
      <c r="ALF10" s="138"/>
      <c r="ALG10" s="138"/>
      <c r="ALH10" s="138"/>
      <c r="ALI10" s="138"/>
      <c r="ALJ10" s="138"/>
      <c r="ALK10" s="138"/>
      <c r="ALL10" s="138"/>
      <c r="ALM10" s="138"/>
      <c r="ALN10" s="138"/>
      <c r="ALO10" s="138"/>
      <c r="ALP10" s="138"/>
      <c r="ALQ10" s="138"/>
      <c r="ALR10" s="138"/>
      <c r="ALS10" s="138"/>
      <c r="ALT10" s="138"/>
      <c r="ALU10" s="138"/>
      <c r="ALV10" s="138"/>
      <c r="ALW10" s="138"/>
      <c r="ALX10" s="138"/>
      <c r="ALY10" s="138"/>
      <c r="ALZ10" s="138"/>
      <c r="AMA10" s="138"/>
    </row>
    <row r="11" spans="1:1015" s="123" customFormat="1" x14ac:dyDescent="0.25">
      <c r="C11" s="190"/>
      <c r="D11" s="190"/>
      <c r="E11" s="190"/>
      <c r="F11" s="190"/>
      <c r="G11" s="190"/>
      <c r="H11" s="191"/>
      <c r="I11" s="138"/>
      <c r="J11" s="138"/>
      <c r="K11" s="190"/>
      <c r="L11" s="190"/>
      <c r="M11" s="190"/>
      <c r="N11" s="190"/>
      <c r="O11" s="190"/>
      <c r="P11" s="190"/>
      <c r="Q11" s="191"/>
      <c r="R11" s="138"/>
      <c r="S11" s="192"/>
      <c r="T11" s="193"/>
      <c r="U11" s="193"/>
      <c r="V11" s="193"/>
      <c r="W11" s="193"/>
      <c r="X11" s="193"/>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c r="CN11" s="138"/>
      <c r="CO11" s="138"/>
      <c r="CP11" s="138"/>
      <c r="CQ11" s="138"/>
      <c r="CR11" s="138"/>
      <c r="CS11" s="138"/>
      <c r="CT11" s="138"/>
      <c r="CU11" s="138"/>
      <c r="CV11" s="138"/>
      <c r="CW11" s="138"/>
      <c r="CX11" s="138"/>
      <c r="CY11" s="138"/>
      <c r="CZ11" s="138"/>
      <c r="DA11" s="138"/>
      <c r="DB11" s="138"/>
      <c r="DC11" s="138"/>
      <c r="DD11" s="138"/>
      <c r="DE11" s="138"/>
      <c r="DF11" s="138"/>
      <c r="DG11" s="138"/>
      <c r="DH11" s="138"/>
      <c r="DI11" s="138"/>
      <c r="DJ11" s="138"/>
      <c r="DK11" s="138"/>
      <c r="DL11" s="138"/>
      <c r="DM11" s="138"/>
      <c r="DN11" s="138"/>
      <c r="DO11" s="138"/>
      <c r="DP11" s="138"/>
      <c r="DQ11" s="138"/>
      <c r="DR11" s="138"/>
      <c r="DS11" s="138"/>
      <c r="DT11" s="138"/>
      <c r="DU11" s="138"/>
      <c r="DV11" s="138"/>
      <c r="DW11" s="138"/>
      <c r="DX11" s="138"/>
      <c r="DY11" s="138"/>
      <c r="DZ11" s="138"/>
      <c r="EA11" s="138"/>
      <c r="EB11" s="138"/>
      <c r="EC11" s="138"/>
      <c r="ED11" s="138"/>
      <c r="EE11" s="138"/>
      <c r="EF11" s="138"/>
      <c r="EG11" s="138"/>
      <c r="EH11" s="138"/>
      <c r="EI11" s="138"/>
      <c r="EJ11" s="138"/>
      <c r="EK11" s="138"/>
      <c r="EL11" s="138"/>
      <c r="EM11" s="138"/>
      <c r="EN11" s="138"/>
      <c r="EO11" s="138"/>
      <c r="EP11" s="138"/>
      <c r="EQ11" s="138"/>
      <c r="ER11" s="138"/>
      <c r="ES11" s="138"/>
      <c r="ET11" s="138"/>
      <c r="EU11" s="138"/>
      <c r="EV11" s="138"/>
      <c r="EW11" s="138"/>
      <c r="EX11" s="138"/>
      <c r="EY11" s="138"/>
      <c r="EZ11" s="138"/>
      <c r="FA11" s="138"/>
      <c r="FB11" s="138"/>
      <c r="FC11" s="138"/>
      <c r="FD11" s="138"/>
      <c r="FE11" s="138"/>
      <c r="FF11" s="138"/>
      <c r="FG11" s="138"/>
      <c r="FH11" s="138"/>
      <c r="FI11" s="138"/>
      <c r="FJ11" s="138"/>
      <c r="FK11" s="138"/>
      <c r="FL11" s="138"/>
      <c r="FM11" s="138"/>
      <c r="FN11" s="138"/>
      <c r="FO11" s="138"/>
      <c r="FP11" s="138"/>
      <c r="FQ11" s="138"/>
      <c r="FR11" s="138"/>
      <c r="FS11" s="138"/>
      <c r="FT11" s="138"/>
      <c r="FU11" s="138"/>
      <c r="FV11" s="138"/>
      <c r="FW11" s="138"/>
      <c r="FX11" s="138"/>
      <c r="FY11" s="138"/>
      <c r="FZ11" s="138"/>
      <c r="GA11" s="138"/>
      <c r="GB11" s="138"/>
      <c r="GC11" s="138"/>
      <c r="GD11" s="138"/>
      <c r="GE11" s="138"/>
      <c r="GF11" s="138"/>
      <c r="GG11" s="138"/>
      <c r="GH11" s="138"/>
      <c r="GI11" s="138"/>
      <c r="GJ11" s="138"/>
      <c r="GK11" s="138"/>
      <c r="GL11" s="138"/>
      <c r="GM11" s="138"/>
      <c r="GN11" s="138"/>
      <c r="GO11" s="138"/>
      <c r="GP11" s="138"/>
      <c r="GQ11" s="138"/>
      <c r="GR11" s="138"/>
      <c r="GS11" s="138"/>
      <c r="GT11" s="138"/>
      <c r="GU11" s="138"/>
      <c r="GV11" s="138"/>
      <c r="GW11" s="138"/>
      <c r="GX11" s="138"/>
      <c r="GY11" s="138"/>
      <c r="GZ11" s="138"/>
      <c r="HA11" s="138"/>
      <c r="HB11" s="138"/>
      <c r="HC11" s="138"/>
      <c r="HD11" s="138"/>
      <c r="HE11" s="138"/>
      <c r="HF11" s="138"/>
      <c r="HG11" s="138"/>
      <c r="HH11" s="138"/>
      <c r="HI11" s="138"/>
      <c r="HJ11" s="138"/>
      <c r="HK11" s="138"/>
      <c r="HL11" s="138"/>
      <c r="HM11" s="138"/>
      <c r="HN11" s="138"/>
      <c r="HO11" s="138"/>
      <c r="HP11" s="138"/>
      <c r="HQ11" s="138"/>
      <c r="HR11" s="138"/>
      <c r="HS11" s="138"/>
      <c r="HT11" s="138"/>
      <c r="HU11" s="138"/>
      <c r="HV11" s="138"/>
      <c r="HW11" s="138"/>
      <c r="HX11" s="138"/>
      <c r="HY11" s="138"/>
      <c r="HZ11" s="138"/>
      <c r="IA11" s="138"/>
      <c r="IB11" s="138"/>
      <c r="IC11" s="138"/>
      <c r="ID11" s="138"/>
      <c r="IE11" s="138"/>
      <c r="IF11" s="138"/>
      <c r="IG11" s="138"/>
      <c r="IH11" s="138"/>
      <c r="II11" s="138"/>
      <c r="IJ11" s="138"/>
      <c r="IK11" s="138"/>
      <c r="IL11" s="138"/>
      <c r="IM11" s="138"/>
      <c r="IN11" s="138"/>
      <c r="IO11" s="138"/>
      <c r="IP11" s="138"/>
      <c r="IQ11" s="138"/>
      <c r="IR11" s="138"/>
      <c r="IS11" s="138"/>
      <c r="IT11" s="138"/>
      <c r="IU11" s="138"/>
      <c r="IV11" s="138"/>
      <c r="IW11" s="138"/>
      <c r="IX11" s="138"/>
      <c r="IY11" s="138"/>
      <c r="IZ11" s="138"/>
      <c r="JA11" s="138"/>
      <c r="JB11" s="138"/>
      <c r="JC11" s="138"/>
      <c r="JD11" s="138"/>
      <c r="JE11" s="138"/>
      <c r="JF11" s="138"/>
      <c r="JG11" s="138"/>
      <c r="JH11" s="138"/>
      <c r="JI11" s="138"/>
      <c r="JJ11" s="138"/>
      <c r="JK11" s="138"/>
      <c r="JL11" s="138"/>
      <c r="JM11" s="138"/>
      <c r="JN11" s="138"/>
      <c r="JO11" s="138"/>
      <c r="JP11" s="138"/>
      <c r="JQ11" s="138"/>
      <c r="JR11" s="138"/>
      <c r="JS11" s="138"/>
      <c r="JT11" s="138"/>
      <c r="JU11" s="138"/>
      <c r="JV11" s="138"/>
      <c r="JW11" s="138"/>
      <c r="JX11" s="138"/>
      <c r="JY11" s="138"/>
      <c r="JZ11" s="138"/>
      <c r="KA11" s="138"/>
      <c r="KB11" s="138"/>
      <c r="KC11" s="138"/>
      <c r="KD11" s="138"/>
      <c r="KE11" s="138"/>
      <c r="KF11" s="138"/>
      <c r="KG11" s="138"/>
      <c r="KH11" s="138"/>
      <c r="KI11" s="138"/>
      <c r="KJ11" s="138"/>
      <c r="KK11" s="138"/>
      <c r="KL11" s="138"/>
      <c r="KM11" s="138"/>
      <c r="KN11" s="138"/>
      <c r="KO11" s="138"/>
      <c r="KP11" s="138"/>
      <c r="KQ11" s="138"/>
      <c r="KR11" s="138"/>
      <c r="KS11" s="138"/>
      <c r="KT11" s="138"/>
      <c r="KU11" s="138"/>
      <c r="KV11" s="138"/>
      <c r="KW11" s="138"/>
      <c r="KX11" s="138"/>
      <c r="KY11" s="138"/>
      <c r="KZ11" s="138"/>
      <c r="LA11" s="138"/>
      <c r="LB11" s="138"/>
      <c r="LC11" s="138"/>
      <c r="LD11" s="138"/>
      <c r="LE11" s="138"/>
      <c r="LF11" s="138"/>
      <c r="LG11" s="138"/>
      <c r="LH11" s="138"/>
      <c r="LI11" s="138"/>
      <c r="LJ11" s="138"/>
      <c r="LK11" s="138"/>
      <c r="LL11" s="138"/>
      <c r="LM11" s="138"/>
      <c r="LN11" s="138"/>
      <c r="LO11" s="138"/>
      <c r="LP11" s="138"/>
      <c r="LQ11" s="138"/>
      <c r="LR11" s="138"/>
      <c r="LS11" s="138"/>
      <c r="LT11" s="138"/>
      <c r="LU11" s="138"/>
      <c r="LV11" s="138"/>
      <c r="LW11" s="138"/>
      <c r="LX11" s="138"/>
      <c r="LY11" s="138"/>
      <c r="LZ11" s="138"/>
      <c r="MA11" s="138"/>
      <c r="MB11" s="138"/>
      <c r="MC11" s="138"/>
      <c r="MD11" s="138"/>
      <c r="ME11" s="138"/>
      <c r="MF11" s="138"/>
      <c r="MG11" s="138"/>
      <c r="MH11" s="138"/>
      <c r="MI11" s="138"/>
      <c r="MJ11" s="138"/>
      <c r="MK11" s="138"/>
      <c r="ML11" s="138"/>
      <c r="MM11" s="138"/>
      <c r="MN11" s="138"/>
      <c r="MO11" s="138"/>
      <c r="MP11" s="138"/>
      <c r="MQ11" s="138"/>
      <c r="MR11" s="138"/>
      <c r="MS11" s="138"/>
      <c r="MT11" s="138"/>
      <c r="MU11" s="138"/>
      <c r="MV11" s="138"/>
      <c r="MW11" s="138"/>
      <c r="MX11" s="138"/>
      <c r="MY11" s="138"/>
      <c r="MZ11" s="138"/>
      <c r="NA11" s="138"/>
      <c r="NB11" s="138"/>
      <c r="NC11" s="138"/>
      <c r="ND11" s="138"/>
      <c r="NE11" s="138"/>
      <c r="NF11" s="138"/>
      <c r="NG11" s="138"/>
      <c r="NH11" s="138"/>
      <c r="NI11" s="138"/>
      <c r="NJ11" s="138"/>
      <c r="NK11" s="138"/>
      <c r="NL11" s="138"/>
      <c r="NM11" s="138"/>
      <c r="NN11" s="138"/>
      <c r="NO11" s="138"/>
      <c r="NP11" s="138"/>
      <c r="NQ11" s="138"/>
      <c r="NR11" s="138"/>
      <c r="NS11" s="138"/>
      <c r="NT11" s="138"/>
      <c r="NU11" s="138"/>
      <c r="NV11" s="138"/>
      <c r="NW11" s="138"/>
      <c r="NX11" s="138"/>
      <c r="NY11" s="138"/>
      <c r="NZ11" s="138"/>
      <c r="OA11" s="138"/>
      <c r="OB11" s="138"/>
      <c r="OC11" s="138"/>
      <c r="OD11" s="138"/>
      <c r="OE11" s="138"/>
      <c r="OF11" s="138"/>
      <c r="OG11" s="138"/>
      <c r="OH11" s="138"/>
      <c r="OI11" s="138"/>
      <c r="OJ11" s="138"/>
      <c r="OK11" s="138"/>
      <c r="OL11" s="138"/>
      <c r="OM11" s="138"/>
      <c r="ON11" s="138"/>
      <c r="OO11" s="138"/>
      <c r="OP11" s="138"/>
      <c r="OQ11" s="138"/>
      <c r="OR11" s="138"/>
      <c r="OS11" s="138"/>
      <c r="OT11" s="138"/>
      <c r="OU11" s="138"/>
      <c r="OV11" s="138"/>
      <c r="OW11" s="138"/>
      <c r="OX11" s="138"/>
      <c r="OY11" s="138"/>
      <c r="OZ11" s="138"/>
      <c r="PA11" s="138"/>
      <c r="PB11" s="138"/>
      <c r="PC11" s="138"/>
      <c r="PD11" s="138"/>
      <c r="PE11" s="138"/>
      <c r="PF11" s="138"/>
      <c r="PG11" s="138"/>
      <c r="PH11" s="138"/>
      <c r="PI11" s="138"/>
      <c r="PJ11" s="138"/>
      <c r="PK11" s="138"/>
      <c r="PL11" s="138"/>
      <c r="PM11" s="138"/>
      <c r="PN11" s="138"/>
      <c r="PO11" s="138"/>
      <c r="PP11" s="138"/>
      <c r="PQ11" s="138"/>
      <c r="PR11" s="138"/>
      <c r="PS11" s="138"/>
      <c r="PT11" s="138"/>
      <c r="PU11" s="138"/>
      <c r="PV11" s="138"/>
      <c r="PW11" s="138"/>
      <c r="PX11" s="138"/>
      <c r="PY11" s="138"/>
      <c r="PZ11" s="138"/>
      <c r="QA11" s="138"/>
      <c r="QB11" s="138"/>
      <c r="QC11" s="138"/>
      <c r="QD11" s="138"/>
      <c r="QE11" s="138"/>
      <c r="QF11" s="138"/>
      <c r="QG11" s="138"/>
      <c r="QH11" s="138"/>
      <c r="QI11" s="138"/>
      <c r="QJ11" s="138"/>
      <c r="QK11" s="138"/>
      <c r="QL11" s="138"/>
      <c r="QM11" s="138"/>
      <c r="QN11" s="138"/>
      <c r="QO11" s="138"/>
      <c r="QP11" s="138"/>
      <c r="QQ11" s="138"/>
      <c r="QR11" s="138"/>
      <c r="QS11" s="138"/>
      <c r="QT11" s="138"/>
      <c r="QU11" s="138"/>
      <c r="QV11" s="138"/>
      <c r="QW11" s="138"/>
      <c r="QX11" s="138"/>
      <c r="QY11" s="138"/>
      <c r="QZ11" s="138"/>
      <c r="RA11" s="138"/>
      <c r="RB11" s="138"/>
      <c r="RC11" s="138"/>
      <c r="RD11" s="138"/>
      <c r="RE11" s="138"/>
      <c r="RF11" s="138"/>
      <c r="RG11" s="138"/>
      <c r="RH11" s="138"/>
      <c r="RI11" s="138"/>
      <c r="RJ11" s="138"/>
      <c r="RK11" s="138"/>
      <c r="RL11" s="138"/>
      <c r="RM11" s="138"/>
      <c r="RN11" s="138"/>
      <c r="RO11" s="138"/>
      <c r="RP11" s="138"/>
      <c r="RQ11" s="138"/>
      <c r="RR11" s="138"/>
      <c r="RS11" s="138"/>
      <c r="RT11" s="138"/>
      <c r="RU11" s="138"/>
      <c r="RV11" s="138"/>
      <c r="RW11" s="138"/>
      <c r="RX11" s="138"/>
      <c r="RY11" s="138"/>
      <c r="RZ11" s="138"/>
      <c r="SA11" s="138"/>
      <c r="SB11" s="138"/>
      <c r="SC11" s="138"/>
      <c r="SD11" s="138"/>
      <c r="SE11" s="138"/>
      <c r="SF11" s="138"/>
      <c r="SG11" s="138"/>
      <c r="SH11" s="138"/>
      <c r="SI11" s="138"/>
      <c r="SJ11" s="138"/>
      <c r="SK11" s="138"/>
      <c r="SL11" s="138"/>
      <c r="SM11" s="138"/>
      <c r="SN11" s="138"/>
      <c r="SO11" s="138"/>
      <c r="SP11" s="138"/>
      <c r="SQ11" s="138"/>
      <c r="SR11" s="138"/>
      <c r="SS11" s="138"/>
      <c r="ST11" s="138"/>
      <c r="SU11" s="138"/>
      <c r="SV11" s="138"/>
      <c r="SW11" s="138"/>
      <c r="SX11" s="138"/>
      <c r="SY11" s="138"/>
      <c r="SZ11" s="138"/>
      <c r="TA11" s="138"/>
      <c r="TB11" s="138"/>
      <c r="TC11" s="138"/>
      <c r="TD11" s="138"/>
      <c r="TE11" s="138"/>
      <c r="TF11" s="138"/>
      <c r="TG11" s="138"/>
      <c r="TH11" s="138"/>
      <c r="TI11" s="138"/>
      <c r="TJ11" s="138"/>
      <c r="TK11" s="138"/>
      <c r="TL11" s="138"/>
      <c r="TM11" s="138"/>
      <c r="TN11" s="138"/>
      <c r="TO11" s="138"/>
      <c r="TP11" s="138"/>
      <c r="TQ11" s="138"/>
      <c r="TR11" s="138"/>
      <c r="TS11" s="138"/>
      <c r="TT11" s="138"/>
      <c r="TU11" s="138"/>
      <c r="TV11" s="138"/>
      <c r="TW11" s="138"/>
      <c r="TX11" s="138"/>
      <c r="TY11" s="138"/>
      <c r="TZ11" s="138"/>
      <c r="UA11" s="138"/>
      <c r="UB11" s="138"/>
      <c r="UC11" s="138"/>
      <c r="UD11" s="138"/>
      <c r="UE11" s="138"/>
      <c r="UF11" s="138"/>
      <c r="UG11" s="138"/>
      <c r="UH11" s="138"/>
      <c r="UI11" s="138"/>
      <c r="UJ11" s="138"/>
      <c r="UK11" s="138"/>
      <c r="UL11" s="138"/>
      <c r="UM11" s="138"/>
      <c r="UN11" s="138"/>
      <c r="UO11" s="138"/>
      <c r="UP11" s="138"/>
      <c r="UQ11" s="138"/>
      <c r="UR11" s="138"/>
      <c r="US11" s="138"/>
      <c r="UT11" s="138"/>
      <c r="UU11" s="138"/>
      <c r="UV11" s="138"/>
      <c r="UW11" s="138"/>
      <c r="UX11" s="138"/>
      <c r="UY11" s="138"/>
      <c r="UZ11" s="138"/>
      <c r="VA11" s="138"/>
      <c r="VB11" s="138"/>
      <c r="VC11" s="138"/>
      <c r="VD11" s="138"/>
      <c r="VE11" s="138"/>
      <c r="VF11" s="138"/>
      <c r="VG11" s="138"/>
      <c r="VH11" s="138"/>
      <c r="VI11" s="138"/>
      <c r="VJ11" s="138"/>
      <c r="VK11" s="138"/>
      <c r="VL11" s="138"/>
      <c r="VM11" s="138"/>
      <c r="VN11" s="138"/>
      <c r="VO11" s="138"/>
      <c r="VP11" s="138"/>
      <c r="VQ11" s="138"/>
      <c r="VR11" s="138"/>
      <c r="VS11" s="138"/>
      <c r="VT11" s="138"/>
      <c r="VU11" s="138"/>
      <c r="VV11" s="138"/>
      <c r="VW11" s="138"/>
      <c r="VX11" s="138"/>
      <c r="VY11" s="138"/>
      <c r="VZ11" s="138"/>
      <c r="WA11" s="138"/>
      <c r="WB11" s="138"/>
      <c r="WC11" s="138"/>
      <c r="WD11" s="138"/>
      <c r="WE11" s="138"/>
      <c r="WF11" s="138"/>
      <c r="WG11" s="138"/>
      <c r="WH11" s="138"/>
      <c r="WI11" s="138"/>
      <c r="WJ11" s="138"/>
      <c r="WK11" s="138"/>
      <c r="WL11" s="138"/>
      <c r="WM11" s="138"/>
      <c r="WN11" s="138"/>
      <c r="WO11" s="138"/>
      <c r="WP11" s="138"/>
      <c r="WQ11" s="138"/>
      <c r="WR11" s="138"/>
      <c r="WS11" s="138"/>
      <c r="WT11" s="138"/>
      <c r="WU11" s="138"/>
      <c r="WV11" s="138"/>
      <c r="WW11" s="138"/>
      <c r="WX11" s="138"/>
      <c r="WY11" s="138"/>
      <c r="WZ11" s="138"/>
      <c r="XA11" s="138"/>
      <c r="XB11" s="138"/>
      <c r="XC11" s="138"/>
      <c r="XD11" s="138"/>
      <c r="XE11" s="138"/>
      <c r="XF11" s="138"/>
      <c r="XG11" s="138"/>
      <c r="XH11" s="138"/>
      <c r="XI11" s="138"/>
      <c r="XJ11" s="138"/>
      <c r="XK11" s="138"/>
      <c r="XL11" s="138"/>
      <c r="XM11" s="138"/>
      <c r="XN11" s="138"/>
      <c r="XO11" s="138"/>
      <c r="XP11" s="138"/>
      <c r="XQ11" s="138"/>
      <c r="XR11" s="138"/>
      <c r="XS11" s="138"/>
      <c r="XT11" s="138"/>
      <c r="XU11" s="138"/>
      <c r="XV11" s="138"/>
      <c r="XW11" s="138"/>
      <c r="XX11" s="138"/>
      <c r="XY11" s="138"/>
      <c r="XZ11" s="138"/>
      <c r="YA11" s="138"/>
      <c r="YB11" s="138"/>
      <c r="YC11" s="138"/>
      <c r="YD11" s="138"/>
      <c r="YE11" s="138"/>
      <c r="YF11" s="138"/>
      <c r="YG11" s="138"/>
      <c r="YH11" s="138"/>
      <c r="YI11" s="138"/>
      <c r="YJ11" s="138"/>
      <c r="YK11" s="138"/>
      <c r="YL11" s="138"/>
      <c r="YM11" s="138"/>
      <c r="YN11" s="138"/>
      <c r="YO11" s="138"/>
      <c r="YP11" s="138"/>
      <c r="YQ11" s="138"/>
      <c r="YR11" s="138"/>
      <c r="YS11" s="138"/>
      <c r="YT11" s="138"/>
      <c r="YU11" s="138"/>
      <c r="YV11" s="138"/>
      <c r="YW11" s="138"/>
      <c r="YX11" s="138"/>
      <c r="YY11" s="138"/>
      <c r="YZ11" s="138"/>
      <c r="ZA11" s="138"/>
      <c r="ZB11" s="138"/>
      <c r="ZC11" s="138"/>
      <c r="ZD11" s="138"/>
      <c r="ZE11" s="138"/>
      <c r="ZF11" s="138"/>
      <c r="ZG11" s="138"/>
      <c r="ZH11" s="138"/>
      <c r="ZI11" s="138"/>
      <c r="ZJ11" s="138"/>
      <c r="ZK11" s="138"/>
      <c r="ZL11" s="138"/>
      <c r="ZM11" s="138"/>
      <c r="ZN11" s="138"/>
      <c r="ZO11" s="138"/>
      <c r="ZP11" s="138"/>
      <c r="ZQ11" s="138"/>
      <c r="ZR11" s="138"/>
      <c r="ZS11" s="138"/>
      <c r="ZT11" s="138"/>
      <c r="ZU11" s="138"/>
      <c r="ZV11" s="138"/>
      <c r="ZW11" s="138"/>
      <c r="ZX11" s="138"/>
      <c r="ZY11" s="138"/>
      <c r="ZZ11" s="138"/>
      <c r="AAA11" s="138"/>
      <c r="AAB11" s="138"/>
      <c r="AAC11" s="138"/>
      <c r="AAD11" s="138"/>
      <c r="AAE11" s="138"/>
      <c r="AAF11" s="138"/>
      <c r="AAG11" s="138"/>
      <c r="AAH11" s="138"/>
      <c r="AAI11" s="138"/>
      <c r="AAJ11" s="138"/>
      <c r="AAK11" s="138"/>
      <c r="AAL11" s="138"/>
      <c r="AAM11" s="138"/>
      <c r="AAN11" s="138"/>
      <c r="AAO11" s="138"/>
      <c r="AAP11" s="138"/>
      <c r="AAQ11" s="138"/>
      <c r="AAR11" s="138"/>
      <c r="AAS11" s="138"/>
      <c r="AAT11" s="138"/>
      <c r="AAU11" s="138"/>
      <c r="AAV11" s="138"/>
      <c r="AAW11" s="138"/>
      <c r="AAX11" s="138"/>
      <c r="AAY11" s="138"/>
      <c r="AAZ11" s="138"/>
      <c r="ABA11" s="138"/>
      <c r="ABB11" s="138"/>
      <c r="ABC11" s="138"/>
      <c r="ABD11" s="138"/>
      <c r="ABE11" s="138"/>
      <c r="ABF11" s="138"/>
      <c r="ABG11" s="138"/>
      <c r="ABH11" s="138"/>
      <c r="ABI11" s="138"/>
      <c r="ABJ11" s="138"/>
      <c r="ABK11" s="138"/>
      <c r="ABL11" s="138"/>
      <c r="ABM11" s="138"/>
      <c r="ABN11" s="138"/>
      <c r="ABO11" s="138"/>
      <c r="ABP11" s="138"/>
      <c r="ABQ11" s="138"/>
      <c r="ABR11" s="138"/>
      <c r="ABS11" s="138"/>
      <c r="ABT11" s="138"/>
      <c r="ABU11" s="138"/>
      <c r="ABV11" s="138"/>
      <c r="ABW11" s="138"/>
      <c r="ABX11" s="138"/>
      <c r="ABY11" s="138"/>
      <c r="ABZ11" s="138"/>
      <c r="ACA11" s="138"/>
      <c r="ACB11" s="138"/>
      <c r="ACC11" s="138"/>
      <c r="ACD11" s="138"/>
      <c r="ACE11" s="138"/>
      <c r="ACF11" s="138"/>
      <c r="ACG11" s="138"/>
      <c r="ACH11" s="138"/>
      <c r="ACI11" s="138"/>
      <c r="ACJ11" s="138"/>
      <c r="ACK11" s="138"/>
      <c r="ACL11" s="138"/>
      <c r="ACM11" s="138"/>
      <c r="ACN11" s="138"/>
      <c r="ACO11" s="138"/>
      <c r="ACP11" s="138"/>
      <c r="ACQ11" s="138"/>
      <c r="ACR11" s="138"/>
      <c r="ACS11" s="138"/>
      <c r="ACT11" s="138"/>
      <c r="ACU11" s="138"/>
      <c r="ACV11" s="138"/>
      <c r="ACW11" s="138"/>
      <c r="ACX11" s="138"/>
      <c r="ACY11" s="138"/>
      <c r="ACZ11" s="138"/>
      <c r="ADA11" s="138"/>
      <c r="ADB11" s="138"/>
      <c r="ADC11" s="138"/>
      <c r="ADD11" s="138"/>
      <c r="ADE11" s="138"/>
      <c r="ADF11" s="138"/>
      <c r="ADG11" s="138"/>
      <c r="ADH11" s="138"/>
      <c r="ADI11" s="138"/>
      <c r="ADJ11" s="138"/>
      <c r="ADK11" s="138"/>
      <c r="ADL11" s="138"/>
      <c r="ADM11" s="138"/>
      <c r="ADN11" s="138"/>
      <c r="ADO11" s="138"/>
      <c r="ADP11" s="138"/>
      <c r="ADQ11" s="138"/>
      <c r="ADR11" s="138"/>
      <c r="ADS11" s="138"/>
      <c r="ADT11" s="138"/>
      <c r="ADU11" s="138"/>
      <c r="ADV11" s="138"/>
      <c r="ADW11" s="138"/>
      <c r="ADX11" s="138"/>
      <c r="ADY11" s="138"/>
      <c r="ADZ11" s="138"/>
      <c r="AEA11" s="138"/>
      <c r="AEB11" s="138"/>
      <c r="AEC11" s="138"/>
      <c r="AED11" s="138"/>
      <c r="AEE11" s="138"/>
      <c r="AEF11" s="138"/>
      <c r="AEG11" s="138"/>
      <c r="AEH11" s="138"/>
      <c r="AEI11" s="138"/>
      <c r="AEJ11" s="138"/>
      <c r="AEK11" s="138"/>
      <c r="AEL11" s="138"/>
      <c r="AEM11" s="138"/>
      <c r="AEN11" s="138"/>
      <c r="AEO11" s="138"/>
      <c r="AEP11" s="138"/>
      <c r="AEQ11" s="138"/>
      <c r="AER11" s="138"/>
      <c r="AES11" s="138"/>
      <c r="AET11" s="138"/>
      <c r="AEU11" s="138"/>
      <c r="AEV11" s="138"/>
      <c r="AEW11" s="138"/>
      <c r="AEX11" s="138"/>
      <c r="AEY11" s="138"/>
      <c r="AEZ11" s="138"/>
      <c r="AFA11" s="138"/>
      <c r="AFB11" s="138"/>
      <c r="AFC11" s="138"/>
      <c r="AFD11" s="138"/>
      <c r="AFE11" s="138"/>
      <c r="AFF11" s="138"/>
      <c r="AFG11" s="138"/>
      <c r="AFH11" s="138"/>
      <c r="AFI11" s="138"/>
      <c r="AFJ11" s="138"/>
      <c r="AFK11" s="138"/>
      <c r="AFL11" s="138"/>
      <c r="AFM11" s="138"/>
      <c r="AFN11" s="138"/>
      <c r="AFO11" s="138"/>
      <c r="AFP11" s="138"/>
      <c r="AFQ11" s="138"/>
      <c r="AFR11" s="138"/>
      <c r="AFS11" s="138"/>
      <c r="AFT11" s="138"/>
      <c r="AFU11" s="138"/>
      <c r="AFV11" s="138"/>
      <c r="AFW11" s="138"/>
      <c r="AFX11" s="138"/>
      <c r="AFY11" s="138"/>
      <c r="AFZ11" s="138"/>
      <c r="AGA11" s="138"/>
      <c r="AGB11" s="138"/>
      <c r="AGC11" s="138"/>
      <c r="AGD11" s="138"/>
      <c r="AGE11" s="138"/>
      <c r="AGF11" s="138"/>
      <c r="AGG11" s="138"/>
      <c r="AGH11" s="138"/>
      <c r="AGI11" s="138"/>
      <c r="AGJ11" s="138"/>
      <c r="AGK11" s="138"/>
      <c r="AGL11" s="138"/>
      <c r="AGM11" s="138"/>
      <c r="AGN11" s="138"/>
      <c r="AGO11" s="138"/>
      <c r="AGP11" s="138"/>
      <c r="AGQ11" s="138"/>
      <c r="AGR11" s="138"/>
      <c r="AGS11" s="138"/>
      <c r="AGT11" s="138"/>
      <c r="AGU11" s="138"/>
      <c r="AGV11" s="138"/>
      <c r="AGW11" s="138"/>
      <c r="AGX11" s="138"/>
      <c r="AGY11" s="138"/>
      <c r="AGZ11" s="138"/>
      <c r="AHA11" s="138"/>
      <c r="AHB11" s="138"/>
      <c r="AHC11" s="138"/>
      <c r="AHD11" s="138"/>
      <c r="AHE11" s="138"/>
      <c r="AHF11" s="138"/>
      <c r="AHG11" s="138"/>
      <c r="AHH11" s="138"/>
      <c r="AHI11" s="138"/>
      <c r="AHJ11" s="138"/>
      <c r="AHK11" s="138"/>
      <c r="AHL11" s="138"/>
      <c r="AHM11" s="138"/>
      <c r="AHN11" s="138"/>
      <c r="AHO11" s="138"/>
      <c r="AHP11" s="138"/>
      <c r="AHQ11" s="138"/>
      <c r="AHR11" s="138"/>
      <c r="AHS11" s="138"/>
      <c r="AHT11" s="138"/>
      <c r="AHU11" s="138"/>
      <c r="AHV11" s="138"/>
      <c r="AHW11" s="138"/>
      <c r="AHX11" s="138"/>
      <c r="AHY11" s="138"/>
      <c r="AHZ11" s="138"/>
      <c r="AIA11" s="138"/>
      <c r="AIB11" s="138"/>
      <c r="AIC11" s="138"/>
      <c r="AID11" s="138"/>
      <c r="AIE11" s="138"/>
      <c r="AIF11" s="138"/>
      <c r="AIG11" s="138"/>
      <c r="AIH11" s="138"/>
      <c r="AII11" s="138"/>
      <c r="AIJ11" s="138"/>
      <c r="AIK11" s="138"/>
      <c r="AIL11" s="138"/>
      <c r="AIM11" s="138"/>
      <c r="AIN11" s="138"/>
      <c r="AIO11" s="138"/>
      <c r="AIP11" s="138"/>
      <c r="AIQ11" s="138"/>
      <c r="AIR11" s="138"/>
      <c r="AIS11" s="138"/>
      <c r="AIT11" s="138"/>
      <c r="AIU11" s="138"/>
      <c r="AIV11" s="138"/>
      <c r="AIW11" s="138"/>
      <c r="AIX11" s="138"/>
      <c r="AIY11" s="138"/>
      <c r="AIZ11" s="138"/>
      <c r="AJA11" s="138"/>
      <c r="AJB11" s="138"/>
      <c r="AJC11" s="138"/>
      <c r="AJD11" s="138"/>
      <c r="AJE11" s="138"/>
      <c r="AJF11" s="138"/>
      <c r="AJG11" s="138"/>
      <c r="AJH11" s="138"/>
      <c r="AJI11" s="138"/>
      <c r="AJJ11" s="138"/>
      <c r="AJK11" s="138"/>
      <c r="AJL11" s="138"/>
      <c r="AJM11" s="138"/>
      <c r="AJN11" s="138"/>
      <c r="AJO11" s="138"/>
      <c r="AJP11" s="138"/>
      <c r="AJQ11" s="138"/>
      <c r="AJR11" s="138"/>
      <c r="AJS11" s="138"/>
      <c r="AJT11" s="138"/>
      <c r="AJU11" s="138"/>
      <c r="AJV11" s="138"/>
      <c r="AJW11" s="138"/>
      <c r="AJX11" s="138"/>
      <c r="AJY11" s="138"/>
      <c r="AJZ11" s="138"/>
      <c r="AKA11" s="138"/>
      <c r="AKB11" s="138"/>
      <c r="AKC11" s="138"/>
      <c r="AKD11" s="138"/>
      <c r="AKE11" s="138"/>
      <c r="AKF11" s="138"/>
      <c r="AKG11" s="138"/>
      <c r="AKH11" s="138"/>
      <c r="AKI11" s="138"/>
      <c r="AKJ11" s="138"/>
      <c r="AKK11" s="138"/>
      <c r="AKL11" s="138"/>
      <c r="AKM11" s="138"/>
      <c r="AKN11" s="138"/>
      <c r="AKO11" s="138"/>
      <c r="AKP11" s="138"/>
      <c r="AKQ11" s="138"/>
      <c r="AKR11" s="138"/>
      <c r="AKS11" s="138"/>
      <c r="AKT11" s="138"/>
      <c r="AKU11" s="138"/>
      <c r="AKV11" s="138"/>
      <c r="AKW11" s="138"/>
      <c r="AKX11" s="138"/>
      <c r="AKY11" s="138"/>
      <c r="AKZ11" s="138"/>
      <c r="ALA11" s="138"/>
      <c r="ALB11" s="138"/>
      <c r="ALC11" s="138"/>
      <c r="ALD11" s="138"/>
      <c r="ALE11" s="138"/>
      <c r="ALF11" s="138"/>
      <c r="ALG11" s="138"/>
      <c r="ALH11" s="138"/>
      <c r="ALI11" s="138"/>
      <c r="ALJ11" s="138"/>
      <c r="ALK11" s="138"/>
      <c r="ALL11" s="138"/>
      <c r="ALM11" s="138"/>
      <c r="ALN11" s="138"/>
      <c r="ALO11" s="138"/>
      <c r="ALP11" s="138"/>
      <c r="ALQ11" s="138"/>
      <c r="ALR11" s="138"/>
      <c r="ALS11" s="138"/>
      <c r="ALT11" s="138"/>
      <c r="ALU11" s="138"/>
      <c r="ALV11" s="138"/>
      <c r="ALW11" s="138"/>
      <c r="ALX11" s="138"/>
      <c r="ALY11" s="138"/>
      <c r="ALZ11" s="138"/>
      <c r="AMA11" s="138"/>
    </row>
    <row r="12" spans="1:1015" s="123" customFormat="1" x14ac:dyDescent="0.25">
      <c r="C12" s="190"/>
      <c r="D12" s="190"/>
      <c r="E12" s="190"/>
      <c r="F12" s="190"/>
      <c r="G12" s="190"/>
      <c r="H12" s="191"/>
      <c r="I12" s="138"/>
      <c r="J12" s="138"/>
      <c r="K12" s="190"/>
      <c r="L12" s="190"/>
      <c r="M12" s="190"/>
      <c r="N12" s="190"/>
      <c r="O12" s="190"/>
      <c r="P12" s="190"/>
      <c r="Q12" s="191"/>
      <c r="R12" s="138"/>
      <c r="S12" s="192"/>
      <c r="T12" s="193"/>
      <c r="U12" s="193"/>
      <c r="V12" s="193"/>
      <c r="W12" s="193"/>
      <c r="X12" s="193"/>
      <c r="Y12" s="138"/>
      <c r="Z12" s="138"/>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c r="CN12" s="138"/>
      <c r="CO12" s="138"/>
      <c r="CP12" s="138"/>
      <c r="CQ12" s="138"/>
      <c r="CR12" s="138"/>
      <c r="CS12" s="138"/>
      <c r="CT12" s="138"/>
      <c r="CU12" s="138"/>
      <c r="CV12" s="138"/>
      <c r="CW12" s="138"/>
      <c r="CX12" s="138"/>
      <c r="CY12" s="138"/>
      <c r="CZ12" s="138"/>
      <c r="DA12" s="138"/>
      <c r="DB12" s="138"/>
      <c r="DC12" s="138"/>
      <c r="DD12" s="138"/>
      <c r="DE12" s="138"/>
      <c r="DF12" s="138"/>
      <c r="DG12" s="138"/>
      <c r="DH12" s="138"/>
      <c r="DI12" s="138"/>
      <c r="DJ12" s="138"/>
      <c r="DK12" s="138"/>
      <c r="DL12" s="138"/>
      <c r="DM12" s="138"/>
      <c r="DN12" s="138"/>
      <c r="DO12" s="138"/>
      <c r="DP12" s="138"/>
      <c r="DQ12" s="138"/>
      <c r="DR12" s="138"/>
      <c r="DS12" s="138"/>
      <c r="DT12" s="138"/>
      <c r="DU12" s="138"/>
      <c r="DV12" s="138"/>
      <c r="DW12" s="138"/>
      <c r="DX12" s="138"/>
      <c r="DY12" s="138"/>
      <c r="DZ12" s="138"/>
      <c r="EA12" s="138"/>
      <c r="EB12" s="138"/>
      <c r="EC12" s="138"/>
      <c r="ED12" s="138"/>
      <c r="EE12" s="138"/>
      <c r="EF12" s="138"/>
      <c r="EG12" s="138"/>
      <c r="EH12" s="138"/>
      <c r="EI12" s="138"/>
      <c r="EJ12" s="138"/>
      <c r="EK12" s="138"/>
      <c r="EL12" s="138"/>
      <c r="EM12" s="138"/>
      <c r="EN12" s="138"/>
      <c r="EO12" s="138"/>
      <c r="EP12" s="138"/>
      <c r="EQ12" s="138"/>
      <c r="ER12" s="138"/>
      <c r="ES12" s="138"/>
      <c r="ET12" s="138"/>
      <c r="EU12" s="138"/>
      <c r="EV12" s="138"/>
      <c r="EW12" s="138"/>
      <c r="EX12" s="138"/>
      <c r="EY12" s="138"/>
      <c r="EZ12" s="138"/>
      <c r="FA12" s="138"/>
      <c r="FB12" s="138"/>
      <c r="FC12" s="138"/>
      <c r="FD12" s="138"/>
      <c r="FE12" s="138"/>
      <c r="FF12" s="138"/>
      <c r="FG12" s="138"/>
      <c r="FH12" s="138"/>
      <c r="FI12" s="138"/>
      <c r="FJ12" s="138"/>
      <c r="FK12" s="138"/>
      <c r="FL12" s="138"/>
      <c r="FM12" s="138"/>
      <c r="FN12" s="138"/>
      <c r="FO12" s="138"/>
      <c r="FP12" s="138"/>
      <c r="FQ12" s="138"/>
      <c r="FR12" s="138"/>
      <c r="FS12" s="138"/>
      <c r="FT12" s="138"/>
      <c r="FU12" s="138"/>
      <c r="FV12" s="138"/>
      <c r="FW12" s="138"/>
      <c r="FX12" s="138"/>
      <c r="FY12" s="138"/>
      <c r="FZ12" s="138"/>
      <c r="GA12" s="138"/>
      <c r="GB12" s="138"/>
      <c r="GC12" s="138"/>
      <c r="GD12" s="138"/>
      <c r="GE12" s="138"/>
      <c r="GF12" s="138"/>
      <c r="GG12" s="138"/>
      <c r="GH12" s="138"/>
      <c r="GI12" s="138"/>
      <c r="GJ12" s="138"/>
      <c r="GK12" s="138"/>
      <c r="GL12" s="138"/>
      <c r="GM12" s="138"/>
      <c r="GN12" s="138"/>
      <c r="GO12" s="138"/>
      <c r="GP12" s="138"/>
      <c r="GQ12" s="138"/>
      <c r="GR12" s="138"/>
      <c r="GS12" s="138"/>
      <c r="GT12" s="138"/>
      <c r="GU12" s="138"/>
      <c r="GV12" s="138"/>
      <c r="GW12" s="138"/>
      <c r="GX12" s="138"/>
      <c r="GY12" s="138"/>
      <c r="GZ12" s="138"/>
      <c r="HA12" s="138"/>
      <c r="HB12" s="138"/>
      <c r="HC12" s="138"/>
      <c r="HD12" s="138"/>
      <c r="HE12" s="138"/>
      <c r="HF12" s="138"/>
      <c r="HG12" s="138"/>
      <c r="HH12" s="138"/>
      <c r="HI12" s="138"/>
      <c r="HJ12" s="138"/>
      <c r="HK12" s="138"/>
      <c r="HL12" s="138"/>
      <c r="HM12" s="138"/>
      <c r="HN12" s="138"/>
      <c r="HO12" s="138"/>
      <c r="HP12" s="138"/>
      <c r="HQ12" s="138"/>
      <c r="HR12" s="138"/>
      <c r="HS12" s="138"/>
      <c r="HT12" s="138"/>
      <c r="HU12" s="138"/>
      <c r="HV12" s="138"/>
      <c r="HW12" s="138"/>
      <c r="HX12" s="138"/>
      <c r="HY12" s="138"/>
      <c r="HZ12" s="138"/>
      <c r="IA12" s="138"/>
      <c r="IB12" s="138"/>
      <c r="IC12" s="138"/>
      <c r="ID12" s="138"/>
      <c r="IE12" s="138"/>
      <c r="IF12" s="138"/>
      <c r="IG12" s="138"/>
      <c r="IH12" s="138"/>
      <c r="II12" s="138"/>
      <c r="IJ12" s="138"/>
      <c r="IK12" s="138"/>
      <c r="IL12" s="138"/>
      <c r="IM12" s="138"/>
      <c r="IN12" s="138"/>
      <c r="IO12" s="138"/>
      <c r="IP12" s="138"/>
      <c r="IQ12" s="138"/>
      <c r="IR12" s="138"/>
      <c r="IS12" s="138"/>
      <c r="IT12" s="138"/>
      <c r="IU12" s="138"/>
      <c r="IV12" s="138"/>
      <c r="IW12" s="138"/>
      <c r="IX12" s="138"/>
      <c r="IY12" s="138"/>
      <c r="IZ12" s="138"/>
      <c r="JA12" s="138"/>
      <c r="JB12" s="138"/>
      <c r="JC12" s="138"/>
      <c r="JD12" s="138"/>
      <c r="JE12" s="138"/>
      <c r="JF12" s="138"/>
      <c r="JG12" s="138"/>
      <c r="JH12" s="138"/>
      <c r="JI12" s="138"/>
      <c r="JJ12" s="138"/>
      <c r="JK12" s="138"/>
      <c r="JL12" s="138"/>
      <c r="JM12" s="138"/>
      <c r="JN12" s="138"/>
      <c r="JO12" s="138"/>
      <c r="JP12" s="138"/>
      <c r="JQ12" s="138"/>
      <c r="JR12" s="138"/>
      <c r="JS12" s="138"/>
      <c r="JT12" s="138"/>
      <c r="JU12" s="138"/>
      <c r="JV12" s="138"/>
      <c r="JW12" s="138"/>
      <c r="JX12" s="138"/>
      <c r="JY12" s="138"/>
      <c r="JZ12" s="138"/>
      <c r="KA12" s="138"/>
      <c r="KB12" s="138"/>
      <c r="KC12" s="138"/>
      <c r="KD12" s="138"/>
      <c r="KE12" s="138"/>
      <c r="KF12" s="138"/>
      <c r="KG12" s="138"/>
      <c r="KH12" s="138"/>
      <c r="KI12" s="138"/>
      <c r="KJ12" s="138"/>
      <c r="KK12" s="138"/>
      <c r="KL12" s="138"/>
      <c r="KM12" s="138"/>
      <c r="KN12" s="138"/>
      <c r="KO12" s="138"/>
      <c r="KP12" s="138"/>
      <c r="KQ12" s="138"/>
      <c r="KR12" s="138"/>
      <c r="KS12" s="138"/>
      <c r="KT12" s="138"/>
      <c r="KU12" s="138"/>
      <c r="KV12" s="138"/>
      <c r="KW12" s="138"/>
      <c r="KX12" s="138"/>
      <c r="KY12" s="138"/>
      <c r="KZ12" s="138"/>
      <c r="LA12" s="138"/>
      <c r="LB12" s="138"/>
      <c r="LC12" s="138"/>
      <c r="LD12" s="138"/>
      <c r="LE12" s="138"/>
      <c r="LF12" s="138"/>
      <c r="LG12" s="138"/>
      <c r="LH12" s="138"/>
      <c r="LI12" s="138"/>
      <c r="LJ12" s="138"/>
      <c r="LK12" s="138"/>
      <c r="LL12" s="138"/>
      <c r="LM12" s="138"/>
      <c r="LN12" s="138"/>
      <c r="LO12" s="138"/>
      <c r="LP12" s="138"/>
      <c r="LQ12" s="138"/>
      <c r="LR12" s="138"/>
      <c r="LS12" s="138"/>
      <c r="LT12" s="138"/>
      <c r="LU12" s="138"/>
      <c r="LV12" s="138"/>
      <c r="LW12" s="138"/>
      <c r="LX12" s="138"/>
      <c r="LY12" s="138"/>
      <c r="LZ12" s="138"/>
      <c r="MA12" s="138"/>
      <c r="MB12" s="138"/>
      <c r="MC12" s="138"/>
      <c r="MD12" s="138"/>
      <c r="ME12" s="138"/>
      <c r="MF12" s="138"/>
      <c r="MG12" s="138"/>
      <c r="MH12" s="138"/>
      <c r="MI12" s="138"/>
      <c r="MJ12" s="138"/>
      <c r="MK12" s="138"/>
      <c r="ML12" s="138"/>
      <c r="MM12" s="138"/>
      <c r="MN12" s="138"/>
      <c r="MO12" s="138"/>
      <c r="MP12" s="138"/>
      <c r="MQ12" s="138"/>
      <c r="MR12" s="138"/>
      <c r="MS12" s="138"/>
      <c r="MT12" s="138"/>
      <c r="MU12" s="138"/>
      <c r="MV12" s="138"/>
      <c r="MW12" s="138"/>
      <c r="MX12" s="138"/>
      <c r="MY12" s="138"/>
      <c r="MZ12" s="138"/>
      <c r="NA12" s="138"/>
      <c r="NB12" s="138"/>
      <c r="NC12" s="138"/>
      <c r="ND12" s="138"/>
      <c r="NE12" s="138"/>
      <c r="NF12" s="138"/>
      <c r="NG12" s="138"/>
      <c r="NH12" s="138"/>
      <c r="NI12" s="138"/>
      <c r="NJ12" s="138"/>
      <c r="NK12" s="138"/>
      <c r="NL12" s="138"/>
      <c r="NM12" s="138"/>
      <c r="NN12" s="138"/>
      <c r="NO12" s="138"/>
      <c r="NP12" s="138"/>
      <c r="NQ12" s="138"/>
      <c r="NR12" s="138"/>
      <c r="NS12" s="138"/>
      <c r="NT12" s="138"/>
      <c r="NU12" s="138"/>
      <c r="NV12" s="138"/>
      <c r="NW12" s="138"/>
      <c r="NX12" s="138"/>
      <c r="NY12" s="138"/>
      <c r="NZ12" s="138"/>
      <c r="OA12" s="138"/>
      <c r="OB12" s="138"/>
      <c r="OC12" s="138"/>
      <c r="OD12" s="138"/>
      <c r="OE12" s="138"/>
      <c r="OF12" s="138"/>
      <c r="OG12" s="138"/>
      <c r="OH12" s="138"/>
      <c r="OI12" s="138"/>
      <c r="OJ12" s="138"/>
      <c r="OK12" s="138"/>
      <c r="OL12" s="138"/>
      <c r="OM12" s="138"/>
      <c r="ON12" s="138"/>
      <c r="OO12" s="138"/>
      <c r="OP12" s="138"/>
      <c r="OQ12" s="138"/>
      <c r="OR12" s="138"/>
      <c r="OS12" s="138"/>
      <c r="OT12" s="138"/>
      <c r="OU12" s="138"/>
      <c r="OV12" s="138"/>
      <c r="OW12" s="138"/>
      <c r="OX12" s="138"/>
      <c r="OY12" s="138"/>
      <c r="OZ12" s="138"/>
      <c r="PA12" s="138"/>
      <c r="PB12" s="138"/>
      <c r="PC12" s="138"/>
      <c r="PD12" s="138"/>
      <c r="PE12" s="138"/>
      <c r="PF12" s="138"/>
      <c r="PG12" s="138"/>
      <c r="PH12" s="138"/>
      <c r="PI12" s="138"/>
      <c r="PJ12" s="138"/>
      <c r="PK12" s="138"/>
      <c r="PL12" s="138"/>
      <c r="PM12" s="138"/>
      <c r="PN12" s="138"/>
      <c r="PO12" s="138"/>
      <c r="PP12" s="138"/>
      <c r="PQ12" s="138"/>
      <c r="PR12" s="138"/>
      <c r="PS12" s="138"/>
      <c r="PT12" s="138"/>
      <c r="PU12" s="138"/>
      <c r="PV12" s="138"/>
      <c r="PW12" s="138"/>
      <c r="PX12" s="138"/>
      <c r="PY12" s="138"/>
      <c r="PZ12" s="138"/>
      <c r="QA12" s="138"/>
      <c r="QB12" s="138"/>
      <c r="QC12" s="138"/>
      <c r="QD12" s="138"/>
      <c r="QE12" s="138"/>
      <c r="QF12" s="138"/>
      <c r="QG12" s="138"/>
      <c r="QH12" s="138"/>
      <c r="QI12" s="138"/>
      <c r="QJ12" s="138"/>
      <c r="QK12" s="138"/>
      <c r="QL12" s="138"/>
      <c r="QM12" s="138"/>
      <c r="QN12" s="138"/>
      <c r="QO12" s="138"/>
      <c r="QP12" s="138"/>
      <c r="QQ12" s="138"/>
      <c r="QR12" s="138"/>
      <c r="QS12" s="138"/>
      <c r="QT12" s="138"/>
      <c r="QU12" s="138"/>
      <c r="QV12" s="138"/>
      <c r="QW12" s="138"/>
      <c r="QX12" s="138"/>
      <c r="QY12" s="138"/>
      <c r="QZ12" s="138"/>
      <c r="RA12" s="138"/>
      <c r="RB12" s="138"/>
      <c r="RC12" s="138"/>
      <c r="RD12" s="138"/>
      <c r="RE12" s="138"/>
      <c r="RF12" s="138"/>
      <c r="RG12" s="138"/>
      <c r="RH12" s="138"/>
      <c r="RI12" s="138"/>
      <c r="RJ12" s="138"/>
      <c r="RK12" s="138"/>
      <c r="RL12" s="138"/>
      <c r="RM12" s="138"/>
      <c r="RN12" s="138"/>
      <c r="RO12" s="138"/>
      <c r="RP12" s="138"/>
      <c r="RQ12" s="138"/>
      <c r="RR12" s="138"/>
      <c r="RS12" s="138"/>
      <c r="RT12" s="138"/>
      <c r="RU12" s="138"/>
      <c r="RV12" s="138"/>
      <c r="RW12" s="138"/>
      <c r="RX12" s="138"/>
      <c r="RY12" s="138"/>
      <c r="RZ12" s="138"/>
      <c r="SA12" s="138"/>
      <c r="SB12" s="138"/>
      <c r="SC12" s="138"/>
      <c r="SD12" s="138"/>
      <c r="SE12" s="138"/>
      <c r="SF12" s="138"/>
      <c r="SG12" s="138"/>
      <c r="SH12" s="138"/>
      <c r="SI12" s="138"/>
      <c r="SJ12" s="138"/>
      <c r="SK12" s="138"/>
      <c r="SL12" s="138"/>
      <c r="SM12" s="138"/>
      <c r="SN12" s="138"/>
      <c r="SO12" s="138"/>
      <c r="SP12" s="138"/>
      <c r="SQ12" s="138"/>
      <c r="SR12" s="138"/>
      <c r="SS12" s="138"/>
      <c r="ST12" s="138"/>
      <c r="SU12" s="138"/>
      <c r="SV12" s="138"/>
      <c r="SW12" s="138"/>
      <c r="SX12" s="138"/>
      <c r="SY12" s="138"/>
      <c r="SZ12" s="138"/>
      <c r="TA12" s="138"/>
      <c r="TB12" s="138"/>
      <c r="TC12" s="138"/>
      <c r="TD12" s="138"/>
      <c r="TE12" s="138"/>
      <c r="TF12" s="138"/>
      <c r="TG12" s="138"/>
      <c r="TH12" s="138"/>
      <c r="TI12" s="138"/>
      <c r="TJ12" s="138"/>
      <c r="TK12" s="138"/>
      <c r="TL12" s="138"/>
      <c r="TM12" s="138"/>
      <c r="TN12" s="138"/>
      <c r="TO12" s="138"/>
      <c r="TP12" s="138"/>
      <c r="TQ12" s="138"/>
      <c r="TR12" s="138"/>
      <c r="TS12" s="138"/>
      <c r="TT12" s="138"/>
      <c r="TU12" s="138"/>
      <c r="TV12" s="138"/>
      <c r="TW12" s="138"/>
      <c r="TX12" s="138"/>
      <c r="TY12" s="138"/>
      <c r="TZ12" s="138"/>
      <c r="UA12" s="138"/>
      <c r="UB12" s="138"/>
      <c r="UC12" s="138"/>
      <c r="UD12" s="138"/>
      <c r="UE12" s="138"/>
      <c r="UF12" s="138"/>
      <c r="UG12" s="138"/>
      <c r="UH12" s="138"/>
      <c r="UI12" s="138"/>
      <c r="UJ12" s="138"/>
      <c r="UK12" s="138"/>
      <c r="UL12" s="138"/>
      <c r="UM12" s="138"/>
      <c r="UN12" s="138"/>
      <c r="UO12" s="138"/>
      <c r="UP12" s="138"/>
      <c r="UQ12" s="138"/>
      <c r="UR12" s="138"/>
      <c r="US12" s="138"/>
      <c r="UT12" s="138"/>
      <c r="UU12" s="138"/>
      <c r="UV12" s="138"/>
      <c r="UW12" s="138"/>
      <c r="UX12" s="138"/>
      <c r="UY12" s="138"/>
      <c r="UZ12" s="138"/>
      <c r="VA12" s="138"/>
      <c r="VB12" s="138"/>
      <c r="VC12" s="138"/>
      <c r="VD12" s="138"/>
      <c r="VE12" s="138"/>
      <c r="VF12" s="138"/>
      <c r="VG12" s="138"/>
      <c r="VH12" s="138"/>
      <c r="VI12" s="138"/>
      <c r="VJ12" s="138"/>
      <c r="VK12" s="138"/>
      <c r="VL12" s="138"/>
      <c r="VM12" s="138"/>
      <c r="VN12" s="138"/>
      <c r="VO12" s="138"/>
      <c r="VP12" s="138"/>
      <c r="VQ12" s="138"/>
      <c r="VR12" s="138"/>
      <c r="VS12" s="138"/>
      <c r="VT12" s="138"/>
      <c r="VU12" s="138"/>
      <c r="VV12" s="138"/>
      <c r="VW12" s="138"/>
      <c r="VX12" s="138"/>
      <c r="VY12" s="138"/>
      <c r="VZ12" s="138"/>
      <c r="WA12" s="138"/>
      <c r="WB12" s="138"/>
      <c r="WC12" s="138"/>
      <c r="WD12" s="138"/>
      <c r="WE12" s="138"/>
      <c r="WF12" s="138"/>
      <c r="WG12" s="138"/>
      <c r="WH12" s="138"/>
      <c r="WI12" s="138"/>
      <c r="WJ12" s="138"/>
      <c r="WK12" s="138"/>
      <c r="WL12" s="138"/>
      <c r="WM12" s="138"/>
      <c r="WN12" s="138"/>
      <c r="WO12" s="138"/>
      <c r="WP12" s="138"/>
      <c r="WQ12" s="138"/>
      <c r="WR12" s="138"/>
      <c r="WS12" s="138"/>
      <c r="WT12" s="138"/>
      <c r="WU12" s="138"/>
      <c r="WV12" s="138"/>
      <c r="WW12" s="138"/>
      <c r="WX12" s="138"/>
      <c r="WY12" s="138"/>
      <c r="WZ12" s="138"/>
      <c r="XA12" s="138"/>
      <c r="XB12" s="138"/>
      <c r="XC12" s="138"/>
      <c r="XD12" s="138"/>
      <c r="XE12" s="138"/>
      <c r="XF12" s="138"/>
      <c r="XG12" s="138"/>
      <c r="XH12" s="138"/>
      <c r="XI12" s="138"/>
      <c r="XJ12" s="138"/>
      <c r="XK12" s="138"/>
      <c r="XL12" s="138"/>
      <c r="XM12" s="138"/>
      <c r="XN12" s="138"/>
      <c r="XO12" s="138"/>
      <c r="XP12" s="138"/>
      <c r="XQ12" s="138"/>
      <c r="XR12" s="138"/>
      <c r="XS12" s="138"/>
      <c r="XT12" s="138"/>
      <c r="XU12" s="138"/>
      <c r="XV12" s="138"/>
      <c r="XW12" s="138"/>
      <c r="XX12" s="138"/>
      <c r="XY12" s="138"/>
      <c r="XZ12" s="138"/>
      <c r="YA12" s="138"/>
      <c r="YB12" s="138"/>
      <c r="YC12" s="138"/>
      <c r="YD12" s="138"/>
      <c r="YE12" s="138"/>
      <c r="YF12" s="138"/>
      <c r="YG12" s="138"/>
      <c r="YH12" s="138"/>
      <c r="YI12" s="138"/>
      <c r="YJ12" s="138"/>
      <c r="YK12" s="138"/>
      <c r="YL12" s="138"/>
      <c r="YM12" s="138"/>
      <c r="YN12" s="138"/>
      <c r="YO12" s="138"/>
      <c r="YP12" s="138"/>
      <c r="YQ12" s="138"/>
      <c r="YR12" s="138"/>
      <c r="YS12" s="138"/>
      <c r="YT12" s="138"/>
      <c r="YU12" s="138"/>
      <c r="YV12" s="138"/>
      <c r="YW12" s="138"/>
      <c r="YX12" s="138"/>
      <c r="YY12" s="138"/>
      <c r="YZ12" s="138"/>
      <c r="ZA12" s="138"/>
      <c r="ZB12" s="138"/>
      <c r="ZC12" s="138"/>
      <c r="ZD12" s="138"/>
      <c r="ZE12" s="138"/>
      <c r="ZF12" s="138"/>
      <c r="ZG12" s="138"/>
      <c r="ZH12" s="138"/>
      <c r="ZI12" s="138"/>
      <c r="ZJ12" s="138"/>
      <c r="ZK12" s="138"/>
      <c r="ZL12" s="138"/>
      <c r="ZM12" s="138"/>
      <c r="ZN12" s="138"/>
      <c r="ZO12" s="138"/>
      <c r="ZP12" s="138"/>
      <c r="ZQ12" s="138"/>
      <c r="ZR12" s="138"/>
      <c r="ZS12" s="138"/>
      <c r="ZT12" s="138"/>
      <c r="ZU12" s="138"/>
      <c r="ZV12" s="138"/>
      <c r="ZW12" s="138"/>
      <c r="ZX12" s="138"/>
      <c r="ZY12" s="138"/>
      <c r="ZZ12" s="138"/>
      <c r="AAA12" s="138"/>
      <c r="AAB12" s="138"/>
      <c r="AAC12" s="138"/>
      <c r="AAD12" s="138"/>
      <c r="AAE12" s="138"/>
      <c r="AAF12" s="138"/>
      <c r="AAG12" s="138"/>
      <c r="AAH12" s="138"/>
      <c r="AAI12" s="138"/>
      <c r="AAJ12" s="138"/>
      <c r="AAK12" s="138"/>
      <c r="AAL12" s="138"/>
      <c r="AAM12" s="138"/>
      <c r="AAN12" s="138"/>
      <c r="AAO12" s="138"/>
      <c r="AAP12" s="138"/>
      <c r="AAQ12" s="138"/>
      <c r="AAR12" s="138"/>
      <c r="AAS12" s="138"/>
      <c r="AAT12" s="138"/>
      <c r="AAU12" s="138"/>
      <c r="AAV12" s="138"/>
      <c r="AAW12" s="138"/>
      <c r="AAX12" s="138"/>
      <c r="AAY12" s="138"/>
      <c r="AAZ12" s="138"/>
      <c r="ABA12" s="138"/>
      <c r="ABB12" s="138"/>
      <c r="ABC12" s="138"/>
      <c r="ABD12" s="138"/>
      <c r="ABE12" s="138"/>
      <c r="ABF12" s="138"/>
      <c r="ABG12" s="138"/>
      <c r="ABH12" s="138"/>
      <c r="ABI12" s="138"/>
      <c r="ABJ12" s="138"/>
      <c r="ABK12" s="138"/>
      <c r="ABL12" s="138"/>
      <c r="ABM12" s="138"/>
      <c r="ABN12" s="138"/>
      <c r="ABO12" s="138"/>
      <c r="ABP12" s="138"/>
      <c r="ABQ12" s="138"/>
      <c r="ABR12" s="138"/>
      <c r="ABS12" s="138"/>
      <c r="ABT12" s="138"/>
      <c r="ABU12" s="138"/>
      <c r="ABV12" s="138"/>
      <c r="ABW12" s="138"/>
      <c r="ABX12" s="138"/>
      <c r="ABY12" s="138"/>
      <c r="ABZ12" s="138"/>
      <c r="ACA12" s="138"/>
      <c r="ACB12" s="138"/>
      <c r="ACC12" s="138"/>
      <c r="ACD12" s="138"/>
      <c r="ACE12" s="138"/>
      <c r="ACF12" s="138"/>
      <c r="ACG12" s="138"/>
      <c r="ACH12" s="138"/>
      <c r="ACI12" s="138"/>
      <c r="ACJ12" s="138"/>
      <c r="ACK12" s="138"/>
      <c r="ACL12" s="138"/>
      <c r="ACM12" s="138"/>
      <c r="ACN12" s="138"/>
      <c r="ACO12" s="138"/>
      <c r="ACP12" s="138"/>
      <c r="ACQ12" s="138"/>
      <c r="ACR12" s="138"/>
      <c r="ACS12" s="138"/>
      <c r="ACT12" s="138"/>
      <c r="ACU12" s="138"/>
      <c r="ACV12" s="138"/>
      <c r="ACW12" s="138"/>
      <c r="ACX12" s="138"/>
      <c r="ACY12" s="138"/>
      <c r="ACZ12" s="138"/>
      <c r="ADA12" s="138"/>
      <c r="ADB12" s="138"/>
      <c r="ADC12" s="138"/>
      <c r="ADD12" s="138"/>
      <c r="ADE12" s="138"/>
      <c r="ADF12" s="138"/>
      <c r="ADG12" s="138"/>
      <c r="ADH12" s="138"/>
      <c r="ADI12" s="138"/>
      <c r="ADJ12" s="138"/>
      <c r="ADK12" s="138"/>
      <c r="ADL12" s="138"/>
      <c r="ADM12" s="138"/>
      <c r="ADN12" s="138"/>
      <c r="ADO12" s="138"/>
      <c r="ADP12" s="138"/>
      <c r="ADQ12" s="138"/>
      <c r="ADR12" s="138"/>
      <c r="ADS12" s="138"/>
      <c r="ADT12" s="138"/>
      <c r="ADU12" s="138"/>
      <c r="ADV12" s="138"/>
      <c r="ADW12" s="138"/>
      <c r="ADX12" s="138"/>
      <c r="ADY12" s="138"/>
      <c r="ADZ12" s="138"/>
      <c r="AEA12" s="138"/>
      <c r="AEB12" s="138"/>
      <c r="AEC12" s="138"/>
      <c r="AED12" s="138"/>
      <c r="AEE12" s="138"/>
      <c r="AEF12" s="138"/>
      <c r="AEG12" s="138"/>
      <c r="AEH12" s="138"/>
      <c r="AEI12" s="138"/>
      <c r="AEJ12" s="138"/>
      <c r="AEK12" s="138"/>
      <c r="AEL12" s="138"/>
      <c r="AEM12" s="138"/>
      <c r="AEN12" s="138"/>
      <c r="AEO12" s="138"/>
      <c r="AEP12" s="138"/>
      <c r="AEQ12" s="138"/>
      <c r="AER12" s="138"/>
      <c r="AES12" s="138"/>
      <c r="AET12" s="138"/>
      <c r="AEU12" s="138"/>
      <c r="AEV12" s="138"/>
      <c r="AEW12" s="138"/>
      <c r="AEX12" s="138"/>
      <c r="AEY12" s="138"/>
      <c r="AEZ12" s="138"/>
      <c r="AFA12" s="138"/>
      <c r="AFB12" s="138"/>
      <c r="AFC12" s="138"/>
      <c r="AFD12" s="138"/>
      <c r="AFE12" s="138"/>
      <c r="AFF12" s="138"/>
      <c r="AFG12" s="138"/>
      <c r="AFH12" s="138"/>
      <c r="AFI12" s="138"/>
      <c r="AFJ12" s="138"/>
      <c r="AFK12" s="138"/>
      <c r="AFL12" s="138"/>
      <c r="AFM12" s="138"/>
      <c r="AFN12" s="138"/>
      <c r="AFO12" s="138"/>
      <c r="AFP12" s="138"/>
      <c r="AFQ12" s="138"/>
      <c r="AFR12" s="138"/>
      <c r="AFS12" s="138"/>
      <c r="AFT12" s="138"/>
      <c r="AFU12" s="138"/>
      <c r="AFV12" s="138"/>
      <c r="AFW12" s="138"/>
      <c r="AFX12" s="138"/>
      <c r="AFY12" s="138"/>
      <c r="AFZ12" s="138"/>
      <c r="AGA12" s="138"/>
      <c r="AGB12" s="138"/>
      <c r="AGC12" s="138"/>
      <c r="AGD12" s="138"/>
      <c r="AGE12" s="138"/>
      <c r="AGF12" s="138"/>
      <c r="AGG12" s="138"/>
      <c r="AGH12" s="138"/>
      <c r="AGI12" s="138"/>
      <c r="AGJ12" s="138"/>
      <c r="AGK12" s="138"/>
      <c r="AGL12" s="138"/>
      <c r="AGM12" s="138"/>
      <c r="AGN12" s="138"/>
      <c r="AGO12" s="138"/>
      <c r="AGP12" s="138"/>
      <c r="AGQ12" s="138"/>
      <c r="AGR12" s="138"/>
      <c r="AGS12" s="138"/>
      <c r="AGT12" s="138"/>
      <c r="AGU12" s="138"/>
      <c r="AGV12" s="138"/>
      <c r="AGW12" s="138"/>
      <c r="AGX12" s="138"/>
      <c r="AGY12" s="138"/>
      <c r="AGZ12" s="138"/>
      <c r="AHA12" s="138"/>
      <c r="AHB12" s="138"/>
      <c r="AHC12" s="138"/>
      <c r="AHD12" s="138"/>
      <c r="AHE12" s="138"/>
      <c r="AHF12" s="138"/>
      <c r="AHG12" s="138"/>
      <c r="AHH12" s="138"/>
      <c r="AHI12" s="138"/>
      <c r="AHJ12" s="138"/>
      <c r="AHK12" s="138"/>
      <c r="AHL12" s="138"/>
      <c r="AHM12" s="138"/>
      <c r="AHN12" s="138"/>
      <c r="AHO12" s="138"/>
      <c r="AHP12" s="138"/>
      <c r="AHQ12" s="138"/>
      <c r="AHR12" s="138"/>
      <c r="AHS12" s="138"/>
      <c r="AHT12" s="138"/>
      <c r="AHU12" s="138"/>
      <c r="AHV12" s="138"/>
      <c r="AHW12" s="138"/>
      <c r="AHX12" s="138"/>
      <c r="AHY12" s="138"/>
      <c r="AHZ12" s="138"/>
      <c r="AIA12" s="138"/>
      <c r="AIB12" s="138"/>
      <c r="AIC12" s="138"/>
      <c r="AID12" s="138"/>
      <c r="AIE12" s="138"/>
      <c r="AIF12" s="138"/>
      <c r="AIG12" s="138"/>
      <c r="AIH12" s="138"/>
      <c r="AII12" s="138"/>
      <c r="AIJ12" s="138"/>
      <c r="AIK12" s="138"/>
      <c r="AIL12" s="138"/>
      <c r="AIM12" s="138"/>
      <c r="AIN12" s="138"/>
      <c r="AIO12" s="138"/>
      <c r="AIP12" s="138"/>
      <c r="AIQ12" s="138"/>
      <c r="AIR12" s="138"/>
      <c r="AIS12" s="138"/>
      <c r="AIT12" s="138"/>
      <c r="AIU12" s="138"/>
      <c r="AIV12" s="138"/>
      <c r="AIW12" s="138"/>
      <c r="AIX12" s="138"/>
      <c r="AIY12" s="138"/>
      <c r="AIZ12" s="138"/>
      <c r="AJA12" s="138"/>
      <c r="AJB12" s="138"/>
      <c r="AJC12" s="138"/>
      <c r="AJD12" s="138"/>
      <c r="AJE12" s="138"/>
      <c r="AJF12" s="138"/>
      <c r="AJG12" s="138"/>
      <c r="AJH12" s="138"/>
      <c r="AJI12" s="138"/>
      <c r="AJJ12" s="138"/>
      <c r="AJK12" s="138"/>
      <c r="AJL12" s="138"/>
      <c r="AJM12" s="138"/>
      <c r="AJN12" s="138"/>
      <c r="AJO12" s="138"/>
      <c r="AJP12" s="138"/>
      <c r="AJQ12" s="138"/>
      <c r="AJR12" s="138"/>
      <c r="AJS12" s="138"/>
      <c r="AJT12" s="138"/>
      <c r="AJU12" s="138"/>
      <c r="AJV12" s="138"/>
      <c r="AJW12" s="138"/>
      <c r="AJX12" s="138"/>
      <c r="AJY12" s="138"/>
      <c r="AJZ12" s="138"/>
      <c r="AKA12" s="138"/>
      <c r="AKB12" s="138"/>
      <c r="AKC12" s="138"/>
      <c r="AKD12" s="138"/>
      <c r="AKE12" s="138"/>
      <c r="AKF12" s="138"/>
      <c r="AKG12" s="138"/>
      <c r="AKH12" s="138"/>
      <c r="AKI12" s="138"/>
      <c r="AKJ12" s="138"/>
      <c r="AKK12" s="138"/>
      <c r="AKL12" s="138"/>
      <c r="AKM12" s="138"/>
      <c r="AKN12" s="138"/>
      <c r="AKO12" s="138"/>
      <c r="AKP12" s="138"/>
      <c r="AKQ12" s="138"/>
      <c r="AKR12" s="138"/>
      <c r="AKS12" s="138"/>
      <c r="AKT12" s="138"/>
      <c r="AKU12" s="138"/>
      <c r="AKV12" s="138"/>
      <c r="AKW12" s="138"/>
      <c r="AKX12" s="138"/>
      <c r="AKY12" s="138"/>
      <c r="AKZ12" s="138"/>
      <c r="ALA12" s="138"/>
      <c r="ALB12" s="138"/>
      <c r="ALC12" s="138"/>
      <c r="ALD12" s="138"/>
      <c r="ALE12" s="138"/>
      <c r="ALF12" s="138"/>
      <c r="ALG12" s="138"/>
      <c r="ALH12" s="138"/>
      <c r="ALI12" s="138"/>
      <c r="ALJ12" s="138"/>
      <c r="ALK12" s="138"/>
      <c r="ALL12" s="138"/>
      <c r="ALM12" s="138"/>
      <c r="ALN12" s="138"/>
      <c r="ALO12" s="138"/>
      <c r="ALP12" s="138"/>
      <c r="ALQ12" s="138"/>
      <c r="ALR12" s="138"/>
      <c r="ALS12" s="138"/>
      <c r="ALT12" s="138"/>
      <c r="ALU12" s="138"/>
      <c r="ALV12" s="138"/>
      <c r="ALW12" s="138"/>
      <c r="ALX12" s="138"/>
      <c r="ALY12" s="138"/>
      <c r="ALZ12" s="138"/>
      <c r="AMA12" s="138"/>
    </row>
    <row r="13" spans="1:1015" s="123" customFormat="1" x14ac:dyDescent="0.25">
      <c r="C13" s="190"/>
      <c r="D13" s="190"/>
      <c r="E13" s="190"/>
      <c r="F13" s="190"/>
      <c r="G13" s="190"/>
      <c r="H13" s="191"/>
      <c r="I13" s="138"/>
      <c r="J13" s="138"/>
      <c r="K13" s="190"/>
      <c r="L13" s="190"/>
      <c r="M13" s="190"/>
      <c r="N13" s="190"/>
      <c r="O13" s="190"/>
      <c r="P13" s="190"/>
      <c r="Q13" s="191"/>
      <c r="R13" s="138"/>
      <c r="S13" s="192"/>
      <c r="T13" s="193"/>
      <c r="U13" s="193"/>
      <c r="V13" s="193"/>
      <c r="W13" s="193"/>
      <c r="X13" s="193"/>
      <c r="Y13" s="138"/>
      <c r="Z13" s="138"/>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c r="CN13" s="138"/>
      <c r="CO13" s="138"/>
      <c r="CP13" s="138"/>
      <c r="CQ13" s="138"/>
      <c r="CR13" s="138"/>
      <c r="CS13" s="138"/>
      <c r="CT13" s="138"/>
      <c r="CU13" s="138"/>
      <c r="CV13" s="138"/>
      <c r="CW13" s="138"/>
      <c r="CX13" s="138"/>
      <c r="CY13" s="138"/>
      <c r="CZ13" s="138"/>
      <c r="DA13" s="138"/>
      <c r="DB13" s="138"/>
      <c r="DC13" s="138"/>
      <c r="DD13" s="138"/>
      <c r="DE13" s="138"/>
      <c r="DF13" s="138"/>
      <c r="DG13" s="138"/>
      <c r="DH13" s="138"/>
      <c r="DI13" s="138"/>
      <c r="DJ13" s="138"/>
      <c r="DK13" s="138"/>
      <c r="DL13" s="138"/>
      <c r="DM13" s="138"/>
      <c r="DN13" s="138"/>
      <c r="DO13" s="138"/>
      <c r="DP13" s="138"/>
      <c r="DQ13" s="138"/>
      <c r="DR13" s="138"/>
      <c r="DS13" s="138"/>
      <c r="DT13" s="138"/>
      <c r="DU13" s="138"/>
      <c r="DV13" s="138"/>
      <c r="DW13" s="138"/>
      <c r="DX13" s="138"/>
      <c r="DY13" s="138"/>
      <c r="DZ13" s="138"/>
      <c r="EA13" s="138"/>
      <c r="EB13" s="138"/>
      <c r="EC13" s="138"/>
      <c r="ED13" s="138"/>
      <c r="EE13" s="138"/>
      <c r="EF13" s="138"/>
      <c r="EG13" s="138"/>
      <c r="EH13" s="138"/>
      <c r="EI13" s="138"/>
      <c r="EJ13" s="138"/>
      <c r="EK13" s="138"/>
      <c r="EL13" s="138"/>
      <c r="EM13" s="138"/>
      <c r="EN13" s="138"/>
      <c r="EO13" s="138"/>
      <c r="EP13" s="138"/>
      <c r="EQ13" s="138"/>
      <c r="ER13" s="138"/>
      <c r="ES13" s="138"/>
      <c r="ET13" s="138"/>
      <c r="EU13" s="138"/>
      <c r="EV13" s="138"/>
      <c r="EW13" s="138"/>
      <c r="EX13" s="138"/>
      <c r="EY13" s="138"/>
      <c r="EZ13" s="138"/>
      <c r="FA13" s="138"/>
      <c r="FB13" s="138"/>
      <c r="FC13" s="138"/>
      <c r="FD13" s="138"/>
      <c r="FE13" s="138"/>
      <c r="FF13" s="138"/>
      <c r="FG13" s="138"/>
      <c r="FH13" s="138"/>
      <c r="FI13" s="138"/>
      <c r="FJ13" s="138"/>
      <c r="FK13" s="138"/>
      <c r="FL13" s="138"/>
      <c r="FM13" s="138"/>
      <c r="FN13" s="138"/>
      <c r="FO13" s="138"/>
      <c r="FP13" s="138"/>
      <c r="FQ13" s="138"/>
      <c r="FR13" s="138"/>
      <c r="FS13" s="138"/>
      <c r="FT13" s="138"/>
      <c r="FU13" s="138"/>
      <c r="FV13" s="138"/>
      <c r="FW13" s="138"/>
      <c r="FX13" s="138"/>
      <c r="FY13" s="138"/>
      <c r="FZ13" s="138"/>
      <c r="GA13" s="138"/>
      <c r="GB13" s="138"/>
      <c r="GC13" s="138"/>
      <c r="GD13" s="138"/>
      <c r="GE13" s="138"/>
      <c r="GF13" s="138"/>
      <c r="GG13" s="138"/>
      <c r="GH13" s="138"/>
      <c r="GI13" s="138"/>
      <c r="GJ13" s="138"/>
      <c r="GK13" s="138"/>
      <c r="GL13" s="138"/>
      <c r="GM13" s="138"/>
      <c r="GN13" s="138"/>
      <c r="GO13" s="138"/>
      <c r="GP13" s="138"/>
      <c r="GQ13" s="138"/>
      <c r="GR13" s="138"/>
      <c r="GS13" s="138"/>
      <c r="GT13" s="138"/>
      <c r="GU13" s="138"/>
      <c r="GV13" s="138"/>
      <c r="GW13" s="138"/>
      <c r="GX13" s="138"/>
      <c r="GY13" s="138"/>
      <c r="GZ13" s="138"/>
      <c r="HA13" s="138"/>
      <c r="HB13" s="138"/>
      <c r="HC13" s="138"/>
      <c r="HD13" s="138"/>
      <c r="HE13" s="138"/>
      <c r="HF13" s="138"/>
      <c r="HG13" s="138"/>
      <c r="HH13" s="138"/>
      <c r="HI13" s="138"/>
      <c r="HJ13" s="138"/>
      <c r="HK13" s="138"/>
      <c r="HL13" s="138"/>
      <c r="HM13" s="138"/>
      <c r="HN13" s="138"/>
      <c r="HO13" s="138"/>
      <c r="HP13" s="138"/>
      <c r="HQ13" s="138"/>
      <c r="HR13" s="138"/>
      <c r="HS13" s="138"/>
      <c r="HT13" s="138"/>
      <c r="HU13" s="138"/>
      <c r="HV13" s="138"/>
      <c r="HW13" s="138"/>
      <c r="HX13" s="138"/>
      <c r="HY13" s="138"/>
      <c r="HZ13" s="138"/>
      <c r="IA13" s="138"/>
      <c r="IB13" s="138"/>
      <c r="IC13" s="138"/>
      <c r="ID13" s="138"/>
      <c r="IE13" s="138"/>
      <c r="IF13" s="138"/>
      <c r="IG13" s="138"/>
      <c r="IH13" s="138"/>
      <c r="II13" s="138"/>
      <c r="IJ13" s="138"/>
      <c r="IK13" s="138"/>
      <c r="IL13" s="138"/>
      <c r="IM13" s="138"/>
      <c r="IN13" s="138"/>
      <c r="IO13" s="138"/>
      <c r="IP13" s="138"/>
      <c r="IQ13" s="138"/>
      <c r="IR13" s="138"/>
      <c r="IS13" s="138"/>
      <c r="IT13" s="138"/>
      <c r="IU13" s="138"/>
      <c r="IV13" s="138"/>
      <c r="IW13" s="138"/>
      <c r="IX13" s="138"/>
      <c r="IY13" s="138"/>
      <c r="IZ13" s="138"/>
      <c r="JA13" s="138"/>
      <c r="JB13" s="138"/>
      <c r="JC13" s="138"/>
      <c r="JD13" s="138"/>
      <c r="JE13" s="138"/>
      <c r="JF13" s="138"/>
      <c r="JG13" s="138"/>
      <c r="JH13" s="138"/>
      <c r="JI13" s="138"/>
      <c r="JJ13" s="138"/>
      <c r="JK13" s="138"/>
      <c r="JL13" s="138"/>
      <c r="JM13" s="138"/>
      <c r="JN13" s="138"/>
      <c r="JO13" s="138"/>
      <c r="JP13" s="138"/>
      <c r="JQ13" s="138"/>
      <c r="JR13" s="138"/>
      <c r="JS13" s="138"/>
      <c r="JT13" s="138"/>
      <c r="JU13" s="138"/>
      <c r="JV13" s="138"/>
      <c r="JW13" s="138"/>
      <c r="JX13" s="138"/>
      <c r="JY13" s="138"/>
      <c r="JZ13" s="138"/>
      <c r="KA13" s="138"/>
      <c r="KB13" s="138"/>
      <c r="KC13" s="138"/>
      <c r="KD13" s="138"/>
      <c r="KE13" s="138"/>
      <c r="KF13" s="138"/>
      <c r="KG13" s="138"/>
      <c r="KH13" s="138"/>
      <c r="KI13" s="138"/>
      <c r="KJ13" s="138"/>
      <c r="KK13" s="138"/>
      <c r="KL13" s="138"/>
      <c r="KM13" s="138"/>
      <c r="KN13" s="138"/>
      <c r="KO13" s="138"/>
      <c r="KP13" s="138"/>
      <c r="KQ13" s="138"/>
      <c r="KR13" s="138"/>
      <c r="KS13" s="138"/>
      <c r="KT13" s="138"/>
      <c r="KU13" s="138"/>
      <c r="KV13" s="138"/>
      <c r="KW13" s="138"/>
      <c r="KX13" s="138"/>
      <c r="KY13" s="138"/>
      <c r="KZ13" s="138"/>
      <c r="LA13" s="138"/>
      <c r="LB13" s="138"/>
      <c r="LC13" s="138"/>
      <c r="LD13" s="138"/>
      <c r="LE13" s="138"/>
      <c r="LF13" s="138"/>
      <c r="LG13" s="138"/>
      <c r="LH13" s="138"/>
      <c r="LI13" s="138"/>
      <c r="LJ13" s="138"/>
      <c r="LK13" s="138"/>
      <c r="LL13" s="138"/>
      <c r="LM13" s="138"/>
      <c r="LN13" s="138"/>
      <c r="LO13" s="138"/>
      <c r="LP13" s="138"/>
      <c r="LQ13" s="138"/>
      <c r="LR13" s="138"/>
      <c r="LS13" s="138"/>
      <c r="LT13" s="138"/>
      <c r="LU13" s="138"/>
      <c r="LV13" s="138"/>
      <c r="LW13" s="138"/>
      <c r="LX13" s="138"/>
      <c r="LY13" s="138"/>
      <c r="LZ13" s="138"/>
      <c r="MA13" s="138"/>
      <c r="MB13" s="138"/>
      <c r="MC13" s="138"/>
      <c r="MD13" s="138"/>
      <c r="ME13" s="138"/>
      <c r="MF13" s="138"/>
      <c r="MG13" s="138"/>
      <c r="MH13" s="138"/>
      <c r="MI13" s="138"/>
      <c r="MJ13" s="138"/>
      <c r="MK13" s="138"/>
      <c r="ML13" s="138"/>
      <c r="MM13" s="138"/>
      <c r="MN13" s="138"/>
      <c r="MO13" s="138"/>
      <c r="MP13" s="138"/>
      <c r="MQ13" s="138"/>
      <c r="MR13" s="138"/>
      <c r="MS13" s="138"/>
      <c r="MT13" s="138"/>
      <c r="MU13" s="138"/>
      <c r="MV13" s="138"/>
      <c r="MW13" s="138"/>
      <c r="MX13" s="138"/>
      <c r="MY13" s="138"/>
      <c r="MZ13" s="138"/>
      <c r="NA13" s="138"/>
      <c r="NB13" s="138"/>
      <c r="NC13" s="138"/>
      <c r="ND13" s="138"/>
      <c r="NE13" s="138"/>
      <c r="NF13" s="138"/>
      <c r="NG13" s="138"/>
      <c r="NH13" s="138"/>
      <c r="NI13" s="138"/>
      <c r="NJ13" s="138"/>
      <c r="NK13" s="138"/>
      <c r="NL13" s="138"/>
      <c r="NM13" s="138"/>
      <c r="NN13" s="138"/>
      <c r="NO13" s="138"/>
      <c r="NP13" s="138"/>
      <c r="NQ13" s="138"/>
      <c r="NR13" s="138"/>
      <c r="NS13" s="138"/>
      <c r="NT13" s="138"/>
      <c r="NU13" s="138"/>
      <c r="NV13" s="138"/>
      <c r="NW13" s="138"/>
      <c r="NX13" s="138"/>
      <c r="NY13" s="138"/>
      <c r="NZ13" s="138"/>
      <c r="OA13" s="138"/>
      <c r="OB13" s="138"/>
      <c r="OC13" s="138"/>
      <c r="OD13" s="138"/>
      <c r="OE13" s="138"/>
      <c r="OF13" s="138"/>
      <c r="OG13" s="138"/>
      <c r="OH13" s="138"/>
      <c r="OI13" s="138"/>
      <c r="OJ13" s="138"/>
      <c r="OK13" s="138"/>
      <c r="OL13" s="138"/>
      <c r="OM13" s="138"/>
      <c r="ON13" s="138"/>
      <c r="OO13" s="138"/>
      <c r="OP13" s="138"/>
      <c r="OQ13" s="138"/>
      <c r="OR13" s="138"/>
      <c r="OS13" s="138"/>
      <c r="OT13" s="138"/>
      <c r="OU13" s="138"/>
      <c r="OV13" s="138"/>
      <c r="OW13" s="138"/>
      <c r="OX13" s="138"/>
      <c r="OY13" s="138"/>
      <c r="OZ13" s="138"/>
      <c r="PA13" s="138"/>
      <c r="PB13" s="138"/>
      <c r="PC13" s="138"/>
      <c r="PD13" s="138"/>
      <c r="PE13" s="138"/>
      <c r="PF13" s="138"/>
      <c r="PG13" s="138"/>
      <c r="PH13" s="138"/>
      <c r="PI13" s="138"/>
      <c r="PJ13" s="138"/>
      <c r="PK13" s="138"/>
      <c r="PL13" s="138"/>
      <c r="PM13" s="138"/>
      <c r="PN13" s="138"/>
      <c r="PO13" s="138"/>
      <c r="PP13" s="138"/>
      <c r="PQ13" s="138"/>
      <c r="PR13" s="138"/>
      <c r="PS13" s="138"/>
      <c r="PT13" s="138"/>
      <c r="PU13" s="138"/>
      <c r="PV13" s="138"/>
      <c r="PW13" s="138"/>
      <c r="PX13" s="138"/>
      <c r="PY13" s="138"/>
      <c r="PZ13" s="138"/>
      <c r="QA13" s="138"/>
      <c r="QB13" s="138"/>
      <c r="QC13" s="138"/>
      <c r="QD13" s="138"/>
      <c r="QE13" s="138"/>
      <c r="QF13" s="138"/>
      <c r="QG13" s="138"/>
      <c r="QH13" s="138"/>
      <c r="QI13" s="138"/>
      <c r="QJ13" s="138"/>
      <c r="QK13" s="138"/>
      <c r="QL13" s="138"/>
      <c r="QM13" s="138"/>
      <c r="QN13" s="138"/>
      <c r="QO13" s="138"/>
      <c r="QP13" s="138"/>
      <c r="QQ13" s="138"/>
      <c r="QR13" s="138"/>
      <c r="QS13" s="138"/>
      <c r="QT13" s="138"/>
      <c r="QU13" s="138"/>
      <c r="QV13" s="138"/>
      <c r="QW13" s="138"/>
      <c r="QX13" s="138"/>
      <c r="QY13" s="138"/>
      <c r="QZ13" s="138"/>
      <c r="RA13" s="138"/>
      <c r="RB13" s="138"/>
      <c r="RC13" s="138"/>
      <c r="RD13" s="138"/>
      <c r="RE13" s="138"/>
      <c r="RF13" s="138"/>
      <c r="RG13" s="138"/>
      <c r="RH13" s="138"/>
      <c r="RI13" s="138"/>
      <c r="RJ13" s="138"/>
      <c r="RK13" s="138"/>
      <c r="RL13" s="138"/>
      <c r="RM13" s="138"/>
      <c r="RN13" s="138"/>
      <c r="RO13" s="138"/>
      <c r="RP13" s="138"/>
      <c r="RQ13" s="138"/>
      <c r="RR13" s="138"/>
      <c r="RS13" s="138"/>
      <c r="RT13" s="138"/>
      <c r="RU13" s="138"/>
      <c r="RV13" s="138"/>
      <c r="RW13" s="138"/>
      <c r="RX13" s="138"/>
      <c r="RY13" s="138"/>
      <c r="RZ13" s="138"/>
      <c r="SA13" s="138"/>
      <c r="SB13" s="138"/>
      <c r="SC13" s="138"/>
      <c r="SD13" s="138"/>
      <c r="SE13" s="138"/>
      <c r="SF13" s="138"/>
      <c r="SG13" s="138"/>
      <c r="SH13" s="138"/>
      <c r="SI13" s="138"/>
      <c r="SJ13" s="138"/>
      <c r="SK13" s="138"/>
      <c r="SL13" s="138"/>
      <c r="SM13" s="138"/>
      <c r="SN13" s="138"/>
      <c r="SO13" s="138"/>
      <c r="SP13" s="138"/>
      <c r="SQ13" s="138"/>
      <c r="SR13" s="138"/>
      <c r="SS13" s="138"/>
      <c r="ST13" s="138"/>
      <c r="SU13" s="138"/>
      <c r="SV13" s="138"/>
      <c r="SW13" s="138"/>
      <c r="SX13" s="138"/>
      <c r="SY13" s="138"/>
      <c r="SZ13" s="138"/>
      <c r="TA13" s="138"/>
      <c r="TB13" s="138"/>
      <c r="TC13" s="138"/>
      <c r="TD13" s="138"/>
      <c r="TE13" s="138"/>
      <c r="TF13" s="138"/>
      <c r="TG13" s="138"/>
      <c r="TH13" s="138"/>
      <c r="TI13" s="138"/>
      <c r="TJ13" s="138"/>
      <c r="TK13" s="138"/>
      <c r="TL13" s="138"/>
      <c r="TM13" s="138"/>
      <c r="TN13" s="138"/>
      <c r="TO13" s="138"/>
      <c r="TP13" s="138"/>
      <c r="TQ13" s="138"/>
      <c r="TR13" s="138"/>
      <c r="TS13" s="138"/>
      <c r="TT13" s="138"/>
      <c r="TU13" s="138"/>
      <c r="TV13" s="138"/>
      <c r="TW13" s="138"/>
      <c r="TX13" s="138"/>
      <c r="TY13" s="138"/>
      <c r="TZ13" s="138"/>
      <c r="UA13" s="138"/>
      <c r="UB13" s="138"/>
      <c r="UC13" s="138"/>
      <c r="UD13" s="138"/>
      <c r="UE13" s="138"/>
      <c r="UF13" s="138"/>
      <c r="UG13" s="138"/>
      <c r="UH13" s="138"/>
      <c r="UI13" s="138"/>
      <c r="UJ13" s="138"/>
      <c r="UK13" s="138"/>
      <c r="UL13" s="138"/>
      <c r="UM13" s="138"/>
      <c r="UN13" s="138"/>
      <c r="UO13" s="138"/>
      <c r="UP13" s="138"/>
      <c r="UQ13" s="138"/>
      <c r="UR13" s="138"/>
      <c r="US13" s="138"/>
      <c r="UT13" s="138"/>
      <c r="UU13" s="138"/>
      <c r="UV13" s="138"/>
      <c r="UW13" s="138"/>
      <c r="UX13" s="138"/>
      <c r="UY13" s="138"/>
      <c r="UZ13" s="138"/>
      <c r="VA13" s="138"/>
      <c r="VB13" s="138"/>
      <c r="VC13" s="138"/>
      <c r="VD13" s="138"/>
      <c r="VE13" s="138"/>
      <c r="VF13" s="138"/>
      <c r="VG13" s="138"/>
      <c r="VH13" s="138"/>
      <c r="VI13" s="138"/>
      <c r="VJ13" s="138"/>
      <c r="VK13" s="138"/>
      <c r="VL13" s="138"/>
      <c r="VM13" s="138"/>
      <c r="VN13" s="138"/>
      <c r="VO13" s="138"/>
      <c r="VP13" s="138"/>
      <c r="VQ13" s="138"/>
      <c r="VR13" s="138"/>
      <c r="VS13" s="138"/>
      <c r="VT13" s="138"/>
      <c r="VU13" s="138"/>
      <c r="VV13" s="138"/>
      <c r="VW13" s="138"/>
      <c r="VX13" s="138"/>
      <c r="VY13" s="138"/>
      <c r="VZ13" s="138"/>
      <c r="WA13" s="138"/>
      <c r="WB13" s="138"/>
      <c r="WC13" s="138"/>
      <c r="WD13" s="138"/>
      <c r="WE13" s="138"/>
      <c r="WF13" s="138"/>
      <c r="WG13" s="138"/>
      <c r="WH13" s="138"/>
      <c r="WI13" s="138"/>
      <c r="WJ13" s="138"/>
      <c r="WK13" s="138"/>
      <c r="WL13" s="138"/>
      <c r="WM13" s="138"/>
      <c r="WN13" s="138"/>
      <c r="WO13" s="138"/>
      <c r="WP13" s="138"/>
      <c r="WQ13" s="138"/>
      <c r="WR13" s="138"/>
      <c r="WS13" s="138"/>
      <c r="WT13" s="138"/>
      <c r="WU13" s="138"/>
      <c r="WV13" s="138"/>
      <c r="WW13" s="138"/>
      <c r="WX13" s="138"/>
      <c r="WY13" s="138"/>
      <c r="WZ13" s="138"/>
      <c r="XA13" s="138"/>
      <c r="XB13" s="138"/>
      <c r="XC13" s="138"/>
      <c r="XD13" s="138"/>
      <c r="XE13" s="138"/>
      <c r="XF13" s="138"/>
      <c r="XG13" s="138"/>
      <c r="XH13" s="138"/>
      <c r="XI13" s="138"/>
      <c r="XJ13" s="138"/>
      <c r="XK13" s="138"/>
      <c r="XL13" s="138"/>
      <c r="XM13" s="138"/>
      <c r="XN13" s="138"/>
      <c r="XO13" s="138"/>
      <c r="XP13" s="138"/>
      <c r="XQ13" s="138"/>
      <c r="XR13" s="138"/>
      <c r="XS13" s="138"/>
      <c r="XT13" s="138"/>
      <c r="XU13" s="138"/>
      <c r="XV13" s="138"/>
      <c r="XW13" s="138"/>
      <c r="XX13" s="138"/>
      <c r="XY13" s="138"/>
      <c r="XZ13" s="138"/>
      <c r="YA13" s="138"/>
      <c r="YB13" s="138"/>
      <c r="YC13" s="138"/>
      <c r="YD13" s="138"/>
      <c r="YE13" s="138"/>
      <c r="YF13" s="138"/>
      <c r="YG13" s="138"/>
      <c r="YH13" s="138"/>
      <c r="YI13" s="138"/>
      <c r="YJ13" s="138"/>
      <c r="YK13" s="138"/>
      <c r="YL13" s="138"/>
      <c r="YM13" s="138"/>
      <c r="YN13" s="138"/>
      <c r="YO13" s="138"/>
      <c r="YP13" s="138"/>
      <c r="YQ13" s="138"/>
      <c r="YR13" s="138"/>
      <c r="YS13" s="138"/>
      <c r="YT13" s="138"/>
      <c r="YU13" s="138"/>
      <c r="YV13" s="138"/>
      <c r="YW13" s="138"/>
      <c r="YX13" s="138"/>
      <c r="YY13" s="138"/>
      <c r="YZ13" s="138"/>
      <c r="ZA13" s="138"/>
      <c r="ZB13" s="138"/>
      <c r="ZC13" s="138"/>
      <c r="ZD13" s="138"/>
      <c r="ZE13" s="138"/>
      <c r="ZF13" s="138"/>
      <c r="ZG13" s="138"/>
      <c r="ZH13" s="138"/>
      <c r="ZI13" s="138"/>
      <c r="ZJ13" s="138"/>
      <c r="ZK13" s="138"/>
      <c r="ZL13" s="138"/>
      <c r="ZM13" s="138"/>
      <c r="ZN13" s="138"/>
      <c r="ZO13" s="138"/>
      <c r="ZP13" s="138"/>
      <c r="ZQ13" s="138"/>
      <c r="ZR13" s="138"/>
      <c r="ZS13" s="138"/>
      <c r="ZT13" s="138"/>
      <c r="ZU13" s="138"/>
      <c r="ZV13" s="138"/>
      <c r="ZW13" s="138"/>
      <c r="ZX13" s="138"/>
      <c r="ZY13" s="138"/>
      <c r="ZZ13" s="138"/>
      <c r="AAA13" s="138"/>
      <c r="AAB13" s="138"/>
      <c r="AAC13" s="138"/>
      <c r="AAD13" s="138"/>
      <c r="AAE13" s="138"/>
      <c r="AAF13" s="138"/>
      <c r="AAG13" s="138"/>
      <c r="AAH13" s="138"/>
      <c r="AAI13" s="138"/>
      <c r="AAJ13" s="138"/>
      <c r="AAK13" s="138"/>
      <c r="AAL13" s="138"/>
      <c r="AAM13" s="138"/>
      <c r="AAN13" s="138"/>
      <c r="AAO13" s="138"/>
      <c r="AAP13" s="138"/>
      <c r="AAQ13" s="138"/>
      <c r="AAR13" s="138"/>
      <c r="AAS13" s="138"/>
      <c r="AAT13" s="138"/>
      <c r="AAU13" s="138"/>
      <c r="AAV13" s="138"/>
      <c r="AAW13" s="138"/>
      <c r="AAX13" s="138"/>
      <c r="AAY13" s="138"/>
      <c r="AAZ13" s="138"/>
      <c r="ABA13" s="138"/>
      <c r="ABB13" s="138"/>
      <c r="ABC13" s="138"/>
      <c r="ABD13" s="138"/>
      <c r="ABE13" s="138"/>
      <c r="ABF13" s="138"/>
      <c r="ABG13" s="138"/>
      <c r="ABH13" s="138"/>
      <c r="ABI13" s="138"/>
      <c r="ABJ13" s="138"/>
      <c r="ABK13" s="138"/>
      <c r="ABL13" s="138"/>
      <c r="ABM13" s="138"/>
      <c r="ABN13" s="138"/>
      <c r="ABO13" s="138"/>
      <c r="ABP13" s="138"/>
      <c r="ABQ13" s="138"/>
      <c r="ABR13" s="138"/>
      <c r="ABS13" s="138"/>
      <c r="ABT13" s="138"/>
      <c r="ABU13" s="138"/>
      <c r="ABV13" s="138"/>
      <c r="ABW13" s="138"/>
      <c r="ABX13" s="138"/>
      <c r="ABY13" s="138"/>
      <c r="ABZ13" s="138"/>
      <c r="ACA13" s="138"/>
      <c r="ACB13" s="138"/>
      <c r="ACC13" s="138"/>
      <c r="ACD13" s="138"/>
      <c r="ACE13" s="138"/>
      <c r="ACF13" s="138"/>
      <c r="ACG13" s="138"/>
      <c r="ACH13" s="138"/>
      <c r="ACI13" s="138"/>
      <c r="ACJ13" s="138"/>
      <c r="ACK13" s="138"/>
      <c r="ACL13" s="138"/>
      <c r="ACM13" s="138"/>
      <c r="ACN13" s="138"/>
      <c r="ACO13" s="138"/>
      <c r="ACP13" s="138"/>
      <c r="ACQ13" s="138"/>
      <c r="ACR13" s="138"/>
      <c r="ACS13" s="138"/>
      <c r="ACT13" s="138"/>
      <c r="ACU13" s="138"/>
      <c r="ACV13" s="138"/>
      <c r="ACW13" s="138"/>
      <c r="ACX13" s="138"/>
      <c r="ACY13" s="138"/>
      <c r="ACZ13" s="138"/>
      <c r="ADA13" s="138"/>
      <c r="ADB13" s="138"/>
      <c r="ADC13" s="138"/>
      <c r="ADD13" s="138"/>
      <c r="ADE13" s="138"/>
      <c r="ADF13" s="138"/>
      <c r="ADG13" s="138"/>
      <c r="ADH13" s="138"/>
      <c r="ADI13" s="138"/>
      <c r="ADJ13" s="138"/>
      <c r="ADK13" s="138"/>
      <c r="ADL13" s="138"/>
      <c r="ADM13" s="138"/>
      <c r="ADN13" s="138"/>
      <c r="ADO13" s="138"/>
      <c r="ADP13" s="138"/>
      <c r="ADQ13" s="138"/>
      <c r="ADR13" s="138"/>
      <c r="ADS13" s="138"/>
      <c r="ADT13" s="138"/>
      <c r="ADU13" s="138"/>
      <c r="ADV13" s="138"/>
      <c r="ADW13" s="138"/>
      <c r="ADX13" s="138"/>
      <c r="ADY13" s="138"/>
      <c r="ADZ13" s="138"/>
      <c r="AEA13" s="138"/>
      <c r="AEB13" s="138"/>
      <c r="AEC13" s="138"/>
      <c r="AED13" s="138"/>
      <c r="AEE13" s="138"/>
      <c r="AEF13" s="138"/>
      <c r="AEG13" s="138"/>
      <c r="AEH13" s="138"/>
      <c r="AEI13" s="138"/>
      <c r="AEJ13" s="138"/>
      <c r="AEK13" s="138"/>
      <c r="AEL13" s="138"/>
      <c r="AEM13" s="138"/>
      <c r="AEN13" s="138"/>
      <c r="AEO13" s="138"/>
      <c r="AEP13" s="138"/>
      <c r="AEQ13" s="138"/>
      <c r="AER13" s="138"/>
      <c r="AES13" s="138"/>
      <c r="AET13" s="138"/>
      <c r="AEU13" s="138"/>
      <c r="AEV13" s="138"/>
      <c r="AEW13" s="138"/>
      <c r="AEX13" s="138"/>
      <c r="AEY13" s="138"/>
      <c r="AEZ13" s="138"/>
      <c r="AFA13" s="138"/>
      <c r="AFB13" s="138"/>
      <c r="AFC13" s="138"/>
      <c r="AFD13" s="138"/>
      <c r="AFE13" s="138"/>
      <c r="AFF13" s="138"/>
      <c r="AFG13" s="138"/>
      <c r="AFH13" s="138"/>
      <c r="AFI13" s="138"/>
      <c r="AFJ13" s="138"/>
      <c r="AFK13" s="138"/>
      <c r="AFL13" s="138"/>
      <c r="AFM13" s="138"/>
      <c r="AFN13" s="138"/>
      <c r="AFO13" s="138"/>
      <c r="AFP13" s="138"/>
      <c r="AFQ13" s="138"/>
      <c r="AFR13" s="138"/>
      <c r="AFS13" s="138"/>
      <c r="AFT13" s="138"/>
      <c r="AFU13" s="138"/>
      <c r="AFV13" s="138"/>
      <c r="AFW13" s="138"/>
      <c r="AFX13" s="138"/>
      <c r="AFY13" s="138"/>
      <c r="AFZ13" s="138"/>
      <c r="AGA13" s="138"/>
      <c r="AGB13" s="138"/>
      <c r="AGC13" s="138"/>
      <c r="AGD13" s="138"/>
      <c r="AGE13" s="138"/>
      <c r="AGF13" s="138"/>
      <c r="AGG13" s="138"/>
      <c r="AGH13" s="138"/>
      <c r="AGI13" s="138"/>
      <c r="AGJ13" s="138"/>
      <c r="AGK13" s="138"/>
      <c r="AGL13" s="138"/>
      <c r="AGM13" s="138"/>
      <c r="AGN13" s="138"/>
      <c r="AGO13" s="138"/>
      <c r="AGP13" s="138"/>
      <c r="AGQ13" s="138"/>
      <c r="AGR13" s="138"/>
      <c r="AGS13" s="138"/>
      <c r="AGT13" s="138"/>
      <c r="AGU13" s="138"/>
      <c r="AGV13" s="138"/>
      <c r="AGW13" s="138"/>
      <c r="AGX13" s="138"/>
      <c r="AGY13" s="138"/>
      <c r="AGZ13" s="138"/>
      <c r="AHA13" s="138"/>
      <c r="AHB13" s="138"/>
      <c r="AHC13" s="138"/>
      <c r="AHD13" s="138"/>
      <c r="AHE13" s="138"/>
      <c r="AHF13" s="138"/>
      <c r="AHG13" s="138"/>
      <c r="AHH13" s="138"/>
      <c r="AHI13" s="138"/>
      <c r="AHJ13" s="138"/>
      <c r="AHK13" s="138"/>
      <c r="AHL13" s="138"/>
      <c r="AHM13" s="138"/>
      <c r="AHN13" s="138"/>
      <c r="AHO13" s="138"/>
      <c r="AHP13" s="138"/>
      <c r="AHQ13" s="138"/>
      <c r="AHR13" s="138"/>
      <c r="AHS13" s="138"/>
      <c r="AHT13" s="138"/>
      <c r="AHU13" s="138"/>
      <c r="AHV13" s="138"/>
      <c r="AHW13" s="138"/>
      <c r="AHX13" s="138"/>
      <c r="AHY13" s="138"/>
      <c r="AHZ13" s="138"/>
      <c r="AIA13" s="138"/>
      <c r="AIB13" s="138"/>
      <c r="AIC13" s="138"/>
      <c r="AID13" s="138"/>
      <c r="AIE13" s="138"/>
      <c r="AIF13" s="138"/>
      <c r="AIG13" s="138"/>
      <c r="AIH13" s="138"/>
      <c r="AII13" s="138"/>
      <c r="AIJ13" s="138"/>
      <c r="AIK13" s="138"/>
      <c r="AIL13" s="138"/>
      <c r="AIM13" s="138"/>
      <c r="AIN13" s="138"/>
      <c r="AIO13" s="138"/>
      <c r="AIP13" s="138"/>
      <c r="AIQ13" s="138"/>
      <c r="AIR13" s="138"/>
      <c r="AIS13" s="138"/>
      <c r="AIT13" s="138"/>
      <c r="AIU13" s="138"/>
      <c r="AIV13" s="138"/>
      <c r="AIW13" s="138"/>
      <c r="AIX13" s="138"/>
      <c r="AIY13" s="138"/>
      <c r="AIZ13" s="138"/>
      <c r="AJA13" s="138"/>
      <c r="AJB13" s="138"/>
      <c r="AJC13" s="138"/>
      <c r="AJD13" s="138"/>
      <c r="AJE13" s="138"/>
      <c r="AJF13" s="138"/>
      <c r="AJG13" s="138"/>
      <c r="AJH13" s="138"/>
      <c r="AJI13" s="138"/>
      <c r="AJJ13" s="138"/>
      <c r="AJK13" s="138"/>
      <c r="AJL13" s="138"/>
      <c r="AJM13" s="138"/>
      <c r="AJN13" s="138"/>
      <c r="AJO13" s="138"/>
      <c r="AJP13" s="138"/>
      <c r="AJQ13" s="138"/>
      <c r="AJR13" s="138"/>
      <c r="AJS13" s="138"/>
      <c r="AJT13" s="138"/>
      <c r="AJU13" s="138"/>
      <c r="AJV13" s="138"/>
      <c r="AJW13" s="138"/>
      <c r="AJX13" s="138"/>
      <c r="AJY13" s="138"/>
      <c r="AJZ13" s="138"/>
      <c r="AKA13" s="138"/>
      <c r="AKB13" s="138"/>
      <c r="AKC13" s="138"/>
      <c r="AKD13" s="138"/>
      <c r="AKE13" s="138"/>
      <c r="AKF13" s="138"/>
      <c r="AKG13" s="138"/>
      <c r="AKH13" s="138"/>
      <c r="AKI13" s="138"/>
      <c r="AKJ13" s="138"/>
      <c r="AKK13" s="138"/>
      <c r="AKL13" s="138"/>
      <c r="AKM13" s="138"/>
      <c r="AKN13" s="138"/>
      <c r="AKO13" s="138"/>
      <c r="AKP13" s="138"/>
      <c r="AKQ13" s="138"/>
      <c r="AKR13" s="138"/>
      <c r="AKS13" s="138"/>
      <c r="AKT13" s="138"/>
      <c r="AKU13" s="138"/>
      <c r="AKV13" s="138"/>
      <c r="AKW13" s="138"/>
      <c r="AKX13" s="138"/>
      <c r="AKY13" s="138"/>
      <c r="AKZ13" s="138"/>
      <c r="ALA13" s="138"/>
      <c r="ALB13" s="138"/>
      <c r="ALC13" s="138"/>
      <c r="ALD13" s="138"/>
      <c r="ALE13" s="138"/>
      <c r="ALF13" s="138"/>
      <c r="ALG13" s="138"/>
      <c r="ALH13" s="138"/>
      <c r="ALI13" s="138"/>
      <c r="ALJ13" s="138"/>
      <c r="ALK13" s="138"/>
      <c r="ALL13" s="138"/>
      <c r="ALM13" s="138"/>
      <c r="ALN13" s="138"/>
      <c r="ALO13" s="138"/>
      <c r="ALP13" s="138"/>
      <c r="ALQ13" s="138"/>
      <c r="ALR13" s="138"/>
      <c r="ALS13" s="138"/>
      <c r="ALT13" s="138"/>
      <c r="ALU13" s="138"/>
      <c r="ALV13" s="138"/>
      <c r="ALW13" s="138"/>
      <c r="ALX13" s="138"/>
      <c r="ALY13" s="138"/>
      <c r="ALZ13" s="138"/>
      <c r="AMA13" s="138"/>
    </row>
    <row r="14" spans="1:1015" s="123" customFormat="1" x14ac:dyDescent="0.25">
      <c r="C14" s="190"/>
      <c r="D14" s="190"/>
      <c r="E14" s="190"/>
      <c r="F14" s="190"/>
      <c r="G14" s="190"/>
      <c r="H14" s="191"/>
      <c r="I14" s="138"/>
      <c r="J14" s="138"/>
      <c r="K14" s="190"/>
      <c r="L14" s="190"/>
      <c r="M14" s="190"/>
      <c r="N14" s="190"/>
      <c r="O14" s="190"/>
      <c r="P14" s="190"/>
      <c r="Q14" s="191"/>
      <c r="R14" s="138"/>
      <c r="S14" s="192"/>
      <c r="T14" s="193"/>
      <c r="U14" s="193"/>
      <c r="V14" s="193"/>
      <c r="W14" s="193"/>
      <c r="X14" s="193"/>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38"/>
      <c r="BN14" s="138"/>
      <c r="BO14" s="138"/>
      <c r="BP14" s="138"/>
      <c r="BQ14" s="138"/>
      <c r="BR14" s="138"/>
      <c r="BS14" s="138"/>
      <c r="BT14" s="138"/>
      <c r="BU14" s="138"/>
      <c r="BV14" s="138"/>
      <c r="BW14" s="138"/>
      <c r="BX14" s="138"/>
      <c r="BY14" s="138"/>
      <c r="BZ14" s="138"/>
      <c r="CA14" s="138"/>
      <c r="CB14" s="138"/>
      <c r="CC14" s="138"/>
      <c r="CD14" s="138"/>
      <c r="CE14" s="138"/>
      <c r="CF14" s="138"/>
      <c r="CG14" s="138"/>
      <c r="CH14" s="138"/>
      <c r="CI14" s="138"/>
      <c r="CJ14" s="138"/>
      <c r="CK14" s="138"/>
      <c r="CL14" s="138"/>
      <c r="CM14" s="138"/>
      <c r="CN14" s="138"/>
      <c r="CO14" s="138"/>
      <c r="CP14" s="138"/>
      <c r="CQ14" s="138"/>
      <c r="CR14" s="138"/>
      <c r="CS14" s="138"/>
      <c r="CT14" s="138"/>
      <c r="CU14" s="138"/>
      <c r="CV14" s="138"/>
      <c r="CW14" s="138"/>
      <c r="CX14" s="138"/>
      <c r="CY14" s="138"/>
      <c r="CZ14" s="138"/>
      <c r="DA14" s="138"/>
      <c r="DB14" s="138"/>
      <c r="DC14" s="138"/>
      <c r="DD14" s="138"/>
      <c r="DE14" s="138"/>
      <c r="DF14" s="138"/>
      <c r="DG14" s="138"/>
      <c r="DH14" s="138"/>
      <c r="DI14" s="138"/>
      <c r="DJ14" s="138"/>
      <c r="DK14" s="138"/>
      <c r="DL14" s="138"/>
      <c r="DM14" s="138"/>
      <c r="DN14" s="138"/>
      <c r="DO14" s="138"/>
      <c r="DP14" s="138"/>
      <c r="DQ14" s="138"/>
      <c r="DR14" s="138"/>
      <c r="DS14" s="138"/>
      <c r="DT14" s="138"/>
      <c r="DU14" s="138"/>
      <c r="DV14" s="138"/>
      <c r="DW14" s="138"/>
      <c r="DX14" s="138"/>
      <c r="DY14" s="138"/>
      <c r="DZ14" s="138"/>
      <c r="EA14" s="138"/>
      <c r="EB14" s="138"/>
      <c r="EC14" s="138"/>
      <c r="ED14" s="138"/>
      <c r="EE14" s="138"/>
      <c r="EF14" s="138"/>
      <c r="EG14" s="138"/>
      <c r="EH14" s="138"/>
      <c r="EI14" s="138"/>
      <c r="EJ14" s="138"/>
      <c r="EK14" s="138"/>
      <c r="EL14" s="138"/>
      <c r="EM14" s="138"/>
      <c r="EN14" s="138"/>
      <c r="EO14" s="138"/>
      <c r="EP14" s="138"/>
      <c r="EQ14" s="138"/>
      <c r="ER14" s="138"/>
      <c r="ES14" s="138"/>
      <c r="ET14" s="138"/>
      <c r="EU14" s="138"/>
      <c r="EV14" s="138"/>
      <c r="EW14" s="138"/>
      <c r="EX14" s="138"/>
      <c r="EY14" s="138"/>
      <c r="EZ14" s="138"/>
      <c r="FA14" s="138"/>
      <c r="FB14" s="138"/>
      <c r="FC14" s="138"/>
      <c r="FD14" s="138"/>
      <c r="FE14" s="138"/>
      <c r="FF14" s="138"/>
      <c r="FG14" s="138"/>
      <c r="FH14" s="138"/>
      <c r="FI14" s="138"/>
      <c r="FJ14" s="138"/>
      <c r="FK14" s="138"/>
      <c r="FL14" s="138"/>
      <c r="FM14" s="138"/>
      <c r="FN14" s="138"/>
      <c r="FO14" s="138"/>
      <c r="FP14" s="138"/>
      <c r="FQ14" s="138"/>
      <c r="FR14" s="138"/>
      <c r="FS14" s="138"/>
      <c r="FT14" s="138"/>
      <c r="FU14" s="138"/>
      <c r="FV14" s="138"/>
      <c r="FW14" s="138"/>
      <c r="FX14" s="138"/>
      <c r="FY14" s="138"/>
      <c r="FZ14" s="138"/>
      <c r="GA14" s="138"/>
      <c r="GB14" s="138"/>
      <c r="GC14" s="138"/>
      <c r="GD14" s="138"/>
      <c r="GE14" s="138"/>
      <c r="GF14" s="138"/>
      <c r="GG14" s="138"/>
      <c r="GH14" s="138"/>
      <c r="GI14" s="138"/>
      <c r="GJ14" s="138"/>
      <c r="GK14" s="138"/>
      <c r="GL14" s="138"/>
      <c r="GM14" s="138"/>
      <c r="GN14" s="138"/>
      <c r="GO14" s="138"/>
      <c r="GP14" s="138"/>
      <c r="GQ14" s="138"/>
      <c r="GR14" s="138"/>
      <c r="GS14" s="138"/>
      <c r="GT14" s="138"/>
      <c r="GU14" s="138"/>
      <c r="GV14" s="138"/>
      <c r="GW14" s="138"/>
      <c r="GX14" s="138"/>
      <c r="GY14" s="138"/>
      <c r="GZ14" s="138"/>
      <c r="HA14" s="138"/>
      <c r="HB14" s="138"/>
      <c r="HC14" s="138"/>
      <c r="HD14" s="138"/>
      <c r="HE14" s="138"/>
      <c r="HF14" s="138"/>
      <c r="HG14" s="138"/>
      <c r="HH14" s="138"/>
      <c r="HI14" s="138"/>
      <c r="HJ14" s="138"/>
      <c r="HK14" s="138"/>
      <c r="HL14" s="138"/>
      <c r="HM14" s="138"/>
      <c r="HN14" s="138"/>
      <c r="HO14" s="138"/>
      <c r="HP14" s="138"/>
      <c r="HQ14" s="138"/>
      <c r="HR14" s="138"/>
      <c r="HS14" s="138"/>
      <c r="HT14" s="138"/>
      <c r="HU14" s="138"/>
      <c r="HV14" s="138"/>
      <c r="HW14" s="138"/>
      <c r="HX14" s="138"/>
      <c r="HY14" s="138"/>
      <c r="HZ14" s="138"/>
      <c r="IA14" s="138"/>
      <c r="IB14" s="138"/>
      <c r="IC14" s="138"/>
      <c r="ID14" s="138"/>
      <c r="IE14" s="138"/>
      <c r="IF14" s="138"/>
      <c r="IG14" s="138"/>
      <c r="IH14" s="138"/>
      <c r="II14" s="138"/>
      <c r="IJ14" s="138"/>
      <c r="IK14" s="138"/>
      <c r="IL14" s="138"/>
      <c r="IM14" s="138"/>
      <c r="IN14" s="138"/>
      <c r="IO14" s="138"/>
      <c r="IP14" s="138"/>
      <c r="IQ14" s="138"/>
      <c r="IR14" s="138"/>
      <c r="IS14" s="138"/>
      <c r="IT14" s="138"/>
      <c r="IU14" s="138"/>
      <c r="IV14" s="138"/>
      <c r="IW14" s="138"/>
      <c r="IX14" s="138"/>
      <c r="IY14" s="138"/>
      <c r="IZ14" s="138"/>
      <c r="JA14" s="138"/>
      <c r="JB14" s="138"/>
      <c r="JC14" s="138"/>
      <c r="JD14" s="138"/>
      <c r="JE14" s="138"/>
      <c r="JF14" s="138"/>
      <c r="JG14" s="138"/>
      <c r="JH14" s="138"/>
      <c r="JI14" s="138"/>
      <c r="JJ14" s="138"/>
      <c r="JK14" s="138"/>
      <c r="JL14" s="138"/>
      <c r="JM14" s="138"/>
      <c r="JN14" s="138"/>
      <c r="JO14" s="138"/>
      <c r="JP14" s="138"/>
      <c r="JQ14" s="138"/>
      <c r="JR14" s="138"/>
      <c r="JS14" s="138"/>
      <c r="JT14" s="138"/>
      <c r="JU14" s="138"/>
      <c r="JV14" s="138"/>
      <c r="JW14" s="138"/>
      <c r="JX14" s="138"/>
      <c r="JY14" s="138"/>
      <c r="JZ14" s="138"/>
      <c r="KA14" s="138"/>
      <c r="KB14" s="138"/>
      <c r="KC14" s="138"/>
      <c r="KD14" s="138"/>
      <c r="KE14" s="138"/>
      <c r="KF14" s="138"/>
      <c r="KG14" s="138"/>
      <c r="KH14" s="138"/>
      <c r="KI14" s="138"/>
      <c r="KJ14" s="138"/>
      <c r="KK14" s="138"/>
      <c r="KL14" s="138"/>
      <c r="KM14" s="138"/>
      <c r="KN14" s="138"/>
      <c r="KO14" s="138"/>
      <c r="KP14" s="138"/>
      <c r="KQ14" s="138"/>
      <c r="KR14" s="138"/>
      <c r="KS14" s="138"/>
      <c r="KT14" s="138"/>
      <c r="KU14" s="138"/>
      <c r="KV14" s="138"/>
      <c r="KW14" s="138"/>
      <c r="KX14" s="138"/>
      <c r="KY14" s="138"/>
      <c r="KZ14" s="138"/>
      <c r="LA14" s="138"/>
      <c r="LB14" s="138"/>
      <c r="LC14" s="138"/>
      <c r="LD14" s="138"/>
      <c r="LE14" s="138"/>
      <c r="LF14" s="138"/>
      <c r="LG14" s="138"/>
      <c r="LH14" s="138"/>
      <c r="LI14" s="138"/>
      <c r="LJ14" s="138"/>
      <c r="LK14" s="138"/>
      <c r="LL14" s="138"/>
      <c r="LM14" s="138"/>
      <c r="LN14" s="138"/>
      <c r="LO14" s="138"/>
      <c r="LP14" s="138"/>
      <c r="LQ14" s="138"/>
      <c r="LR14" s="138"/>
      <c r="LS14" s="138"/>
      <c r="LT14" s="138"/>
      <c r="LU14" s="138"/>
      <c r="LV14" s="138"/>
      <c r="LW14" s="138"/>
      <c r="LX14" s="138"/>
      <c r="LY14" s="138"/>
      <c r="LZ14" s="138"/>
      <c r="MA14" s="138"/>
      <c r="MB14" s="138"/>
      <c r="MC14" s="138"/>
      <c r="MD14" s="138"/>
      <c r="ME14" s="138"/>
      <c r="MF14" s="138"/>
      <c r="MG14" s="138"/>
      <c r="MH14" s="138"/>
      <c r="MI14" s="138"/>
      <c r="MJ14" s="138"/>
      <c r="MK14" s="138"/>
      <c r="ML14" s="138"/>
      <c r="MM14" s="138"/>
      <c r="MN14" s="138"/>
      <c r="MO14" s="138"/>
      <c r="MP14" s="138"/>
      <c r="MQ14" s="138"/>
      <c r="MR14" s="138"/>
      <c r="MS14" s="138"/>
      <c r="MT14" s="138"/>
      <c r="MU14" s="138"/>
      <c r="MV14" s="138"/>
      <c r="MW14" s="138"/>
      <c r="MX14" s="138"/>
      <c r="MY14" s="138"/>
      <c r="MZ14" s="138"/>
      <c r="NA14" s="138"/>
      <c r="NB14" s="138"/>
      <c r="NC14" s="138"/>
      <c r="ND14" s="138"/>
      <c r="NE14" s="138"/>
      <c r="NF14" s="138"/>
      <c r="NG14" s="138"/>
      <c r="NH14" s="138"/>
      <c r="NI14" s="138"/>
      <c r="NJ14" s="138"/>
      <c r="NK14" s="138"/>
      <c r="NL14" s="138"/>
      <c r="NM14" s="138"/>
      <c r="NN14" s="138"/>
      <c r="NO14" s="138"/>
      <c r="NP14" s="138"/>
      <c r="NQ14" s="138"/>
      <c r="NR14" s="138"/>
      <c r="NS14" s="138"/>
      <c r="NT14" s="138"/>
      <c r="NU14" s="138"/>
      <c r="NV14" s="138"/>
      <c r="NW14" s="138"/>
      <c r="NX14" s="138"/>
      <c r="NY14" s="138"/>
      <c r="NZ14" s="138"/>
      <c r="OA14" s="138"/>
      <c r="OB14" s="138"/>
      <c r="OC14" s="138"/>
      <c r="OD14" s="138"/>
      <c r="OE14" s="138"/>
      <c r="OF14" s="138"/>
      <c r="OG14" s="138"/>
      <c r="OH14" s="138"/>
      <c r="OI14" s="138"/>
      <c r="OJ14" s="138"/>
      <c r="OK14" s="138"/>
      <c r="OL14" s="138"/>
      <c r="OM14" s="138"/>
      <c r="ON14" s="138"/>
      <c r="OO14" s="138"/>
      <c r="OP14" s="138"/>
      <c r="OQ14" s="138"/>
      <c r="OR14" s="138"/>
      <c r="OS14" s="138"/>
      <c r="OT14" s="138"/>
      <c r="OU14" s="138"/>
      <c r="OV14" s="138"/>
      <c r="OW14" s="138"/>
      <c r="OX14" s="138"/>
      <c r="OY14" s="138"/>
      <c r="OZ14" s="138"/>
      <c r="PA14" s="138"/>
      <c r="PB14" s="138"/>
      <c r="PC14" s="138"/>
      <c r="PD14" s="138"/>
      <c r="PE14" s="138"/>
      <c r="PF14" s="138"/>
      <c r="PG14" s="138"/>
      <c r="PH14" s="138"/>
      <c r="PI14" s="138"/>
      <c r="PJ14" s="138"/>
      <c r="PK14" s="138"/>
      <c r="PL14" s="138"/>
      <c r="PM14" s="138"/>
      <c r="PN14" s="138"/>
      <c r="PO14" s="138"/>
      <c r="PP14" s="138"/>
      <c r="PQ14" s="138"/>
      <c r="PR14" s="138"/>
      <c r="PS14" s="138"/>
      <c r="PT14" s="138"/>
      <c r="PU14" s="138"/>
      <c r="PV14" s="138"/>
      <c r="PW14" s="138"/>
      <c r="PX14" s="138"/>
      <c r="PY14" s="138"/>
      <c r="PZ14" s="138"/>
      <c r="QA14" s="138"/>
      <c r="QB14" s="138"/>
      <c r="QC14" s="138"/>
      <c r="QD14" s="138"/>
      <c r="QE14" s="138"/>
      <c r="QF14" s="138"/>
      <c r="QG14" s="138"/>
      <c r="QH14" s="138"/>
      <c r="QI14" s="138"/>
      <c r="QJ14" s="138"/>
      <c r="QK14" s="138"/>
      <c r="QL14" s="138"/>
      <c r="QM14" s="138"/>
      <c r="QN14" s="138"/>
      <c r="QO14" s="138"/>
      <c r="QP14" s="138"/>
      <c r="QQ14" s="138"/>
      <c r="QR14" s="138"/>
      <c r="QS14" s="138"/>
      <c r="QT14" s="138"/>
      <c r="QU14" s="138"/>
      <c r="QV14" s="138"/>
      <c r="QW14" s="138"/>
      <c r="QX14" s="138"/>
      <c r="QY14" s="138"/>
      <c r="QZ14" s="138"/>
      <c r="RA14" s="138"/>
      <c r="RB14" s="138"/>
      <c r="RC14" s="138"/>
      <c r="RD14" s="138"/>
      <c r="RE14" s="138"/>
      <c r="RF14" s="138"/>
      <c r="RG14" s="138"/>
      <c r="RH14" s="138"/>
      <c r="RI14" s="138"/>
      <c r="RJ14" s="138"/>
      <c r="RK14" s="138"/>
      <c r="RL14" s="138"/>
      <c r="RM14" s="138"/>
      <c r="RN14" s="138"/>
      <c r="RO14" s="138"/>
      <c r="RP14" s="138"/>
      <c r="RQ14" s="138"/>
      <c r="RR14" s="138"/>
      <c r="RS14" s="138"/>
      <c r="RT14" s="138"/>
      <c r="RU14" s="138"/>
      <c r="RV14" s="138"/>
      <c r="RW14" s="138"/>
      <c r="RX14" s="138"/>
      <c r="RY14" s="138"/>
      <c r="RZ14" s="138"/>
      <c r="SA14" s="138"/>
      <c r="SB14" s="138"/>
      <c r="SC14" s="138"/>
      <c r="SD14" s="138"/>
      <c r="SE14" s="138"/>
      <c r="SF14" s="138"/>
      <c r="SG14" s="138"/>
      <c r="SH14" s="138"/>
      <c r="SI14" s="138"/>
      <c r="SJ14" s="138"/>
      <c r="SK14" s="138"/>
      <c r="SL14" s="138"/>
      <c r="SM14" s="138"/>
      <c r="SN14" s="138"/>
      <c r="SO14" s="138"/>
      <c r="SP14" s="138"/>
      <c r="SQ14" s="138"/>
      <c r="SR14" s="138"/>
      <c r="SS14" s="138"/>
      <c r="ST14" s="138"/>
      <c r="SU14" s="138"/>
      <c r="SV14" s="138"/>
      <c r="SW14" s="138"/>
      <c r="SX14" s="138"/>
      <c r="SY14" s="138"/>
      <c r="SZ14" s="138"/>
      <c r="TA14" s="138"/>
      <c r="TB14" s="138"/>
      <c r="TC14" s="138"/>
      <c r="TD14" s="138"/>
      <c r="TE14" s="138"/>
      <c r="TF14" s="138"/>
      <c r="TG14" s="138"/>
      <c r="TH14" s="138"/>
      <c r="TI14" s="138"/>
      <c r="TJ14" s="138"/>
      <c r="TK14" s="138"/>
      <c r="TL14" s="138"/>
      <c r="TM14" s="138"/>
      <c r="TN14" s="138"/>
      <c r="TO14" s="138"/>
      <c r="TP14" s="138"/>
      <c r="TQ14" s="138"/>
      <c r="TR14" s="138"/>
      <c r="TS14" s="138"/>
      <c r="TT14" s="138"/>
      <c r="TU14" s="138"/>
      <c r="TV14" s="138"/>
      <c r="TW14" s="138"/>
      <c r="TX14" s="138"/>
      <c r="TY14" s="138"/>
      <c r="TZ14" s="138"/>
      <c r="UA14" s="138"/>
      <c r="UB14" s="138"/>
      <c r="UC14" s="138"/>
      <c r="UD14" s="138"/>
      <c r="UE14" s="138"/>
      <c r="UF14" s="138"/>
      <c r="UG14" s="138"/>
      <c r="UH14" s="138"/>
      <c r="UI14" s="138"/>
      <c r="UJ14" s="138"/>
      <c r="UK14" s="138"/>
      <c r="UL14" s="138"/>
      <c r="UM14" s="138"/>
      <c r="UN14" s="138"/>
      <c r="UO14" s="138"/>
      <c r="UP14" s="138"/>
      <c r="UQ14" s="138"/>
      <c r="UR14" s="138"/>
      <c r="US14" s="138"/>
      <c r="UT14" s="138"/>
      <c r="UU14" s="138"/>
      <c r="UV14" s="138"/>
      <c r="UW14" s="138"/>
      <c r="UX14" s="138"/>
      <c r="UY14" s="138"/>
      <c r="UZ14" s="138"/>
      <c r="VA14" s="138"/>
      <c r="VB14" s="138"/>
      <c r="VC14" s="138"/>
      <c r="VD14" s="138"/>
      <c r="VE14" s="138"/>
      <c r="VF14" s="138"/>
      <c r="VG14" s="138"/>
      <c r="VH14" s="138"/>
      <c r="VI14" s="138"/>
      <c r="VJ14" s="138"/>
      <c r="VK14" s="138"/>
      <c r="VL14" s="138"/>
      <c r="VM14" s="138"/>
      <c r="VN14" s="138"/>
      <c r="VO14" s="138"/>
      <c r="VP14" s="138"/>
      <c r="VQ14" s="138"/>
      <c r="VR14" s="138"/>
      <c r="VS14" s="138"/>
      <c r="VT14" s="138"/>
      <c r="VU14" s="138"/>
      <c r="VV14" s="138"/>
      <c r="VW14" s="138"/>
      <c r="VX14" s="138"/>
      <c r="VY14" s="138"/>
      <c r="VZ14" s="138"/>
      <c r="WA14" s="138"/>
      <c r="WB14" s="138"/>
      <c r="WC14" s="138"/>
      <c r="WD14" s="138"/>
      <c r="WE14" s="138"/>
      <c r="WF14" s="138"/>
      <c r="WG14" s="138"/>
      <c r="WH14" s="138"/>
      <c r="WI14" s="138"/>
      <c r="WJ14" s="138"/>
      <c r="WK14" s="138"/>
      <c r="WL14" s="138"/>
      <c r="WM14" s="138"/>
      <c r="WN14" s="138"/>
      <c r="WO14" s="138"/>
      <c r="WP14" s="138"/>
      <c r="WQ14" s="138"/>
      <c r="WR14" s="138"/>
      <c r="WS14" s="138"/>
      <c r="WT14" s="138"/>
      <c r="WU14" s="138"/>
      <c r="WV14" s="138"/>
      <c r="WW14" s="138"/>
      <c r="WX14" s="138"/>
      <c r="WY14" s="138"/>
      <c r="WZ14" s="138"/>
      <c r="XA14" s="138"/>
      <c r="XB14" s="138"/>
      <c r="XC14" s="138"/>
      <c r="XD14" s="138"/>
      <c r="XE14" s="138"/>
      <c r="XF14" s="138"/>
      <c r="XG14" s="138"/>
      <c r="XH14" s="138"/>
      <c r="XI14" s="138"/>
      <c r="XJ14" s="138"/>
      <c r="XK14" s="138"/>
      <c r="XL14" s="138"/>
      <c r="XM14" s="138"/>
      <c r="XN14" s="138"/>
      <c r="XO14" s="138"/>
      <c r="XP14" s="138"/>
      <c r="XQ14" s="138"/>
      <c r="XR14" s="138"/>
      <c r="XS14" s="138"/>
      <c r="XT14" s="138"/>
      <c r="XU14" s="138"/>
      <c r="XV14" s="138"/>
      <c r="XW14" s="138"/>
      <c r="XX14" s="138"/>
      <c r="XY14" s="138"/>
      <c r="XZ14" s="138"/>
      <c r="YA14" s="138"/>
      <c r="YB14" s="138"/>
      <c r="YC14" s="138"/>
      <c r="YD14" s="138"/>
      <c r="YE14" s="138"/>
      <c r="YF14" s="138"/>
      <c r="YG14" s="138"/>
      <c r="YH14" s="138"/>
      <c r="YI14" s="138"/>
      <c r="YJ14" s="138"/>
      <c r="YK14" s="138"/>
      <c r="YL14" s="138"/>
      <c r="YM14" s="138"/>
      <c r="YN14" s="138"/>
      <c r="YO14" s="138"/>
      <c r="YP14" s="138"/>
      <c r="YQ14" s="138"/>
      <c r="YR14" s="138"/>
      <c r="YS14" s="138"/>
      <c r="YT14" s="138"/>
      <c r="YU14" s="138"/>
      <c r="YV14" s="138"/>
      <c r="YW14" s="138"/>
      <c r="YX14" s="138"/>
      <c r="YY14" s="138"/>
      <c r="YZ14" s="138"/>
      <c r="ZA14" s="138"/>
      <c r="ZB14" s="138"/>
      <c r="ZC14" s="138"/>
      <c r="ZD14" s="138"/>
      <c r="ZE14" s="138"/>
      <c r="ZF14" s="138"/>
      <c r="ZG14" s="138"/>
      <c r="ZH14" s="138"/>
      <c r="ZI14" s="138"/>
      <c r="ZJ14" s="138"/>
      <c r="ZK14" s="138"/>
      <c r="ZL14" s="138"/>
      <c r="ZM14" s="138"/>
      <c r="ZN14" s="138"/>
      <c r="ZO14" s="138"/>
      <c r="ZP14" s="138"/>
      <c r="ZQ14" s="138"/>
      <c r="ZR14" s="138"/>
      <c r="ZS14" s="138"/>
      <c r="ZT14" s="138"/>
      <c r="ZU14" s="138"/>
      <c r="ZV14" s="138"/>
      <c r="ZW14" s="138"/>
      <c r="ZX14" s="138"/>
      <c r="ZY14" s="138"/>
      <c r="ZZ14" s="138"/>
      <c r="AAA14" s="138"/>
      <c r="AAB14" s="138"/>
      <c r="AAC14" s="138"/>
      <c r="AAD14" s="138"/>
      <c r="AAE14" s="138"/>
      <c r="AAF14" s="138"/>
      <c r="AAG14" s="138"/>
      <c r="AAH14" s="138"/>
      <c r="AAI14" s="138"/>
      <c r="AAJ14" s="138"/>
      <c r="AAK14" s="138"/>
      <c r="AAL14" s="138"/>
      <c r="AAM14" s="138"/>
      <c r="AAN14" s="138"/>
      <c r="AAO14" s="138"/>
      <c r="AAP14" s="138"/>
      <c r="AAQ14" s="138"/>
      <c r="AAR14" s="138"/>
      <c r="AAS14" s="138"/>
      <c r="AAT14" s="138"/>
      <c r="AAU14" s="138"/>
      <c r="AAV14" s="138"/>
      <c r="AAW14" s="138"/>
      <c r="AAX14" s="138"/>
      <c r="AAY14" s="138"/>
      <c r="AAZ14" s="138"/>
      <c r="ABA14" s="138"/>
      <c r="ABB14" s="138"/>
      <c r="ABC14" s="138"/>
      <c r="ABD14" s="138"/>
      <c r="ABE14" s="138"/>
      <c r="ABF14" s="138"/>
      <c r="ABG14" s="138"/>
      <c r="ABH14" s="138"/>
      <c r="ABI14" s="138"/>
      <c r="ABJ14" s="138"/>
      <c r="ABK14" s="138"/>
      <c r="ABL14" s="138"/>
      <c r="ABM14" s="138"/>
      <c r="ABN14" s="138"/>
      <c r="ABO14" s="138"/>
      <c r="ABP14" s="138"/>
      <c r="ABQ14" s="138"/>
      <c r="ABR14" s="138"/>
      <c r="ABS14" s="138"/>
      <c r="ABT14" s="138"/>
      <c r="ABU14" s="138"/>
      <c r="ABV14" s="138"/>
      <c r="ABW14" s="138"/>
      <c r="ABX14" s="138"/>
      <c r="ABY14" s="138"/>
      <c r="ABZ14" s="138"/>
      <c r="ACA14" s="138"/>
      <c r="ACB14" s="138"/>
      <c r="ACC14" s="138"/>
      <c r="ACD14" s="138"/>
      <c r="ACE14" s="138"/>
      <c r="ACF14" s="138"/>
      <c r="ACG14" s="138"/>
      <c r="ACH14" s="138"/>
      <c r="ACI14" s="138"/>
      <c r="ACJ14" s="138"/>
      <c r="ACK14" s="138"/>
      <c r="ACL14" s="138"/>
      <c r="ACM14" s="138"/>
      <c r="ACN14" s="138"/>
      <c r="ACO14" s="138"/>
      <c r="ACP14" s="138"/>
      <c r="ACQ14" s="138"/>
      <c r="ACR14" s="138"/>
      <c r="ACS14" s="138"/>
      <c r="ACT14" s="138"/>
      <c r="ACU14" s="138"/>
      <c r="ACV14" s="138"/>
      <c r="ACW14" s="138"/>
      <c r="ACX14" s="138"/>
      <c r="ACY14" s="138"/>
      <c r="ACZ14" s="138"/>
      <c r="ADA14" s="138"/>
      <c r="ADB14" s="138"/>
      <c r="ADC14" s="138"/>
      <c r="ADD14" s="138"/>
      <c r="ADE14" s="138"/>
      <c r="ADF14" s="138"/>
      <c r="ADG14" s="138"/>
      <c r="ADH14" s="138"/>
      <c r="ADI14" s="138"/>
      <c r="ADJ14" s="138"/>
      <c r="ADK14" s="138"/>
      <c r="ADL14" s="138"/>
      <c r="ADM14" s="138"/>
      <c r="ADN14" s="138"/>
      <c r="ADO14" s="138"/>
      <c r="ADP14" s="138"/>
      <c r="ADQ14" s="138"/>
      <c r="ADR14" s="138"/>
      <c r="ADS14" s="138"/>
      <c r="ADT14" s="138"/>
      <c r="ADU14" s="138"/>
      <c r="ADV14" s="138"/>
      <c r="ADW14" s="138"/>
      <c r="ADX14" s="138"/>
      <c r="ADY14" s="138"/>
      <c r="ADZ14" s="138"/>
      <c r="AEA14" s="138"/>
      <c r="AEB14" s="138"/>
      <c r="AEC14" s="138"/>
      <c r="AED14" s="138"/>
      <c r="AEE14" s="138"/>
      <c r="AEF14" s="138"/>
      <c r="AEG14" s="138"/>
      <c r="AEH14" s="138"/>
      <c r="AEI14" s="138"/>
      <c r="AEJ14" s="138"/>
      <c r="AEK14" s="138"/>
      <c r="AEL14" s="138"/>
      <c r="AEM14" s="138"/>
      <c r="AEN14" s="138"/>
      <c r="AEO14" s="138"/>
      <c r="AEP14" s="138"/>
      <c r="AEQ14" s="138"/>
      <c r="AER14" s="138"/>
      <c r="AES14" s="138"/>
      <c r="AET14" s="138"/>
      <c r="AEU14" s="138"/>
      <c r="AEV14" s="138"/>
      <c r="AEW14" s="138"/>
      <c r="AEX14" s="138"/>
      <c r="AEY14" s="138"/>
      <c r="AEZ14" s="138"/>
      <c r="AFA14" s="138"/>
      <c r="AFB14" s="138"/>
      <c r="AFC14" s="138"/>
      <c r="AFD14" s="138"/>
      <c r="AFE14" s="138"/>
      <c r="AFF14" s="138"/>
      <c r="AFG14" s="138"/>
      <c r="AFH14" s="138"/>
      <c r="AFI14" s="138"/>
      <c r="AFJ14" s="138"/>
      <c r="AFK14" s="138"/>
      <c r="AFL14" s="138"/>
      <c r="AFM14" s="138"/>
      <c r="AFN14" s="138"/>
      <c r="AFO14" s="138"/>
      <c r="AFP14" s="138"/>
      <c r="AFQ14" s="138"/>
      <c r="AFR14" s="138"/>
      <c r="AFS14" s="138"/>
      <c r="AFT14" s="138"/>
      <c r="AFU14" s="138"/>
      <c r="AFV14" s="138"/>
      <c r="AFW14" s="138"/>
      <c r="AFX14" s="138"/>
      <c r="AFY14" s="138"/>
      <c r="AFZ14" s="138"/>
      <c r="AGA14" s="138"/>
      <c r="AGB14" s="138"/>
      <c r="AGC14" s="138"/>
      <c r="AGD14" s="138"/>
      <c r="AGE14" s="138"/>
      <c r="AGF14" s="138"/>
      <c r="AGG14" s="138"/>
      <c r="AGH14" s="138"/>
      <c r="AGI14" s="138"/>
      <c r="AGJ14" s="138"/>
      <c r="AGK14" s="138"/>
      <c r="AGL14" s="138"/>
      <c r="AGM14" s="138"/>
      <c r="AGN14" s="138"/>
      <c r="AGO14" s="138"/>
      <c r="AGP14" s="138"/>
      <c r="AGQ14" s="138"/>
      <c r="AGR14" s="138"/>
      <c r="AGS14" s="138"/>
      <c r="AGT14" s="138"/>
      <c r="AGU14" s="138"/>
      <c r="AGV14" s="138"/>
      <c r="AGW14" s="138"/>
      <c r="AGX14" s="138"/>
      <c r="AGY14" s="138"/>
      <c r="AGZ14" s="138"/>
      <c r="AHA14" s="138"/>
      <c r="AHB14" s="138"/>
      <c r="AHC14" s="138"/>
      <c r="AHD14" s="138"/>
      <c r="AHE14" s="138"/>
      <c r="AHF14" s="138"/>
      <c r="AHG14" s="138"/>
      <c r="AHH14" s="138"/>
      <c r="AHI14" s="138"/>
      <c r="AHJ14" s="138"/>
      <c r="AHK14" s="138"/>
      <c r="AHL14" s="138"/>
      <c r="AHM14" s="138"/>
      <c r="AHN14" s="138"/>
      <c r="AHO14" s="138"/>
      <c r="AHP14" s="138"/>
      <c r="AHQ14" s="138"/>
      <c r="AHR14" s="138"/>
      <c r="AHS14" s="138"/>
      <c r="AHT14" s="138"/>
      <c r="AHU14" s="138"/>
      <c r="AHV14" s="138"/>
      <c r="AHW14" s="138"/>
      <c r="AHX14" s="138"/>
      <c r="AHY14" s="138"/>
      <c r="AHZ14" s="138"/>
      <c r="AIA14" s="138"/>
      <c r="AIB14" s="138"/>
      <c r="AIC14" s="138"/>
      <c r="AID14" s="138"/>
      <c r="AIE14" s="138"/>
      <c r="AIF14" s="138"/>
      <c r="AIG14" s="138"/>
      <c r="AIH14" s="138"/>
      <c r="AII14" s="138"/>
      <c r="AIJ14" s="138"/>
      <c r="AIK14" s="138"/>
      <c r="AIL14" s="138"/>
      <c r="AIM14" s="138"/>
      <c r="AIN14" s="138"/>
      <c r="AIO14" s="138"/>
      <c r="AIP14" s="138"/>
      <c r="AIQ14" s="138"/>
      <c r="AIR14" s="138"/>
      <c r="AIS14" s="138"/>
      <c r="AIT14" s="138"/>
      <c r="AIU14" s="138"/>
      <c r="AIV14" s="138"/>
      <c r="AIW14" s="138"/>
      <c r="AIX14" s="138"/>
      <c r="AIY14" s="138"/>
      <c r="AIZ14" s="138"/>
      <c r="AJA14" s="138"/>
      <c r="AJB14" s="138"/>
      <c r="AJC14" s="138"/>
      <c r="AJD14" s="138"/>
      <c r="AJE14" s="138"/>
      <c r="AJF14" s="138"/>
      <c r="AJG14" s="138"/>
      <c r="AJH14" s="138"/>
      <c r="AJI14" s="138"/>
      <c r="AJJ14" s="138"/>
      <c r="AJK14" s="138"/>
      <c r="AJL14" s="138"/>
      <c r="AJM14" s="138"/>
      <c r="AJN14" s="138"/>
      <c r="AJO14" s="138"/>
      <c r="AJP14" s="138"/>
      <c r="AJQ14" s="138"/>
      <c r="AJR14" s="138"/>
      <c r="AJS14" s="138"/>
      <c r="AJT14" s="138"/>
      <c r="AJU14" s="138"/>
      <c r="AJV14" s="138"/>
      <c r="AJW14" s="138"/>
      <c r="AJX14" s="138"/>
      <c r="AJY14" s="138"/>
      <c r="AJZ14" s="138"/>
      <c r="AKA14" s="138"/>
      <c r="AKB14" s="138"/>
      <c r="AKC14" s="138"/>
      <c r="AKD14" s="138"/>
      <c r="AKE14" s="138"/>
      <c r="AKF14" s="138"/>
      <c r="AKG14" s="138"/>
      <c r="AKH14" s="138"/>
      <c r="AKI14" s="138"/>
      <c r="AKJ14" s="138"/>
      <c r="AKK14" s="138"/>
      <c r="AKL14" s="138"/>
      <c r="AKM14" s="138"/>
      <c r="AKN14" s="138"/>
      <c r="AKO14" s="138"/>
      <c r="AKP14" s="138"/>
      <c r="AKQ14" s="138"/>
      <c r="AKR14" s="138"/>
      <c r="AKS14" s="138"/>
      <c r="AKT14" s="138"/>
      <c r="AKU14" s="138"/>
      <c r="AKV14" s="138"/>
      <c r="AKW14" s="138"/>
      <c r="AKX14" s="138"/>
      <c r="AKY14" s="138"/>
      <c r="AKZ14" s="138"/>
      <c r="ALA14" s="138"/>
      <c r="ALB14" s="138"/>
      <c r="ALC14" s="138"/>
      <c r="ALD14" s="138"/>
      <c r="ALE14" s="138"/>
      <c r="ALF14" s="138"/>
      <c r="ALG14" s="138"/>
      <c r="ALH14" s="138"/>
      <c r="ALI14" s="138"/>
      <c r="ALJ14" s="138"/>
      <c r="ALK14" s="138"/>
      <c r="ALL14" s="138"/>
      <c r="ALM14" s="138"/>
      <c r="ALN14" s="138"/>
      <c r="ALO14" s="138"/>
      <c r="ALP14" s="138"/>
      <c r="ALQ14" s="138"/>
      <c r="ALR14" s="138"/>
      <c r="ALS14" s="138"/>
      <c r="ALT14" s="138"/>
      <c r="ALU14" s="138"/>
      <c r="ALV14" s="138"/>
      <c r="ALW14" s="138"/>
      <c r="ALX14" s="138"/>
      <c r="ALY14" s="138"/>
      <c r="ALZ14" s="138"/>
      <c r="AMA14" s="138"/>
    </row>
    <row r="15" spans="1:1015" s="123" customFormat="1" x14ac:dyDescent="0.25">
      <c r="C15" s="190"/>
      <c r="D15" s="190"/>
      <c r="E15" s="190"/>
      <c r="F15" s="190"/>
      <c r="G15" s="190"/>
      <c r="H15" s="191"/>
      <c r="I15" s="138"/>
      <c r="J15" s="138"/>
      <c r="K15" s="190"/>
      <c r="L15" s="190"/>
      <c r="M15" s="190"/>
      <c r="N15" s="190"/>
      <c r="O15" s="190"/>
      <c r="P15" s="190"/>
      <c r="Q15" s="191"/>
      <c r="R15" s="138"/>
      <c r="S15" s="192"/>
      <c r="T15" s="193"/>
      <c r="U15" s="193"/>
      <c r="V15" s="193"/>
      <c r="W15" s="193"/>
      <c r="X15" s="193"/>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8"/>
      <c r="BP15" s="138"/>
      <c r="BQ15" s="138"/>
      <c r="BR15" s="138"/>
      <c r="BS15" s="138"/>
      <c r="BT15" s="138"/>
      <c r="BU15" s="138"/>
      <c r="BV15" s="138"/>
      <c r="BW15" s="138"/>
      <c r="BX15" s="138"/>
      <c r="BY15" s="138"/>
      <c r="BZ15" s="138"/>
      <c r="CA15" s="138"/>
      <c r="CB15" s="138"/>
      <c r="CC15" s="138"/>
      <c r="CD15" s="138"/>
      <c r="CE15" s="138"/>
      <c r="CF15" s="138"/>
      <c r="CG15" s="138"/>
      <c r="CH15" s="138"/>
      <c r="CI15" s="138"/>
      <c r="CJ15" s="138"/>
      <c r="CK15" s="138"/>
      <c r="CL15" s="138"/>
      <c r="CM15" s="138"/>
      <c r="CN15" s="138"/>
      <c r="CO15" s="138"/>
      <c r="CP15" s="138"/>
      <c r="CQ15" s="138"/>
      <c r="CR15" s="138"/>
      <c r="CS15" s="138"/>
      <c r="CT15" s="138"/>
      <c r="CU15" s="138"/>
      <c r="CV15" s="138"/>
      <c r="CW15" s="138"/>
      <c r="CX15" s="138"/>
      <c r="CY15" s="138"/>
      <c r="CZ15" s="138"/>
      <c r="DA15" s="138"/>
      <c r="DB15" s="138"/>
      <c r="DC15" s="138"/>
      <c r="DD15" s="138"/>
      <c r="DE15" s="138"/>
      <c r="DF15" s="138"/>
      <c r="DG15" s="138"/>
      <c r="DH15" s="138"/>
      <c r="DI15" s="138"/>
      <c r="DJ15" s="138"/>
      <c r="DK15" s="138"/>
      <c r="DL15" s="138"/>
      <c r="DM15" s="138"/>
      <c r="DN15" s="138"/>
      <c r="DO15" s="138"/>
      <c r="DP15" s="138"/>
      <c r="DQ15" s="138"/>
      <c r="DR15" s="138"/>
      <c r="DS15" s="138"/>
      <c r="DT15" s="138"/>
      <c r="DU15" s="138"/>
      <c r="DV15" s="138"/>
      <c r="DW15" s="138"/>
      <c r="DX15" s="138"/>
      <c r="DY15" s="138"/>
      <c r="DZ15" s="138"/>
      <c r="EA15" s="138"/>
      <c r="EB15" s="138"/>
      <c r="EC15" s="138"/>
      <c r="ED15" s="138"/>
      <c r="EE15" s="138"/>
      <c r="EF15" s="138"/>
      <c r="EG15" s="138"/>
      <c r="EH15" s="138"/>
      <c r="EI15" s="138"/>
      <c r="EJ15" s="138"/>
      <c r="EK15" s="138"/>
      <c r="EL15" s="138"/>
      <c r="EM15" s="138"/>
      <c r="EN15" s="138"/>
      <c r="EO15" s="138"/>
      <c r="EP15" s="138"/>
      <c r="EQ15" s="138"/>
      <c r="ER15" s="138"/>
      <c r="ES15" s="138"/>
      <c r="ET15" s="138"/>
      <c r="EU15" s="138"/>
      <c r="EV15" s="138"/>
      <c r="EW15" s="138"/>
      <c r="EX15" s="138"/>
      <c r="EY15" s="138"/>
      <c r="EZ15" s="138"/>
      <c r="FA15" s="138"/>
      <c r="FB15" s="138"/>
      <c r="FC15" s="138"/>
      <c r="FD15" s="138"/>
      <c r="FE15" s="138"/>
      <c r="FF15" s="138"/>
      <c r="FG15" s="138"/>
      <c r="FH15" s="138"/>
      <c r="FI15" s="138"/>
      <c r="FJ15" s="138"/>
      <c r="FK15" s="138"/>
      <c r="FL15" s="138"/>
      <c r="FM15" s="138"/>
      <c r="FN15" s="138"/>
      <c r="FO15" s="138"/>
      <c r="FP15" s="138"/>
      <c r="FQ15" s="138"/>
      <c r="FR15" s="138"/>
      <c r="FS15" s="138"/>
      <c r="FT15" s="138"/>
      <c r="FU15" s="138"/>
      <c r="FV15" s="138"/>
      <c r="FW15" s="138"/>
      <c r="FX15" s="138"/>
      <c r="FY15" s="138"/>
      <c r="FZ15" s="138"/>
      <c r="GA15" s="138"/>
      <c r="GB15" s="138"/>
      <c r="GC15" s="138"/>
      <c r="GD15" s="138"/>
      <c r="GE15" s="138"/>
      <c r="GF15" s="138"/>
      <c r="GG15" s="138"/>
      <c r="GH15" s="138"/>
      <c r="GI15" s="138"/>
      <c r="GJ15" s="138"/>
      <c r="GK15" s="138"/>
      <c r="GL15" s="138"/>
      <c r="GM15" s="138"/>
      <c r="GN15" s="138"/>
      <c r="GO15" s="138"/>
      <c r="GP15" s="138"/>
      <c r="GQ15" s="138"/>
      <c r="GR15" s="138"/>
      <c r="GS15" s="138"/>
      <c r="GT15" s="138"/>
      <c r="GU15" s="138"/>
      <c r="GV15" s="138"/>
      <c r="GW15" s="138"/>
      <c r="GX15" s="138"/>
      <c r="GY15" s="138"/>
      <c r="GZ15" s="138"/>
      <c r="HA15" s="138"/>
      <c r="HB15" s="138"/>
      <c r="HC15" s="138"/>
      <c r="HD15" s="138"/>
      <c r="HE15" s="138"/>
      <c r="HF15" s="138"/>
      <c r="HG15" s="138"/>
      <c r="HH15" s="138"/>
      <c r="HI15" s="138"/>
      <c r="HJ15" s="138"/>
      <c r="HK15" s="138"/>
      <c r="HL15" s="138"/>
      <c r="HM15" s="138"/>
      <c r="HN15" s="138"/>
      <c r="HO15" s="138"/>
      <c r="HP15" s="138"/>
      <c r="HQ15" s="138"/>
      <c r="HR15" s="138"/>
      <c r="HS15" s="138"/>
      <c r="HT15" s="138"/>
      <c r="HU15" s="138"/>
      <c r="HV15" s="138"/>
      <c r="HW15" s="138"/>
      <c r="HX15" s="138"/>
      <c r="HY15" s="138"/>
      <c r="HZ15" s="138"/>
      <c r="IA15" s="138"/>
      <c r="IB15" s="138"/>
      <c r="IC15" s="138"/>
      <c r="ID15" s="138"/>
      <c r="IE15" s="138"/>
      <c r="IF15" s="138"/>
      <c r="IG15" s="138"/>
      <c r="IH15" s="138"/>
      <c r="II15" s="138"/>
      <c r="IJ15" s="138"/>
      <c r="IK15" s="138"/>
      <c r="IL15" s="138"/>
      <c r="IM15" s="138"/>
      <c r="IN15" s="138"/>
      <c r="IO15" s="138"/>
      <c r="IP15" s="138"/>
      <c r="IQ15" s="138"/>
      <c r="IR15" s="138"/>
      <c r="IS15" s="138"/>
      <c r="IT15" s="138"/>
      <c r="IU15" s="138"/>
      <c r="IV15" s="138"/>
      <c r="IW15" s="138"/>
      <c r="IX15" s="138"/>
      <c r="IY15" s="138"/>
      <c r="IZ15" s="138"/>
      <c r="JA15" s="138"/>
      <c r="JB15" s="138"/>
      <c r="JC15" s="138"/>
      <c r="JD15" s="138"/>
      <c r="JE15" s="138"/>
      <c r="JF15" s="138"/>
      <c r="JG15" s="138"/>
      <c r="JH15" s="138"/>
      <c r="JI15" s="138"/>
      <c r="JJ15" s="138"/>
      <c r="JK15" s="138"/>
      <c r="JL15" s="138"/>
      <c r="JM15" s="138"/>
      <c r="JN15" s="138"/>
      <c r="JO15" s="138"/>
      <c r="JP15" s="138"/>
      <c r="JQ15" s="138"/>
      <c r="JR15" s="138"/>
      <c r="JS15" s="138"/>
      <c r="JT15" s="138"/>
      <c r="JU15" s="138"/>
      <c r="JV15" s="138"/>
      <c r="JW15" s="138"/>
      <c r="JX15" s="138"/>
      <c r="JY15" s="138"/>
      <c r="JZ15" s="138"/>
      <c r="KA15" s="138"/>
      <c r="KB15" s="138"/>
      <c r="KC15" s="138"/>
      <c r="KD15" s="138"/>
      <c r="KE15" s="138"/>
      <c r="KF15" s="138"/>
      <c r="KG15" s="138"/>
      <c r="KH15" s="138"/>
      <c r="KI15" s="138"/>
      <c r="KJ15" s="138"/>
      <c r="KK15" s="138"/>
      <c r="KL15" s="138"/>
      <c r="KM15" s="138"/>
      <c r="KN15" s="138"/>
      <c r="KO15" s="138"/>
      <c r="KP15" s="138"/>
      <c r="KQ15" s="138"/>
      <c r="KR15" s="138"/>
      <c r="KS15" s="138"/>
      <c r="KT15" s="138"/>
      <c r="KU15" s="138"/>
      <c r="KV15" s="138"/>
      <c r="KW15" s="138"/>
      <c r="KX15" s="138"/>
      <c r="KY15" s="138"/>
      <c r="KZ15" s="138"/>
      <c r="LA15" s="138"/>
      <c r="LB15" s="138"/>
      <c r="LC15" s="138"/>
      <c r="LD15" s="138"/>
      <c r="LE15" s="138"/>
      <c r="LF15" s="138"/>
      <c r="LG15" s="138"/>
      <c r="LH15" s="138"/>
      <c r="LI15" s="138"/>
      <c r="LJ15" s="138"/>
      <c r="LK15" s="138"/>
      <c r="LL15" s="138"/>
      <c r="LM15" s="138"/>
      <c r="LN15" s="138"/>
      <c r="LO15" s="138"/>
      <c r="LP15" s="138"/>
      <c r="LQ15" s="138"/>
      <c r="LR15" s="138"/>
      <c r="LS15" s="138"/>
      <c r="LT15" s="138"/>
      <c r="LU15" s="138"/>
      <c r="LV15" s="138"/>
      <c r="LW15" s="138"/>
      <c r="LX15" s="138"/>
      <c r="LY15" s="138"/>
      <c r="LZ15" s="138"/>
      <c r="MA15" s="138"/>
      <c r="MB15" s="138"/>
      <c r="MC15" s="138"/>
      <c r="MD15" s="138"/>
      <c r="ME15" s="138"/>
      <c r="MF15" s="138"/>
      <c r="MG15" s="138"/>
      <c r="MH15" s="138"/>
      <c r="MI15" s="138"/>
      <c r="MJ15" s="138"/>
      <c r="MK15" s="138"/>
      <c r="ML15" s="138"/>
      <c r="MM15" s="138"/>
      <c r="MN15" s="138"/>
      <c r="MO15" s="138"/>
      <c r="MP15" s="138"/>
      <c r="MQ15" s="138"/>
      <c r="MR15" s="138"/>
      <c r="MS15" s="138"/>
      <c r="MT15" s="138"/>
      <c r="MU15" s="138"/>
      <c r="MV15" s="138"/>
      <c r="MW15" s="138"/>
      <c r="MX15" s="138"/>
      <c r="MY15" s="138"/>
      <c r="MZ15" s="138"/>
      <c r="NA15" s="138"/>
      <c r="NB15" s="138"/>
      <c r="NC15" s="138"/>
      <c r="ND15" s="138"/>
      <c r="NE15" s="138"/>
      <c r="NF15" s="138"/>
      <c r="NG15" s="138"/>
      <c r="NH15" s="138"/>
      <c r="NI15" s="138"/>
      <c r="NJ15" s="138"/>
      <c r="NK15" s="138"/>
      <c r="NL15" s="138"/>
      <c r="NM15" s="138"/>
      <c r="NN15" s="138"/>
      <c r="NO15" s="138"/>
      <c r="NP15" s="138"/>
      <c r="NQ15" s="138"/>
      <c r="NR15" s="138"/>
      <c r="NS15" s="138"/>
      <c r="NT15" s="138"/>
      <c r="NU15" s="138"/>
      <c r="NV15" s="138"/>
      <c r="NW15" s="138"/>
      <c r="NX15" s="138"/>
      <c r="NY15" s="138"/>
      <c r="NZ15" s="138"/>
      <c r="OA15" s="138"/>
      <c r="OB15" s="138"/>
      <c r="OC15" s="138"/>
      <c r="OD15" s="138"/>
      <c r="OE15" s="138"/>
      <c r="OF15" s="138"/>
      <c r="OG15" s="138"/>
      <c r="OH15" s="138"/>
      <c r="OI15" s="138"/>
      <c r="OJ15" s="138"/>
      <c r="OK15" s="138"/>
      <c r="OL15" s="138"/>
      <c r="OM15" s="138"/>
      <c r="ON15" s="138"/>
      <c r="OO15" s="138"/>
      <c r="OP15" s="138"/>
      <c r="OQ15" s="138"/>
      <c r="OR15" s="138"/>
      <c r="OS15" s="138"/>
      <c r="OT15" s="138"/>
      <c r="OU15" s="138"/>
      <c r="OV15" s="138"/>
      <c r="OW15" s="138"/>
      <c r="OX15" s="138"/>
      <c r="OY15" s="138"/>
      <c r="OZ15" s="138"/>
      <c r="PA15" s="138"/>
      <c r="PB15" s="138"/>
      <c r="PC15" s="138"/>
      <c r="PD15" s="138"/>
      <c r="PE15" s="138"/>
      <c r="PF15" s="138"/>
      <c r="PG15" s="138"/>
      <c r="PH15" s="138"/>
      <c r="PI15" s="138"/>
      <c r="PJ15" s="138"/>
      <c r="PK15" s="138"/>
      <c r="PL15" s="138"/>
      <c r="PM15" s="138"/>
      <c r="PN15" s="138"/>
      <c r="PO15" s="138"/>
      <c r="PP15" s="138"/>
      <c r="PQ15" s="138"/>
      <c r="PR15" s="138"/>
      <c r="PS15" s="138"/>
      <c r="PT15" s="138"/>
      <c r="PU15" s="138"/>
      <c r="PV15" s="138"/>
      <c r="PW15" s="138"/>
      <c r="PX15" s="138"/>
      <c r="PY15" s="138"/>
      <c r="PZ15" s="138"/>
      <c r="QA15" s="138"/>
      <c r="QB15" s="138"/>
      <c r="QC15" s="138"/>
      <c r="QD15" s="138"/>
      <c r="QE15" s="138"/>
      <c r="QF15" s="138"/>
      <c r="QG15" s="138"/>
      <c r="QH15" s="138"/>
      <c r="QI15" s="138"/>
      <c r="QJ15" s="138"/>
      <c r="QK15" s="138"/>
      <c r="QL15" s="138"/>
      <c r="QM15" s="138"/>
      <c r="QN15" s="138"/>
      <c r="QO15" s="138"/>
      <c r="QP15" s="138"/>
      <c r="QQ15" s="138"/>
      <c r="QR15" s="138"/>
      <c r="QS15" s="138"/>
      <c r="QT15" s="138"/>
      <c r="QU15" s="138"/>
      <c r="QV15" s="138"/>
      <c r="QW15" s="138"/>
      <c r="QX15" s="138"/>
      <c r="QY15" s="138"/>
      <c r="QZ15" s="138"/>
      <c r="RA15" s="138"/>
      <c r="RB15" s="138"/>
      <c r="RC15" s="138"/>
      <c r="RD15" s="138"/>
      <c r="RE15" s="138"/>
      <c r="RF15" s="138"/>
      <c r="RG15" s="138"/>
      <c r="RH15" s="138"/>
      <c r="RI15" s="138"/>
      <c r="RJ15" s="138"/>
      <c r="RK15" s="138"/>
      <c r="RL15" s="138"/>
      <c r="RM15" s="138"/>
      <c r="RN15" s="138"/>
      <c r="RO15" s="138"/>
      <c r="RP15" s="138"/>
      <c r="RQ15" s="138"/>
      <c r="RR15" s="138"/>
      <c r="RS15" s="138"/>
      <c r="RT15" s="138"/>
      <c r="RU15" s="138"/>
      <c r="RV15" s="138"/>
      <c r="RW15" s="138"/>
      <c r="RX15" s="138"/>
      <c r="RY15" s="138"/>
      <c r="RZ15" s="138"/>
      <c r="SA15" s="138"/>
      <c r="SB15" s="138"/>
      <c r="SC15" s="138"/>
      <c r="SD15" s="138"/>
      <c r="SE15" s="138"/>
      <c r="SF15" s="138"/>
      <c r="SG15" s="138"/>
      <c r="SH15" s="138"/>
      <c r="SI15" s="138"/>
      <c r="SJ15" s="138"/>
      <c r="SK15" s="138"/>
      <c r="SL15" s="138"/>
      <c r="SM15" s="138"/>
      <c r="SN15" s="138"/>
      <c r="SO15" s="138"/>
      <c r="SP15" s="138"/>
      <c r="SQ15" s="138"/>
      <c r="SR15" s="138"/>
      <c r="SS15" s="138"/>
      <c r="ST15" s="138"/>
      <c r="SU15" s="138"/>
      <c r="SV15" s="138"/>
      <c r="SW15" s="138"/>
      <c r="SX15" s="138"/>
      <c r="SY15" s="138"/>
      <c r="SZ15" s="138"/>
      <c r="TA15" s="138"/>
      <c r="TB15" s="138"/>
      <c r="TC15" s="138"/>
      <c r="TD15" s="138"/>
      <c r="TE15" s="138"/>
      <c r="TF15" s="138"/>
      <c r="TG15" s="138"/>
      <c r="TH15" s="138"/>
      <c r="TI15" s="138"/>
      <c r="TJ15" s="138"/>
      <c r="TK15" s="138"/>
      <c r="TL15" s="138"/>
      <c r="TM15" s="138"/>
      <c r="TN15" s="138"/>
      <c r="TO15" s="138"/>
      <c r="TP15" s="138"/>
      <c r="TQ15" s="138"/>
      <c r="TR15" s="138"/>
      <c r="TS15" s="138"/>
      <c r="TT15" s="138"/>
      <c r="TU15" s="138"/>
      <c r="TV15" s="138"/>
      <c r="TW15" s="138"/>
      <c r="TX15" s="138"/>
      <c r="TY15" s="138"/>
      <c r="TZ15" s="138"/>
      <c r="UA15" s="138"/>
      <c r="UB15" s="138"/>
      <c r="UC15" s="138"/>
      <c r="UD15" s="138"/>
      <c r="UE15" s="138"/>
      <c r="UF15" s="138"/>
      <c r="UG15" s="138"/>
      <c r="UH15" s="138"/>
      <c r="UI15" s="138"/>
      <c r="UJ15" s="138"/>
      <c r="UK15" s="138"/>
      <c r="UL15" s="138"/>
      <c r="UM15" s="138"/>
      <c r="UN15" s="138"/>
      <c r="UO15" s="138"/>
      <c r="UP15" s="138"/>
      <c r="UQ15" s="138"/>
      <c r="UR15" s="138"/>
      <c r="US15" s="138"/>
      <c r="UT15" s="138"/>
      <c r="UU15" s="138"/>
      <c r="UV15" s="138"/>
      <c r="UW15" s="138"/>
      <c r="UX15" s="138"/>
      <c r="UY15" s="138"/>
      <c r="UZ15" s="138"/>
      <c r="VA15" s="138"/>
      <c r="VB15" s="138"/>
      <c r="VC15" s="138"/>
      <c r="VD15" s="138"/>
      <c r="VE15" s="138"/>
      <c r="VF15" s="138"/>
      <c r="VG15" s="138"/>
      <c r="VH15" s="138"/>
      <c r="VI15" s="138"/>
      <c r="VJ15" s="138"/>
      <c r="VK15" s="138"/>
      <c r="VL15" s="138"/>
      <c r="VM15" s="138"/>
      <c r="VN15" s="138"/>
      <c r="VO15" s="138"/>
      <c r="VP15" s="138"/>
      <c r="VQ15" s="138"/>
      <c r="VR15" s="138"/>
      <c r="VS15" s="138"/>
      <c r="VT15" s="138"/>
      <c r="VU15" s="138"/>
      <c r="VV15" s="138"/>
      <c r="VW15" s="138"/>
      <c r="VX15" s="138"/>
      <c r="VY15" s="138"/>
      <c r="VZ15" s="138"/>
      <c r="WA15" s="138"/>
      <c r="WB15" s="138"/>
      <c r="WC15" s="138"/>
      <c r="WD15" s="138"/>
      <c r="WE15" s="138"/>
      <c r="WF15" s="138"/>
      <c r="WG15" s="138"/>
      <c r="WH15" s="138"/>
      <c r="WI15" s="138"/>
      <c r="WJ15" s="138"/>
      <c r="WK15" s="138"/>
      <c r="WL15" s="138"/>
      <c r="WM15" s="138"/>
      <c r="WN15" s="138"/>
      <c r="WO15" s="138"/>
      <c r="WP15" s="138"/>
      <c r="WQ15" s="138"/>
      <c r="WR15" s="138"/>
      <c r="WS15" s="138"/>
      <c r="WT15" s="138"/>
      <c r="WU15" s="138"/>
      <c r="WV15" s="138"/>
      <c r="WW15" s="138"/>
      <c r="WX15" s="138"/>
      <c r="WY15" s="138"/>
      <c r="WZ15" s="138"/>
      <c r="XA15" s="138"/>
      <c r="XB15" s="138"/>
      <c r="XC15" s="138"/>
      <c r="XD15" s="138"/>
      <c r="XE15" s="138"/>
      <c r="XF15" s="138"/>
      <c r="XG15" s="138"/>
      <c r="XH15" s="138"/>
      <c r="XI15" s="138"/>
      <c r="XJ15" s="138"/>
      <c r="XK15" s="138"/>
      <c r="XL15" s="138"/>
      <c r="XM15" s="138"/>
      <c r="XN15" s="138"/>
      <c r="XO15" s="138"/>
      <c r="XP15" s="138"/>
      <c r="XQ15" s="138"/>
      <c r="XR15" s="138"/>
      <c r="XS15" s="138"/>
      <c r="XT15" s="138"/>
      <c r="XU15" s="138"/>
      <c r="XV15" s="138"/>
      <c r="XW15" s="138"/>
      <c r="XX15" s="138"/>
      <c r="XY15" s="138"/>
      <c r="XZ15" s="138"/>
      <c r="YA15" s="138"/>
      <c r="YB15" s="138"/>
      <c r="YC15" s="138"/>
      <c r="YD15" s="138"/>
      <c r="YE15" s="138"/>
      <c r="YF15" s="138"/>
      <c r="YG15" s="138"/>
      <c r="YH15" s="138"/>
      <c r="YI15" s="138"/>
      <c r="YJ15" s="138"/>
      <c r="YK15" s="138"/>
      <c r="YL15" s="138"/>
      <c r="YM15" s="138"/>
      <c r="YN15" s="138"/>
      <c r="YO15" s="138"/>
      <c r="YP15" s="138"/>
      <c r="YQ15" s="138"/>
      <c r="YR15" s="138"/>
      <c r="YS15" s="138"/>
      <c r="YT15" s="138"/>
      <c r="YU15" s="138"/>
      <c r="YV15" s="138"/>
      <c r="YW15" s="138"/>
      <c r="YX15" s="138"/>
      <c r="YY15" s="138"/>
      <c r="YZ15" s="138"/>
      <c r="ZA15" s="138"/>
      <c r="ZB15" s="138"/>
      <c r="ZC15" s="138"/>
      <c r="ZD15" s="138"/>
      <c r="ZE15" s="138"/>
      <c r="ZF15" s="138"/>
      <c r="ZG15" s="138"/>
      <c r="ZH15" s="138"/>
      <c r="ZI15" s="138"/>
      <c r="ZJ15" s="138"/>
      <c r="ZK15" s="138"/>
      <c r="ZL15" s="138"/>
      <c r="ZM15" s="138"/>
      <c r="ZN15" s="138"/>
      <c r="ZO15" s="138"/>
      <c r="ZP15" s="138"/>
      <c r="ZQ15" s="138"/>
      <c r="ZR15" s="138"/>
      <c r="ZS15" s="138"/>
      <c r="ZT15" s="138"/>
      <c r="ZU15" s="138"/>
      <c r="ZV15" s="138"/>
      <c r="ZW15" s="138"/>
      <c r="ZX15" s="138"/>
      <c r="ZY15" s="138"/>
      <c r="ZZ15" s="138"/>
      <c r="AAA15" s="138"/>
      <c r="AAB15" s="138"/>
      <c r="AAC15" s="138"/>
      <c r="AAD15" s="138"/>
      <c r="AAE15" s="138"/>
      <c r="AAF15" s="138"/>
      <c r="AAG15" s="138"/>
      <c r="AAH15" s="138"/>
      <c r="AAI15" s="138"/>
      <c r="AAJ15" s="138"/>
      <c r="AAK15" s="138"/>
      <c r="AAL15" s="138"/>
      <c r="AAM15" s="138"/>
      <c r="AAN15" s="138"/>
      <c r="AAO15" s="138"/>
      <c r="AAP15" s="138"/>
      <c r="AAQ15" s="138"/>
      <c r="AAR15" s="138"/>
      <c r="AAS15" s="138"/>
      <c r="AAT15" s="138"/>
      <c r="AAU15" s="138"/>
      <c r="AAV15" s="138"/>
      <c r="AAW15" s="138"/>
      <c r="AAX15" s="138"/>
      <c r="AAY15" s="138"/>
      <c r="AAZ15" s="138"/>
      <c r="ABA15" s="138"/>
      <c r="ABB15" s="138"/>
      <c r="ABC15" s="138"/>
      <c r="ABD15" s="138"/>
      <c r="ABE15" s="138"/>
      <c r="ABF15" s="138"/>
      <c r="ABG15" s="138"/>
      <c r="ABH15" s="138"/>
      <c r="ABI15" s="138"/>
      <c r="ABJ15" s="138"/>
      <c r="ABK15" s="138"/>
      <c r="ABL15" s="138"/>
      <c r="ABM15" s="138"/>
      <c r="ABN15" s="138"/>
      <c r="ABO15" s="138"/>
      <c r="ABP15" s="138"/>
      <c r="ABQ15" s="138"/>
      <c r="ABR15" s="138"/>
      <c r="ABS15" s="138"/>
      <c r="ABT15" s="138"/>
      <c r="ABU15" s="138"/>
      <c r="ABV15" s="138"/>
      <c r="ABW15" s="138"/>
      <c r="ABX15" s="138"/>
      <c r="ABY15" s="138"/>
      <c r="ABZ15" s="138"/>
      <c r="ACA15" s="138"/>
      <c r="ACB15" s="138"/>
      <c r="ACC15" s="138"/>
      <c r="ACD15" s="138"/>
      <c r="ACE15" s="138"/>
      <c r="ACF15" s="138"/>
      <c r="ACG15" s="138"/>
      <c r="ACH15" s="138"/>
      <c r="ACI15" s="138"/>
      <c r="ACJ15" s="138"/>
      <c r="ACK15" s="138"/>
      <c r="ACL15" s="138"/>
      <c r="ACM15" s="138"/>
      <c r="ACN15" s="138"/>
      <c r="ACO15" s="138"/>
      <c r="ACP15" s="138"/>
      <c r="ACQ15" s="138"/>
      <c r="ACR15" s="138"/>
      <c r="ACS15" s="138"/>
      <c r="ACT15" s="138"/>
      <c r="ACU15" s="138"/>
      <c r="ACV15" s="138"/>
      <c r="ACW15" s="138"/>
      <c r="ACX15" s="138"/>
      <c r="ACY15" s="138"/>
      <c r="ACZ15" s="138"/>
      <c r="ADA15" s="138"/>
      <c r="ADB15" s="138"/>
      <c r="ADC15" s="138"/>
      <c r="ADD15" s="138"/>
      <c r="ADE15" s="138"/>
      <c r="ADF15" s="138"/>
      <c r="ADG15" s="138"/>
      <c r="ADH15" s="138"/>
      <c r="ADI15" s="138"/>
      <c r="ADJ15" s="138"/>
      <c r="ADK15" s="138"/>
      <c r="ADL15" s="138"/>
      <c r="ADM15" s="138"/>
      <c r="ADN15" s="138"/>
      <c r="ADO15" s="138"/>
      <c r="ADP15" s="138"/>
      <c r="ADQ15" s="138"/>
      <c r="ADR15" s="138"/>
      <c r="ADS15" s="138"/>
      <c r="ADT15" s="138"/>
      <c r="ADU15" s="138"/>
      <c r="ADV15" s="138"/>
      <c r="ADW15" s="138"/>
      <c r="ADX15" s="138"/>
      <c r="ADY15" s="138"/>
      <c r="ADZ15" s="138"/>
      <c r="AEA15" s="138"/>
      <c r="AEB15" s="138"/>
      <c r="AEC15" s="138"/>
      <c r="AED15" s="138"/>
      <c r="AEE15" s="138"/>
      <c r="AEF15" s="138"/>
      <c r="AEG15" s="138"/>
      <c r="AEH15" s="138"/>
      <c r="AEI15" s="138"/>
      <c r="AEJ15" s="138"/>
      <c r="AEK15" s="138"/>
      <c r="AEL15" s="138"/>
      <c r="AEM15" s="138"/>
      <c r="AEN15" s="138"/>
      <c r="AEO15" s="138"/>
      <c r="AEP15" s="138"/>
      <c r="AEQ15" s="138"/>
      <c r="AER15" s="138"/>
      <c r="AES15" s="138"/>
      <c r="AET15" s="138"/>
      <c r="AEU15" s="138"/>
      <c r="AEV15" s="138"/>
      <c r="AEW15" s="138"/>
      <c r="AEX15" s="138"/>
      <c r="AEY15" s="138"/>
      <c r="AEZ15" s="138"/>
      <c r="AFA15" s="138"/>
      <c r="AFB15" s="138"/>
      <c r="AFC15" s="138"/>
      <c r="AFD15" s="138"/>
      <c r="AFE15" s="138"/>
      <c r="AFF15" s="138"/>
      <c r="AFG15" s="138"/>
      <c r="AFH15" s="138"/>
      <c r="AFI15" s="138"/>
      <c r="AFJ15" s="138"/>
      <c r="AFK15" s="138"/>
      <c r="AFL15" s="138"/>
      <c r="AFM15" s="138"/>
      <c r="AFN15" s="138"/>
      <c r="AFO15" s="138"/>
      <c r="AFP15" s="138"/>
      <c r="AFQ15" s="138"/>
      <c r="AFR15" s="138"/>
      <c r="AFS15" s="138"/>
      <c r="AFT15" s="138"/>
      <c r="AFU15" s="138"/>
      <c r="AFV15" s="138"/>
      <c r="AFW15" s="138"/>
      <c r="AFX15" s="138"/>
      <c r="AFY15" s="138"/>
      <c r="AFZ15" s="138"/>
      <c r="AGA15" s="138"/>
      <c r="AGB15" s="138"/>
      <c r="AGC15" s="138"/>
      <c r="AGD15" s="138"/>
      <c r="AGE15" s="138"/>
      <c r="AGF15" s="138"/>
      <c r="AGG15" s="138"/>
      <c r="AGH15" s="138"/>
      <c r="AGI15" s="138"/>
      <c r="AGJ15" s="138"/>
      <c r="AGK15" s="138"/>
      <c r="AGL15" s="138"/>
      <c r="AGM15" s="138"/>
      <c r="AGN15" s="138"/>
      <c r="AGO15" s="138"/>
      <c r="AGP15" s="138"/>
      <c r="AGQ15" s="138"/>
      <c r="AGR15" s="138"/>
      <c r="AGS15" s="138"/>
      <c r="AGT15" s="138"/>
      <c r="AGU15" s="138"/>
      <c r="AGV15" s="138"/>
      <c r="AGW15" s="138"/>
      <c r="AGX15" s="138"/>
      <c r="AGY15" s="138"/>
      <c r="AGZ15" s="138"/>
      <c r="AHA15" s="138"/>
      <c r="AHB15" s="138"/>
      <c r="AHC15" s="138"/>
      <c r="AHD15" s="138"/>
      <c r="AHE15" s="138"/>
      <c r="AHF15" s="138"/>
      <c r="AHG15" s="138"/>
      <c r="AHH15" s="138"/>
      <c r="AHI15" s="138"/>
      <c r="AHJ15" s="138"/>
      <c r="AHK15" s="138"/>
      <c r="AHL15" s="138"/>
      <c r="AHM15" s="138"/>
      <c r="AHN15" s="138"/>
      <c r="AHO15" s="138"/>
      <c r="AHP15" s="138"/>
      <c r="AHQ15" s="138"/>
      <c r="AHR15" s="138"/>
      <c r="AHS15" s="138"/>
      <c r="AHT15" s="138"/>
      <c r="AHU15" s="138"/>
      <c r="AHV15" s="138"/>
      <c r="AHW15" s="138"/>
      <c r="AHX15" s="138"/>
      <c r="AHY15" s="138"/>
      <c r="AHZ15" s="138"/>
      <c r="AIA15" s="138"/>
      <c r="AIB15" s="138"/>
      <c r="AIC15" s="138"/>
      <c r="AID15" s="138"/>
      <c r="AIE15" s="138"/>
      <c r="AIF15" s="138"/>
      <c r="AIG15" s="138"/>
      <c r="AIH15" s="138"/>
      <c r="AII15" s="138"/>
      <c r="AIJ15" s="138"/>
      <c r="AIK15" s="138"/>
      <c r="AIL15" s="138"/>
      <c r="AIM15" s="138"/>
      <c r="AIN15" s="138"/>
      <c r="AIO15" s="138"/>
      <c r="AIP15" s="138"/>
      <c r="AIQ15" s="138"/>
      <c r="AIR15" s="138"/>
      <c r="AIS15" s="138"/>
      <c r="AIT15" s="138"/>
      <c r="AIU15" s="138"/>
      <c r="AIV15" s="138"/>
      <c r="AIW15" s="138"/>
      <c r="AIX15" s="138"/>
      <c r="AIY15" s="138"/>
      <c r="AIZ15" s="138"/>
      <c r="AJA15" s="138"/>
      <c r="AJB15" s="138"/>
      <c r="AJC15" s="138"/>
      <c r="AJD15" s="138"/>
      <c r="AJE15" s="138"/>
      <c r="AJF15" s="138"/>
      <c r="AJG15" s="138"/>
      <c r="AJH15" s="138"/>
      <c r="AJI15" s="138"/>
      <c r="AJJ15" s="138"/>
      <c r="AJK15" s="138"/>
      <c r="AJL15" s="138"/>
      <c r="AJM15" s="138"/>
      <c r="AJN15" s="138"/>
      <c r="AJO15" s="138"/>
      <c r="AJP15" s="138"/>
      <c r="AJQ15" s="138"/>
      <c r="AJR15" s="138"/>
      <c r="AJS15" s="138"/>
      <c r="AJT15" s="138"/>
      <c r="AJU15" s="138"/>
      <c r="AJV15" s="138"/>
      <c r="AJW15" s="138"/>
      <c r="AJX15" s="138"/>
      <c r="AJY15" s="138"/>
      <c r="AJZ15" s="138"/>
      <c r="AKA15" s="138"/>
      <c r="AKB15" s="138"/>
      <c r="AKC15" s="138"/>
      <c r="AKD15" s="138"/>
      <c r="AKE15" s="138"/>
      <c r="AKF15" s="138"/>
      <c r="AKG15" s="138"/>
      <c r="AKH15" s="138"/>
      <c r="AKI15" s="138"/>
      <c r="AKJ15" s="138"/>
      <c r="AKK15" s="138"/>
      <c r="AKL15" s="138"/>
      <c r="AKM15" s="138"/>
      <c r="AKN15" s="138"/>
      <c r="AKO15" s="138"/>
      <c r="AKP15" s="138"/>
      <c r="AKQ15" s="138"/>
      <c r="AKR15" s="138"/>
      <c r="AKS15" s="138"/>
      <c r="AKT15" s="138"/>
      <c r="AKU15" s="138"/>
      <c r="AKV15" s="138"/>
      <c r="AKW15" s="138"/>
      <c r="AKX15" s="138"/>
      <c r="AKY15" s="138"/>
      <c r="AKZ15" s="138"/>
      <c r="ALA15" s="138"/>
      <c r="ALB15" s="138"/>
      <c r="ALC15" s="138"/>
      <c r="ALD15" s="138"/>
      <c r="ALE15" s="138"/>
      <c r="ALF15" s="138"/>
      <c r="ALG15" s="138"/>
      <c r="ALH15" s="138"/>
      <c r="ALI15" s="138"/>
      <c r="ALJ15" s="138"/>
      <c r="ALK15" s="138"/>
      <c r="ALL15" s="138"/>
      <c r="ALM15" s="138"/>
      <c r="ALN15" s="138"/>
      <c r="ALO15" s="138"/>
      <c r="ALP15" s="138"/>
      <c r="ALQ15" s="138"/>
      <c r="ALR15" s="138"/>
      <c r="ALS15" s="138"/>
      <c r="ALT15" s="138"/>
      <c r="ALU15" s="138"/>
      <c r="ALV15" s="138"/>
      <c r="ALW15" s="138"/>
      <c r="ALX15" s="138"/>
      <c r="ALY15" s="138"/>
      <c r="ALZ15" s="138"/>
      <c r="AMA15" s="138"/>
    </row>
    <row r="16" spans="1:1015" s="123" customFormat="1" x14ac:dyDescent="0.25">
      <c r="C16" s="190"/>
      <c r="D16" s="190"/>
      <c r="E16" s="190"/>
      <c r="F16" s="190"/>
      <c r="G16" s="190"/>
      <c r="H16" s="191"/>
      <c r="I16" s="138"/>
      <c r="J16" s="138"/>
      <c r="K16" s="190"/>
      <c r="L16" s="190"/>
      <c r="M16" s="190"/>
      <c r="N16" s="190"/>
      <c r="O16" s="190"/>
      <c r="P16" s="190"/>
      <c r="Q16" s="191"/>
      <c r="R16" s="138"/>
      <c r="S16" s="192"/>
      <c r="T16" s="193"/>
      <c r="U16" s="193"/>
      <c r="V16" s="193"/>
      <c r="W16" s="193"/>
      <c r="X16" s="193"/>
      <c r="Y16" s="138"/>
      <c r="Z16" s="138"/>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c r="CN16" s="138"/>
      <c r="CO16" s="138"/>
      <c r="CP16" s="138"/>
      <c r="CQ16" s="138"/>
      <c r="CR16" s="138"/>
      <c r="CS16" s="138"/>
      <c r="CT16" s="138"/>
      <c r="CU16" s="138"/>
      <c r="CV16" s="138"/>
      <c r="CW16" s="138"/>
      <c r="CX16" s="138"/>
      <c r="CY16" s="138"/>
      <c r="CZ16" s="138"/>
      <c r="DA16" s="138"/>
      <c r="DB16" s="138"/>
      <c r="DC16" s="138"/>
      <c r="DD16" s="138"/>
      <c r="DE16" s="138"/>
      <c r="DF16" s="138"/>
      <c r="DG16" s="138"/>
      <c r="DH16" s="138"/>
      <c r="DI16" s="138"/>
      <c r="DJ16" s="138"/>
      <c r="DK16" s="138"/>
      <c r="DL16" s="138"/>
      <c r="DM16" s="138"/>
      <c r="DN16" s="138"/>
      <c r="DO16" s="138"/>
      <c r="DP16" s="138"/>
      <c r="DQ16" s="138"/>
      <c r="DR16" s="138"/>
      <c r="DS16" s="138"/>
      <c r="DT16" s="138"/>
      <c r="DU16" s="138"/>
      <c r="DV16" s="138"/>
      <c r="DW16" s="138"/>
      <c r="DX16" s="138"/>
      <c r="DY16" s="138"/>
      <c r="DZ16" s="138"/>
      <c r="EA16" s="138"/>
      <c r="EB16" s="138"/>
      <c r="EC16" s="138"/>
      <c r="ED16" s="138"/>
      <c r="EE16" s="138"/>
      <c r="EF16" s="138"/>
      <c r="EG16" s="138"/>
      <c r="EH16" s="138"/>
      <c r="EI16" s="138"/>
      <c r="EJ16" s="138"/>
      <c r="EK16" s="138"/>
      <c r="EL16" s="138"/>
      <c r="EM16" s="138"/>
      <c r="EN16" s="138"/>
      <c r="EO16" s="138"/>
      <c r="EP16" s="138"/>
      <c r="EQ16" s="138"/>
      <c r="ER16" s="138"/>
      <c r="ES16" s="138"/>
      <c r="ET16" s="138"/>
      <c r="EU16" s="138"/>
      <c r="EV16" s="138"/>
      <c r="EW16" s="138"/>
      <c r="EX16" s="138"/>
      <c r="EY16" s="138"/>
      <c r="EZ16" s="138"/>
      <c r="FA16" s="138"/>
      <c r="FB16" s="138"/>
      <c r="FC16" s="138"/>
      <c r="FD16" s="138"/>
      <c r="FE16" s="138"/>
      <c r="FF16" s="138"/>
      <c r="FG16" s="138"/>
      <c r="FH16" s="138"/>
      <c r="FI16" s="138"/>
      <c r="FJ16" s="138"/>
      <c r="FK16" s="138"/>
      <c r="FL16" s="138"/>
      <c r="FM16" s="138"/>
      <c r="FN16" s="138"/>
      <c r="FO16" s="138"/>
      <c r="FP16" s="138"/>
      <c r="FQ16" s="138"/>
      <c r="FR16" s="138"/>
      <c r="FS16" s="138"/>
      <c r="FT16" s="138"/>
      <c r="FU16" s="138"/>
      <c r="FV16" s="138"/>
      <c r="FW16" s="138"/>
      <c r="FX16" s="138"/>
      <c r="FY16" s="138"/>
      <c r="FZ16" s="138"/>
      <c r="GA16" s="138"/>
      <c r="GB16" s="138"/>
      <c r="GC16" s="138"/>
      <c r="GD16" s="138"/>
      <c r="GE16" s="138"/>
      <c r="GF16" s="138"/>
      <c r="GG16" s="138"/>
      <c r="GH16" s="138"/>
      <c r="GI16" s="138"/>
      <c r="GJ16" s="138"/>
      <c r="GK16" s="138"/>
      <c r="GL16" s="138"/>
      <c r="GM16" s="138"/>
      <c r="GN16" s="138"/>
      <c r="GO16" s="138"/>
      <c r="GP16" s="138"/>
      <c r="GQ16" s="138"/>
      <c r="GR16" s="138"/>
      <c r="GS16" s="138"/>
      <c r="GT16" s="138"/>
      <c r="GU16" s="138"/>
      <c r="GV16" s="138"/>
      <c r="GW16" s="138"/>
      <c r="GX16" s="138"/>
      <c r="GY16" s="138"/>
      <c r="GZ16" s="138"/>
      <c r="HA16" s="138"/>
      <c r="HB16" s="138"/>
      <c r="HC16" s="138"/>
      <c r="HD16" s="138"/>
      <c r="HE16" s="138"/>
      <c r="HF16" s="138"/>
      <c r="HG16" s="138"/>
      <c r="HH16" s="138"/>
      <c r="HI16" s="138"/>
      <c r="HJ16" s="138"/>
      <c r="HK16" s="138"/>
      <c r="HL16" s="138"/>
      <c r="HM16" s="138"/>
      <c r="HN16" s="138"/>
      <c r="HO16" s="138"/>
      <c r="HP16" s="138"/>
      <c r="HQ16" s="138"/>
      <c r="HR16" s="138"/>
      <c r="HS16" s="138"/>
      <c r="HT16" s="138"/>
      <c r="HU16" s="138"/>
      <c r="HV16" s="138"/>
      <c r="HW16" s="138"/>
      <c r="HX16" s="138"/>
      <c r="HY16" s="138"/>
      <c r="HZ16" s="138"/>
      <c r="IA16" s="138"/>
      <c r="IB16" s="138"/>
      <c r="IC16" s="138"/>
      <c r="ID16" s="138"/>
      <c r="IE16" s="138"/>
      <c r="IF16" s="138"/>
      <c r="IG16" s="138"/>
      <c r="IH16" s="138"/>
      <c r="II16" s="138"/>
      <c r="IJ16" s="138"/>
      <c r="IK16" s="138"/>
      <c r="IL16" s="138"/>
      <c r="IM16" s="138"/>
      <c r="IN16" s="138"/>
      <c r="IO16" s="138"/>
      <c r="IP16" s="138"/>
      <c r="IQ16" s="138"/>
      <c r="IR16" s="138"/>
      <c r="IS16" s="138"/>
      <c r="IT16" s="138"/>
      <c r="IU16" s="138"/>
      <c r="IV16" s="138"/>
      <c r="IW16" s="138"/>
      <c r="IX16" s="138"/>
      <c r="IY16" s="138"/>
      <c r="IZ16" s="138"/>
      <c r="JA16" s="138"/>
      <c r="JB16" s="138"/>
      <c r="JC16" s="138"/>
      <c r="JD16" s="138"/>
      <c r="JE16" s="138"/>
      <c r="JF16" s="138"/>
      <c r="JG16" s="138"/>
      <c r="JH16" s="138"/>
      <c r="JI16" s="138"/>
      <c r="JJ16" s="138"/>
      <c r="JK16" s="138"/>
      <c r="JL16" s="138"/>
      <c r="JM16" s="138"/>
      <c r="JN16" s="138"/>
      <c r="JO16" s="138"/>
      <c r="JP16" s="138"/>
      <c r="JQ16" s="138"/>
      <c r="JR16" s="138"/>
      <c r="JS16" s="138"/>
      <c r="JT16" s="138"/>
      <c r="JU16" s="138"/>
      <c r="JV16" s="138"/>
      <c r="JW16" s="138"/>
      <c r="JX16" s="138"/>
      <c r="JY16" s="138"/>
      <c r="JZ16" s="138"/>
      <c r="KA16" s="138"/>
      <c r="KB16" s="138"/>
      <c r="KC16" s="138"/>
      <c r="KD16" s="138"/>
      <c r="KE16" s="138"/>
      <c r="KF16" s="138"/>
      <c r="KG16" s="138"/>
      <c r="KH16" s="138"/>
      <c r="KI16" s="138"/>
      <c r="KJ16" s="138"/>
      <c r="KK16" s="138"/>
      <c r="KL16" s="138"/>
      <c r="KM16" s="138"/>
      <c r="KN16" s="138"/>
      <c r="KO16" s="138"/>
      <c r="KP16" s="138"/>
      <c r="KQ16" s="138"/>
      <c r="KR16" s="138"/>
      <c r="KS16" s="138"/>
      <c r="KT16" s="138"/>
      <c r="KU16" s="138"/>
      <c r="KV16" s="138"/>
      <c r="KW16" s="138"/>
      <c r="KX16" s="138"/>
      <c r="KY16" s="138"/>
      <c r="KZ16" s="138"/>
      <c r="LA16" s="138"/>
      <c r="LB16" s="138"/>
      <c r="LC16" s="138"/>
      <c r="LD16" s="138"/>
      <c r="LE16" s="138"/>
      <c r="LF16" s="138"/>
      <c r="LG16" s="138"/>
      <c r="LH16" s="138"/>
      <c r="LI16" s="138"/>
      <c r="LJ16" s="138"/>
      <c r="LK16" s="138"/>
      <c r="LL16" s="138"/>
      <c r="LM16" s="138"/>
      <c r="LN16" s="138"/>
      <c r="LO16" s="138"/>
      <c r="LP16" s="138"/>
      <c r="LQ16" s="138"/>
      <c r="LR16" s="138"/>
      <c r="LS16" s="138"/>
      <c r="LT16" s="138"/>
      <c r="LU16" s="138"/>
      <c r="LV16" s="138"/>
      <c r="LW16" s="138"/>
      <c r="LX16" s="138"/>
      <c r="LY16" s="138"/>
      <c r="LZ16" s="138"/>
      <c r="MA16" s="138"/>
      <c r="MB16" s="138"/>
      <c r="MC16" s="138"/>
      <c r="MD16" s="138"/>
      <c r="ME16" s="138"/>
      <c r="MF16" s="138"/>
      <c r="MG16" s="138"/>
      <c r="MH16" s="138"/>
      <c r="MI16" s="138"/>
      <c r="MJ16" s="138"/>
      <c r="MK16" s="138"/>
      <c r="ML16" s="138"/>
      <c r="MM16" s="138"/>
      <c r="MN16" s="138"/>
      <c r="MO16" s="138"/>
      <c r="MP16" s="138"/>
      <c r="MQ16" s="138"/>
      <c r="MR16" s="138"/>
      <c r="MS16" s="138"/>
      <c r="MT16" s="138"/>
      <c r="MU16" s="138"/>
      <c r="MV16" s="138"/>
      <c r="MW16" s="138"/>
      <c r="MX16" s="138"/>
      <c r="MY16" s="138"/>
      <c r="MZ16" s="138"/>
      <c r="NA16" s="138"/>
      <c r="NB16" s="138"/>
      <c r="NC16" s="138"/>
      <c r="ND16" s="138"/>
      <c r="NE16" s="138"/>
      <c r="NF16" s="138"/>
      <c r="NG16" s="138"/>
      <c r="NH16" s="138"/>
      <c r="NI16" s="138"/>
      <c r="NJ16" s="138"/>
      <c r="NK16" s="138"/>
      <c r="NL16" s="138"/>
      <c r="NM16" s="138"/>
      <c r="NN16" s="138"/>
      <c r="NO16" s="138"/>
      <c r="NP16" s="138"/>
      <c r="NQ16" s="138"/>
      <c r="NR16" s="138"/>
      <c r="NS16" s="138"/>
      <c r="NT16" s="138"/>
      <c r="NU16" s="138"/>
      <c r="NV16" s="138"/>
      <c r="NW16" s="138"/>
      <c r="NX16" s="138"/>
      <c r="NY16" s="138"/>
      <c r="NZ16" s="138"/>
      <c r="OA16" s="138"/>
      <c r="OB16" s="138"/>
      <c r="OC16" s="138"/>
      <c r="OD16" s="138"/>
      <c r="OE16" s="138"/>
      <c r="OF16" s="138"/>
      <c r="OG16" s="138"/>
      <c r="OH16" s="138"/>
      <c r="OI16" s="138"/>
      <c r="OJ16" s="138"/>
      <c r="OK16" s="138"/>
      <c r="OL16" s="138"/>
      <c r="OM16" s="138"/>
      <c r="ON16" s="138"/>
      <c r="OO16" s="138"/>
      <c r="OP16" s="138"/>
      <c r="OQ16" s="138"/>
      <c r="OR16" s="138"/>
      <c r="OS16" s="138"/>
      <c r="OT16" s="138"/>
      <c r="OU16" s="138"/>
      <c r="OV16" s="138"/>
      <c r="OW16" s="138"/>
      <c r="OX16" s="138"/>
      <c r="OY16" s="138"/>
      <c r="OZ16" s="138"/>
      <c r="PA16" s="138"/>
      <c r="PB16" s="138"/>
      <c r="PC16" s="138"/>
      <c r="PD16" s="138"/>
      <c r="PE16" s="138"/>
      <c r="PF16" s="138"/>
      <c r="PG16" s="138"/>
      <c r="PH16" s="138"/>
      <c r="PI16" s="138"/>
      <c r="PJ16" s="138"/>
      <c r="PK16" s="138"/>
      <c r="PL16" s="138"/>
      <c r="PM16" s="138"/>
      <c r="PN16" s="138"/>
      <c r="PO16" s="138"/>
      <c r="PP16" s="138"/>
      <c r="PQ16" s="138"/>
      <c r="PR16" s="138"/>
      <c r="PS16" s="138"/>
      <c r="PT16" s="138"/>
      <c r="PU16" s="138"/>
      <c r="PV16" s="138"/>
      <c r="PW16" s="138"/>
      <c r="PX16" s="138"/>
      <c r="PY16" s="138"/>
      <c r="PZ16" s="138"/>
      <c r="QA16" s="138"/>
      <c r="QB16" s="138"/>
      <c r="QC16" s="138"/>
      <c r="QD16" s="138"/>
      <c r="QE16" s="138"/>
      <c r="QF16" s="138"/>
      <c r="QG16" s="138"/>
      <c r="QH16" s="138"/>
      <c r="QI16" s="138"/>
      <c r="QJ16" s="138"/>
      <c r="QK16" s="138"/>
      <c r="QL16" s="138"/>
      <c r="QM16" s="138"/>
      <c r="QN16" s="138"/>
      <c r="QO16" s="138"/>
      <c r="QP16" s="138"/>
      <c r="QQ16" s="138"/>
      <c r="QR16" s="138"/>
      <c r="QS16" s="138"/>
      <c r="QT16" s="138"/>
      <c r="QU16" s="138"/>
      <c r="QV16" s="138"/>
      <c r="QW16" s="138"/>
      <c r="QX16" s="138"/>
      <c r="QY16" s="138"/>
      <c r="QZ16" s="138"/>
      <c r="RA16" s="138"/>
      <c r="RB16" s="138"/>
      <c r="RC16" s="138"/>
      <c r="RD16" s="138"/>
      <c r="RE16" s="138"/>
      <c r="RF16" s="138"/>
      <c r="RG16" s="138"/>
      <c r="RH16" s="138"/>
      <c r="RI16" s="138"/>
      <c r="RJ16" s="138"/>
      <c r="RK16" s="138"/>
      <c r="RL16" s="138"/>
      <c r="RM16" s="138"/>
      <c r="RN16" s="138"/>
      <c r="RO16" s="138"/>
      <c r="RP16" s="138"/>
      <c r="RQ16" s="138"/>
      <c r="RR16" s="138"/>
      <c r="RS16" s="138"/>
      <c r="RT16" s="138"/>
      <c r="RU16" s="138"/>
      <c r="RV16" s="138"/>
      <c r="RW16" s="138"/>
      <c r="RX16" s="138"/>
      <c r="RY16" s="138"/>
      <c r="RZ16" s="138"/>
      <c r="SA16" s="138"/>
      <c r="SB16" s="138"/>
      <c r="SC16" s="138"/>
      <c r="SD16" s="138"/>
      <c r="SE16" s="138"/>
      <c r="SF16" s="138"/>
      <c r="SG16" s="138"/>
      <c r="SH16" s="138"/>
      <c r="SI16" s="138"/>
      <c r="SJ16" s="138"/>
      <c r="SK16" s="138"/>
      <c r="SL16" s="138"/>
      <c r="SM16" s="138"/>
      <c r="SN16" s="138"/>
      <c r="SO16" s="138"/>
      <c r="SP16" s="138"/>
      <c r="SQ16" s="138"/>
      <c r="SR16" s="138"/>
      <c r="SS16" s="138"/>
      <c r="ST16" s="138"/>
      <c r="SU16" s="138"/>
      <c r="SV16" s="138"/>
      <c r="SW16" s="138"/>
      <c r="SX16" s="138"/>
      <c r="SY16" s="138"/>
      <c r="SZ16" s="138"/>
      <c r="TA16" s="138"/>
      <c r="TB16" s="138"/>
      <c r="TC16" s="138"/>
      <c r="TD16" s="138"/>
      <c r="TE16" s="138"/>
      <c r="TF16" s="138"/>
      <c r="TG16" s="138"/>
      <c r="TH16" s="138"/>
      <c r="TI16" s="138"/>
      <c r="TJ16" s="138"/>
      <c r="TK16" s="138"/>
      <c r="TL16" s="138"/>
      <c r="TM16" s="138"/>
      <c r="TN16" s="138"/>
      <c r="TO16" s="138"/>
      <c r="TP16" s="138"/>
      <c r="TQ16" s="138"/>
      <c r="TR16" s="138"/>
      <c r="TS16" s="138"/>
      <c r="TT16" s="138"/>
      <c r="TU16" s="138"/>
      <c r="TV16" s="138"/>
      <c r="TW16" s="138"/>
      <c r="TX16" s="138"/>
      <c r="TY16" s="138"/>
      <c r="TZ16" s="138"/>
      <c r="UA16" s="138"/>
      <c r="UB16" s="138"/>
      <c r="UC16" s="138"/>
      <c r="UD16" s="138"/>
      <c r="UE16" s="138"/>
      <c r="UF16" s="138"/>
      <c r="UG16" s="138"/>
      <c r="UH16" s="138"/>
      <c r="UI16" s="138"/>
      <c r="UJ16" s="138"/>
      <c r="UK16" s="138"/>
      <c r="UL16" s="138"/>
      <c r="UM16" s="138"/>
      <c r="UN16" s="138"/>
      <c r="UO16" s="138"/>
      <c r="UP16" s="138"/>
      <c r="UQ16" s="138"/>
      <c r="UR16" s="138"/>
      <c r="US16" s="138"/>
      <c r="UT16" s="138"/>
      <c r="UU16" s="138"/>
      <c r="UV16" s="138"/>
      <c r="UW16" s="138"/>
      <c r="UX16" s="138"/>
      <c r="UY16" s="138"/>
      <c r="UZ16" s="138"/>
      <c r="VA16" s="138"/>
      <c r="VB16" s="138"/>
      <c r="VC16" s="138"/>
      <c r="VD16" s="138"/>
      <c r="VE16" s="138"/>
      <c r="VF16" s="138"/>
      <c r="VG16" s="138"/>
      <c r="VH16" s="138"/>
      <c r="VI16" s="138"/>
      <c r="VJ16" s="138"/>
      <c r="VK16" s="138"/>
      <c r="VL16" s="138"/>
      <c r="VM16" s="138"/>
      <c r="VN16" s="138"/>
      <c r="VO16" s="138"/>
      <c r="VP16" s="138"/>
      <c r="VQ16" s="138"/>
      <c r="VR16" s="138"/>
      <c r="VS16" s="138"/>
      <c r="VT16" s="138"/>
      <c r="VU16" s="138"/>
      <c r="VV16" s="138"/>
      <c r="VW16" s="138"/>
      <c r="VX16" s="138"/>
      <c r="VY16" s="138"/>
      <c r="VZ16" s="138"/>
      <c r="WA16" s="138"/>
      <c r="WB16" s="138"/>
      <c r="WC16" s="138"/>
      <c r="WD16" s="138"/>
      <c r="WE16" s="138"/>
      <c r="WF16" s="138"/>
      <c r="WG16" s="138"/>
      <c r="WH16" s="138"/>
      <c r="WI16" s="138"/>
      <c r="WJ16" s="138"/>
      <c r="WK16" s="138"/>
      <c r="WL16" s="138"/>
      <c r="WM16" s="138"/>
      <c r="WN16" s="138"/>
      <c r="WO16" s="138"/>
      <c r="WP16" s="138"/>
      <c r="WQ16" s="138"/>
      <c r="WR16" s="138"/>
      <c r="WS16" s="138"/>
      <c r="WT16" s="138"/>
      <c r="WU16" s="138"/>
      <c r="WV16" s="138"/>
      <c r="WW16" s="138"/>
      <c r="WX16" s="138"/>
      <c r="WY16" s="138"/>
      <c r="WZ16" s="138"/>
      <c r="XA16" s="138"/>
      <c r="XB16" s="138"/>
      <c r="XC16" s="138"/>
      <c r="XD16" s="138"/>
      <c r="XE16" s="138"/>
      <c r="XF16" s="138"/>
      <c r="XG16" s="138"/>
      <c r="XH16" s="138"/>
      <c r="XI16" s="138"/>
      <c r="XJ16" s="138"/>
      <c r="XK16" s="138"/>
      <c r="XL16" s="138"/>
      <c r="XM16" s="138"/>
      <c r="XN16" s="138"/>
      <c r="XO16" s="138"/>
      <c r="XP16" s="138"/>
      <c r="XQ16" s="138"/>
      <c r="XR16" s="138"/>
      <c r="XS16" s="138"/>
      <c r="XT16" s="138"/>
      <c r="XU16" s="138"/>
      <c r="XV16" s="138"/>
      <c r="XW16" s="138"/>
      <c r="XX16" s="138"/>
      <c r="XY16" s="138"/>
      <c r="XZ16" s="138"/>
      <c r="YA16" s="138"/>
      <c r="YB16" s="138"/>
      <c r="YC16" s="138"/>
      <c r="YD16" s="138"/>
      <c r="YE16" s="138"/>
      <c r="YF16" s="138"/>
      <c r="YG16" s="138"/>
      <c r="YH16" s="138"/>
      <c r="YI16" s="138"/>
      <c r="YJ16" s="138"/>
      <c r="YK16" s="138"/>
      <c r="YL16" s="138"/>
      <c r="YM16" s="138"/>
      <c r="YN16" s="138"/>
      <c r="YO16" s="138"/>
      <c r="YP16" s="138"/>
      <c r="YQ16" s="138"/>
      <c r="YR16" s="138"/>
      <c r="YS16" s="138"/>
      <c r="YT16" s="138"/>
      <c r="YU16" s="138"/>
      <c r="YV16" s="138"/>
      <c r="YW16" s="138"/>
      <c r="YX16" s="138"/>
      <c r="YY16" s="138"/>
      <c r="YZ16" s="138"/>
      <c r="ZA16" s="138"/>
      <c r="ZB16" s="138"/>
      <c r="ZC16" s="138"/>
      <c r="ZD16" s="138"/>
      <c r="ZE16" s="138"/>
      <c r="ZF16" s="138"/>
      <c r="ZG16" s="138"/>
      <c r="ZH16" s="138"/>
      <c r="ZI16" s="138"/>
      <c r="ZJ16" s="138"/>
      <c r="ZK16" s="138"/>
      <c r="ZL16" s="138"/>
      <c r="ZM16" s="138"/>
      <c r="ZN16" s="138"/>
      <c r="ZO16" s="138"/>
      <c r="ZP16" s="138"/>
      <c r="ZQ16" s="138"/>
      <c r="ZR16" s="138"/>
      <c r="ZS16" s="138"/>
      <c r="ZT16" s="138"/>
      <c r="ZU16" s="138"/>
      <c r="ZV16" s="138"/>
      <c r="ZW16" s="138"/>
      <c r="ZX16" s="138"/>
      <c r="ZY16" s="138"/>
      <c r="ZZ16" s="138"/>
      <c r="AAA16" s="138"/>
      <c r="AAB16" s="138"/>
      <c r="AAC16" s="138"/>
      <c r="AAD16" s="138"/>
      <c r="AAE16" s="138"/>
      <c r="AAF16" s="138"/>
      <c r="AAG16" s="138"/>
      <c r="AAH16" s="138"/>
      <c r="AAI16" s="138"/>
      <c r="AAJ16" s="138"/>
      <c r="AAK16" s="138"/>
      <c r="AAL16" s="138"/>
      <c r="AAM16" s="138"/>
      <c r="AAN16" s="138"/>
      <c r="AAO16" s="138"/>
      <c r="AAP16" s="138"/>
      <c r="AAQ16" s="138"/>
      <c r="AAR16" s="138"/>
      <c r="AAS16" s="138"/>
      <c r="AAT16" s="138"/>
      <c r="AAU16" s="138"/>
      <c r="AAV16" s="138"/>
      <c r="AAW16" s="138"/>
      <c r="AAX16" s="138"/>
      <c r="AAY16" s="138"/>
      <c r="AAZ16" s="138"/>
      <c r="ABA16" s="138"/>
      <c r="ABB16" s="138"/>
      <c r="ABC16" s="138"/>
      <c r="ABD16" s="138"/>
      <c r="ABE16" s="138"/>
      <c r="ABF16" s="138"/>
      <c r="ABG16" s="138"/>
      <c r="ABH16" s="138"/>
      <c r="ABI16" s="138"/>
      <c r="ABJ16" s="138"/>
      <c r="ABK16" s="138"/>
      <c r="ABL16" s="138"/>
      <c r="ABM16" s="138"/>
      <c r="ABN16" s="138"/>
      <c r="ABO16" s="138"/>
      <c r="ABP16" s="138"/>
      <c r="ABQ16" s="138"/>
      <c r="ABR16" s="138"/>
      <c r="ABS16" s="138"/>
      <c r="ABT16" s="138"/>
      <c r="ABU16" s="138"/>
      <c r="ABV16" s="138"/>
      <c r="ABW16" s="138"/>
      <c r="ABX16" s="138"/>
      <c r="ABY16" s="138"/>
      <c r="ABZ16" s="138"/>
      <c r="ACA16" s="138"/>
      <c r="ACB16" s="138"/>
      <c r="ACC16" s="138"/>
      <c r="ACD16" s="138"/>
      <c r="ACE16" s="138"/>
      <c r="ACF16" s="138"/>
      <c r="ACG16" s="138"/>
      <c r="ACH16" s="138"/>
      <c r="ACI16" s="138"/>
      <c r="ACJ16" s="138"/>
      <c r="ACK16" s="138"/>
      <c r="ACL16" s="138"/>
      <c r="ACM16" s="138"/>
      <c r="ACN16" s="138"/>
      <c r="ACO16" s="138"/>
      <c r="ACP16" s="138"/>
      <c r="ACQ16" s="138"/>
      <c r="ACR16" s="138"/>
      <c r="ACS16" s="138"/>
      <c r="ACT16" s="138"/>
      <c r="ACU16" s="138"/>
      <c r="ACV16" s="138"/>
      <c r="ACW16" s="138"/>
      <c r="ACX16" s="138"/>
      <c r="ACY16" s="138"/>
      <c r="ACZ16" s="138"/>
      <c r="ADA16" s="138"/>
      <c r="ADB16" s="138"/>
      <c r="ADC16" s="138"/>
      <c r="ADD16" s="138"/>
      <c r="ADE16" s="138"/>
      <c r="ADF16" s="138"/>
      <c r="ADG16" s="138"/>
      <c r="ADH16" s="138"/>
      <c r="ADI16" s="138"/>
      <c r="ADJ16" s="138"/>
      <c r="ADK16" s="138"/>
      <c r="ADL16" s="138"/>
      <c r="ADM16" s="138"/>
      <c r="ADN16" s="138"/>
      <c r="ADO16" s="138"/>
      <c r="ADP16" s="138"/>
      <c r="ADQ16" s="138"/>
      <c r="ADR16" s="138"/>
      <c r="ADS16" s="138"/>
      <c r="ADT16" s="138"/>
      <c r="ADU16" s="138"/>
      <c r="ADV16" s="138"/>
      <c r="ADW16" s="138"/>
      <c r="ADX16" s="138"/>
      <c r="ADY16" s="138"/>
      <c r="ADZ16" s="138"/>
      <c r="AEA16" s="138"/>
      <c r="AEB16" s="138"/>
      <c r="AEC16" s="138"/>
      <c r="AED16" s="138"/>
      <c r="AEE16" s="138"/>
      <c r="AEF16" s="138"/>
      <c r="AEG16" s="138"/>
      <c r="AEH16" s="138"/>
      <c r="AEI16" s="138"/>
      <c r="AEJ16" s="138"/>
      <c r="AEK16" s="138"/>
      <c r="AEL16" s="138"/>
      <c r="AEM16" s="138"/>
      <c r="AEN16" s="138"/>
      <c r="AEO16" s="138"/>
      <c r="AEP16" s="138"/>
      <c r="AEQ16" s="138"/>
      <c r="AER16" s="138"/>
      <c r="AES16" s="138"/>
      <c r="AET16" s="138"/>
      <c r="AEU16" s="138"/>
      <c r="AEV16" s="138"/>
      <c r="AEW16" s="138"/>
      <c r="AEX16" s="138"/>
      <c r="AEY16" s="138"/>
      <c r="AEZ16" s="138"/>
      <c r="AFA16" s="138"/>
      <c r="AFB16" s="138"/>
      <c r="AFC16" s="138"/>
      <c r="AFD16" s="138"/>
      <c r="AFE16" s="138"/>
      <c r="AFF16" s="138"/>
      <c r="AFG16" s="138"/>
      <c r="AFH16" s="138"/>
      <c r="AFI16" s="138"/>
      <c r="AFJ16" s="138"/>
      <c r="AFK16" s="138"/>
      <c r="AFL16" s="138"/>
      <c r="AFM16" s="138"/>
      <c r="AFN16" s="138"/>
      <c r="AFO16" s="138"/>
      <c r="AFP16" s="138"/>
      <c r="AFQ16" s="138"/>
      <c r="AFR16" s="138"/>
      <c r="AFS16" s="138"/>
      <c r="AFT16" s="138"/>
      <c r="AFU16" s="138"/>
      <c r="AFV16" s="138"/>
      <c r="AFW16" s="138"/>
      <c r="AFX16" s="138"/>
      <c r="AFY16" s="138"/>
      <c r="AFZ16" s="138"/>
      <c r="AGA16" s="138"/>
      <c r="AGB16" s="138"/>
      <c r="AGC16" s="138"/>
      <c r="AGD16" s="138"/>
      <c r="AGE16" s="138"/>
      <c r="AGF16" s="138"/>
      <c r="AGG16" s="138"/>
      <c r="AGH16" s="138"/>
      <c r="AGI16" s="138"/>
      <c r="AGJ16" s="138"/>
      <c r="AGK16" s="138"/>
      <c r="AGL16" s="138"/>
      <c r="AGM16" s="138"/>
      <c r="AGN16" s="138"/>
      <c r="AGO16" s="138"/>
      <c r="AGP16" s="138"/>
      <c r="AGQ16" s="138"/>
      <c r="AGR16" s="138"/>
      <c r="AGS16" s="138"/>
      <c r="AGT16" s="138"/>
      <c r="AGU16" s="138"/>
      <c r="AGV16" s="138"/>
      <c r="AGW16" s="138"/>
      <c r="AGX16" s="138"/>
      <c r="AGY16" s="138"/>
      <c r="AGZ16" s="138"/>
      <c r="AHA16" s="138"/>
      <c r="AHB16" s="138"/>
      <c r="AHC16" s="138"/>
      <c r="AHD16" s="138"/>
      <c r="AHE16" s="138"/>
      <c r="AHF16" s="138"/>
      <c r="AHG16" s="138"/>
      <c r="AHH16" s="138"/>
      <c r="AHI16" s="138"/>
      <c r="AHJ16" s="138"/>
      <c r="AHK16" s="138"/>
      <c r="AHL16" s="138"/>
      <c r="AHM16" s="138"/>
      <c r="AHN16" s="138"/>
      <c r="AHO16" s="138"/>
      <c r="AHP16" s="138"/>
      <c r="AHQ16" s="138"/>
      <c r="AHR16" s="138"/>
      <c r="AHS16" s="138"/>
      <c r="AHT16" s="138"/>
      <c r="AHU16" s="138"/>
      <c r="AHV16" s="138"/>
      <c r="AHW16" s="138"/>
      <c r="AHX16" s="138"/>
      <c r="AHY16" s="138"/>
      <c r="AHZ16" s="138"/>
      <c r="AIA16" s="138"/>
      <c r="AIB16" s="138"/>
      <c r="AIC16" s="138"/>
      <c r="AID16" s="138"/>
      <c r="AIE16" s="138"/>
      <c r="AIF16" s="138"/>
      <c r="AIG16" s="138"/>
      <c r="AIH16" s="138"/>
      <c r="AII16" s="138"/>
      <c r="AIJ16" s="138"/>
      <c r="AIK16" s="138"/>
      <c r="AIL16" s="138"/>
      <c r="AIM16" s="138"/>
      <c r="AIN16" s="138"/>
      <c r="AIO16" s="138"/>
      <c r="AIP16" s="138"/>
      <c r="AIQ16" s="138"/>
      <c r="AIR16" s="138"/>
      <c r="AIS16" s="138"/>
      <c r="AIT16" s="138"/>
      <c r="AIU16" s="138"/>
      <c r="AIV16" s="138"/>
      <c r="AIW16" s="138"/>
      <c r="AIX16" s="138"/>
      <c r="AIY16" s="138"/>
      <c r="AIZ16" s="138"/>
      <c r="AJA16" s="138"/>
      <c r="AJB16" s="138"/>
      <c r="AJC16" s="138"/>
      <c r="AJD16" s="138"/>
      <c r="AJE16" s="138"/>
      <c r="AJF16" s="138"/>
      <c r="AJG16" s="138"/>
      <c r="AJH16" s="138"/>
      <c r="AJI16" s="138"/>
      <c r="AJJ16" s="138"/>
      <c r="AJK16" s="138"/>
      <c r="AJL16" s="138"/>
      <c r="AJM16" s="138"/>
      <c r="AJN16" s="138"/>
      <c r="AJO16" s="138"/>
      <c r="AJP16" s="138"/>
      <c r="AJQ16" s="138"/>
      <c r="AJR16" s="138"/>
      <c r="AJS16" s="138"/>
      <c r="AJT16" s="138"/>
      <c r="AJU16" s="138"/>
      <c r="AJV16" s="138"/>
      <c r="AJW16" s="138"/>
      <c r="AJX16" s="138"/>
      <c r="AJY16" s="138"/>
      <c r="AJZ16" s="138"/>
      <c r="AKA16" s="138"/>
      <c r="AKB16" s="138"/>
      <c r="AKC16" s="138"/>
      <c r="AKD16" s="138"/>
      <c r="AKE16" s="138"/>
      <c r="AKF16" s="138"/>
      <c r="AKG16" s="138"/>
      <c r="AKH16" s="138"/>
      <c r="AKI16" s="138"/>
      <c r="AKJ16" s="138"/>
      <c r="AKK16" s="138"/>
      <c r="AKL16" s="138"/>
      <c r="AKM16" s="138"/>
      <c r="AKN16" s="138"/>
      <c r="AKO16" s="138"/>
      <c r="AKP16" s="138"/>
      <c r="AKQ16" s="138"/>
      <c r="AKR16" s="138"/>
      <c r="AKS16" s="138"/>
      <c r="AKT16" s="138"/>
      <c r="AKU16" s="138"/>
      <c r="AKV16" s="138"/>
      <c r="AKW16" s="138"/>
      <c r="AKX16" s="138"/>
      <c r="AKY16" s="138"/>
      <c r="AKZ16" s="138"/>
      <c r="ALA16" s="138"/>
      <c r="ALB16" s="138"/>
      <c r="ALC16" s="138"/>
      <c r="ALD16" s="138"/>
      <c r="ALE16" s="138"/>
      <c r="ALF16" s="138"/>
      <c r="ALG16" s="138"/>
      <c r="ALH16" s="138"/>
      <c r="ALI16" s="138"/>
      <c r="ALJ16" s="138"/>
      <c r="ALK16" s="138"/>
      <c r="ALL16" s="138"/>
      <c r="ALM16" s="138"/>
      <c r="ALN16" s="138"/>
      <c r="ALO16" s="138"/>
      <c r="ALP16" s="138"/>
      <c r="ALQ16" s="138"/>
      <c r="ALR16" s="138"/>
      <c r="ALS16" s="138"/>
      <c r="ALT16" s="138"/>
      <c r="ALU16" s="138"/>
      <c r="ALV16" s="138"/>
      <c r="ALW16" s="138"/>
      <c r="ALX16" s="138"/>
      <c r="ALY16" s="138"/>
      <c r="ALZ16" s="138"/>
      <c r="AMA16" s="138"/>
    </row>
    <row r="17" spans="3:1015" s="123" customFormat="1" x14ac:dyDescent="0.25">
      <c r="C17" s="190"/>
      <c r="D17" s="190"/>
      <c r="E17" s="190"/>
      <c r="F17" s="190"/>
      <c r="G17" s="190"/>
      <c r="H17" s="191"/>
      <c r="I17" s="138"/>
      <c r="J17" s="138"/>
      <c r="K17" s="190"/>
      <c r="L17" s="190"/>
      <c r="M17" s="190"/>
      <c r="N17" s="190"/>
      <c r="O17" s="190"/>
      <c r="P17" s="190"/>
      <c r="Q17" s="191"/>
      <c r="R17" s="138"/>
      <c r="S17" s="192"/>
      <c r="T17" s="193"/>
      <c r="U17" s="193"/>
      <c r="V17" s="193"/>
      <c r="W17" s="193"/>
      <c r="X17" s="193"/>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8"/>
      <c r="BP17" s="138"/>
      <c r="BQ17" s="138"/>
      <c r="BR17" s="138"/>
      <c r="BS17" s="138"/>
      <c r="BT17" s="138"/>
      <c r="BU17" s="138"/>
      <c r="BV17" s="138"/>
      <c r="BW17" s="138"/>
      <c r="BX17" s="138"/>
      <c r="BY17" s="138"/>
      <c r="BZ17" s="138"/>
      <c r="CA17" s="138"/>
      <c r="CB17" s="138"/>
      <c r="CC17" s="138"/>
      <c r="CD17" s="138"/>
      <c r="CE17" s="138"/>
      <c r="CF17" s="138"/>
      <c r="CG17" s="138"/>
      <c r="CH17" s="138"/>
      <c r="CI17" s="138"/>
      <c r="CJ17" s="138"/>
      <c r="CK17" s="138"/>
      <c r="CL17" s="138"/>
      <c r="CM17" s="138"/>
      <c r="CN17" s="138"/>
      <c r="CO17" s="138"/>
      <c r="CP17" s="138"/>
      <c r="CQ17" s="138"/>
      <c r="CR17" s="138"/>
      <c r="CS17" s="138"/>
      <c r="CT17" s="138"/>
      <c r="CU17" s="138"/>
      <c r="CV17" s="138"/>
      <c r="CW17" s="138"/>
      <c r="CX17" s="138"/>
      <c r="CY17" s="138"/>
      <c r="CZ17" s="138"/>
      <c r="DA17" s="138"/>
      <c r="DB17" s="138"/>
      <c r="DC17" s="138"/>
      <c r="DD17" s="138"/>
      <c r="DE17" s="138"/>
      <c r="DF17" s="138"/>
      <c r="DG17" s="138"/>
      <c r="DH17" s="138"/>
      <c r="DI17" s="138"/>
      <c r="DJ17" s="138"/>
      <c r="DK17" s="138"/>
      <c r="DL17" s="138"/>
      <c r="DM17" s="138"/>
      <c r="DN17" s="138"/>
      <c r="DO17" s="138"/>
      <c r="DP17" s="138"/>
      <c r="DQ17" s="138"/>
      <c r="DR17" s="138"/>
      <c r="DS17" s="138"/>
      <c r="DT17" s="138"/>
      <c r="DU17" s="138"/>
      <c r="DV17" s="138"/>
      <c r="DW17" s="138"/>
      <c r="DX17" s="138"/>
      <c r="DY17" s="138"/>
      <c r="DZ17" s="138"/>
      <c r="EA17" s="138"/>
      <c r="EB17" s="138"/>
      <c r="EC17" s="138"/>
      <c r="ED17" s="138"/>
      <c r="EE17" s="138"/>
      <c r="EF17" s="138"/>
      <c r="EG17" s="138"/>
      <c r="EH17" s="138"/>
      <c r="EI17" s="138"/>
      <c r="EJ17" s="138"/>
      <c r="EK17" s="138"/>
      <c r="EL17" s="138"/>
      <c r="EM17" s="138"/>
      <c r="EN17" s="138"/>
      <c r="EO17" s="138"/>
      <c r="EP17" s="138"/>
      <c r="EQ17" s="138"/>
      <c r="ER17" s="138"/>
      <c r="ES17" s="138"/>
      <c r="ET17" s="138"/>
      <c r="EU17" s="138"/>
      <c r="EV17" s="138"/>
      <c r="EW17" s="138"/>
      <c r="EX17" s="138"/>
      <c r="EY17" s="138"/>
      <c r="EZ17" s="138"/>
      <c r="FA17" s="138"/>
      <c r="FB17" s="138"/>
      <c r="FC17" s="138"/>
      <c r="FD17" s="138"/>
      <c r="FE17" s="138"/>
      <c r="FF17" s="138"/>
      <c r="FG17" s="138"/>
      <c r="FH17" s="138"/>
      <c r="FI17" s="138"/>
      <c r="FJ17" s="138"/>
      <c r="FK17" s="138"/>
      <c r="FL17" s="138"/>
      <c r="FM17" s="138"/>
      <c r="FN17" s="138"/>
      <c r="FO17" s="138"/>
      <c r="FP17" s="138"/>
      <c r="FQ17" s="138"/>
      <c r="FR17" s="138"/>
      <c r="FS17" s="138"/>
      <c r="FT17" s="138"/>
      <c r="FU17" s="138"/>
      <c r="FV17" s="138"/>
      <c r="FW17" s="138"/>
      <c r="FX17" s="138"/>
      <c r="FY17" s="138"/>
      <c r="FZ17" s="138"/>
      <c r="GA17" s="138"/>
      <c r="GB17" s="138"/>
      <c r="GC17" s="138"/>
      <c r="GD17" s="138"/>
      <c r="GE17" s="138"/>
      <c r="GF17" s="138"/>
      <c r="GG17" s="138"/>
      <c r="GH17" s="138"/>
      <c r="GI17" s="138"/>
      <c r="GJ17" s="138"/>
      <c r="GK17" s="138"/>
      <c r="GL17" s="138"/>
      <c r="GM17" s="138"/>
      <c r="GN17" s="138"/>
      <c r="GO17" s="138"/>
      <c r="GP17" s="138"/>
      <c r="GQ17" s="138"/>
      <c r="GR17" s="138"/>
      <c r="GS17" s="138"/>
      <c r="GT17" s="138"/>
      <c r="GU17" s="138"/>
      <c r="GV17" s="138"/>
      <c r="GW17" s="138"/>
      <c r="GX17" s="138"/>
      <c r="GY17" s="138"/>
      <c r="GZ17" s="138"/>
      <c r="HA17" s="138"/>
      <c r="HB17" s="138"/>
      <c r="HC17" s="138"/>
      <c r="HD17" s="138"/>
      <c r="HE17" s="138"/>
      <c r="HF17" s="138"/>
      <c r="HG17" s="138"/>
      <c r="HH17" s="138"/>
      <c r="HI17" s="138"/>
      <c r="HJ17" s="138"/>
      <c r="HK17" s="138"/>
      <c r="HL17" s="138"/>
      <c r="HM17" s="138"/>
      <c r="HN17" s="138"/>
      <c r="HO17" s="138"/>
      <c r="HP17" s="138"/>
      <c r="HQ17" s="138"/>
      <c r="HR17" s="138"/>
      <c r="HS17" s="138"/>
      <c r="HT17" s="138"/>
      <c r="HU17" s="138"/>
      <c r="HV17" s="138"/>
      <c r="HW17" s="138"/>
      <c r="HX17" s="138"/>
      <c r="HY17" s="138"/>
      <c r="HZ17" s="138"/>
      <c r="IA17" s="138"/>
      <c r="IB17" s="138"/>
      <c r="IC17" s="138"/>
      <c r="ID17" s="138"/>
      <c r="IE17" s="138"/>
      <c r="IF17" s="138"/>
      <c r="IG17" s="138"/>
      <c r="IH17" s="138"/>
      <c r="II17" s="138"/>
      <c r="IJ17" s="138"/>
      <c r="IK17" s="138"/>
      <c r="IL17" s="138"/>
      <c r="IM17" s="138"/>
      <c r="IN17" s="138"/>
      <c r="IO17" s="138"/>
      <c r="IP17" s="138"/>
      <c r="IQ17" s="138"/>
      <c r="IR17" s="138"/>
      <c r="IS17" s="138"/>
      <c r="IT17" s="138"/>
      <c r="IU17" s="138"/>
      <c r="IV17" s="138"/>
      <c r="IW17" s="138"/>
      <c r="IX17" s="138"/>
      <c r="IY17" s="138"/>
      <c r="IZ17" s="138"/>
      <c r="JA17" s="138"/>
      <c r="JB17" s="138"/>
      <c r="JC17" s="138"/>
      <c r="JD17" s="138"/>
      <c r="JE17" s="138"/>
      <c r="JF17" s="138"/>
      <c r="JG17" s="138"/>
      <c r="JH17" s="138"/>
      <c r="JI17" s="138"/>
      <c r="JJ17" s="138"/>
      <c r="JK17" s="138"/>
      <c r="JL17" s="138"/>
      <c r="JM17" s="138"/>
      <c r="JN17" s="138"/>
      <c r="JO17" s="138"/>
      <c r="JP17" s="138"/>
      <c r="JQ17" s="138"/>
      <c r="JR17" s="138"/>
      <c r="JS17" s="138"/>
      <c r="JT17" s="138"/>
      <c r="JU17" s="138"/>
      <c r="JV17" s="138"/>
      <c r="JW17" s="138"/>
      <c r="JX17" s="138"/>
      <c r="JY17" s="138"/>
      <c r="JZ17" s="138"/>
      <c r="KA17" s="138"/>
      <c r="KB17" s="138"/>
      <c r="KC17" s="138"/>
      <c r="KD17" s="138"/>
      <c r="KE17" s="138"/>
      <c r="KF17" s="138"/>
      <c r="KG17" s="138"/>
      <c r="KH17" s="138"/>
      <c r="KI17" s="138"/>
      <c r="KJ17" s="138"/>
      <c r="KK17" s="138"/>
      <c r="KL17" s="138"/>
      <c r="KM17" s="138"/>
      <c r="KN17" s="138"/>
      <c r="KO17" s="138"/>
      <c r="KP17" s="138"/>
      <c r="KQ17" s="138"/>
      <c r="KR17" s="138"/>
      <c r="KS17" s="138"/>
      <c r="KT17" s="138"/>
      <c r="KU17" s="138"/>
      <c r="KV17" s="138"/>
      <c r="KW17" s="138"/>
      <c r="KX17" s="138"/>
      <c r="KY17" s="138"/>
      <c r="KZ17" s="138"/>
      <c r="LA17" s="138"/>
      <c r="LB17" s="138"/>
      <c r="LC17" s="138"/>
      <c r="LD17" s="138"/>
      <c r="LE17" s="138"/>
      <c r="LF17" s="138"/>
      <c r="LG17" s="138"/>
      <c r="LH17" s="138"/>
      <c r="LI17" s="138"/>
      <c r="LJ17" s="138"/>
      <c r="LK17" s="138"/>
      <c r="LL17" s="138"/>
      <c r="LM17" s="138"/>
      <c r="LN17" s="138"/>
      <c r="LO17" s="138"/>
      <c r="LP17" s="138"/>
      <c r="LQ17" s="138"/>
      <c r="LR17" s="138"/>
      <c r="LS17" s="138"/>
      <c r="LT17" s="138"/>
      <c r="LU17" s="138"/>
      <c r="LV17" s="138"/>
      <c r="LW17" s="138"/>
      <c r="LX17" s="138"/>
      <c r="LY17" s="138"/>
      <c r="LZ17" s="138"/>
      <c r="MA17" s="138"/>
      <c r="MB17" s="138"/>
      <c r="MC17" s="138"/>
      <c r="MD17" s="138"/>
      <c r="ME17" s="138"/>
      <c r="MF17" s="138"/>
      <c r="MG17" s="138"/>
      <c r="MH17" s="138"/>
      <c r="MI17" s="138"/>
      <c r="MJ17" s="138"/>
      <c r="MK17" s="138"/>
      <c r="ML17" s="138"/>
      <c r="MM17" s="138"/>
      <c r="MN17" s="138"/>
      <c r="MO17" s="138"/>
      <c r="MP17" s="138"/>
      <c r="MQ17" s="138"/>
      <c r="MR17" s="138"/>
      <c r="MS17" s="138"/>
      <c r="MT17" s="138"/>
      <c r="MU17" s="138"/>
      <c r="MV17" s="138"/>
      <c r="MW17" s="138"/>
      <c r="MX17" s="138"/>
      <c r="MY17" s="138"/>
      <c r="MZ17" s="138"/>
      <c r="NA17" s="138"/>
      <c r="NB17" s="138"/>
      <c r="NC17" s="138"/>
      <c r="ND17" s="138"/>
      <c r="NE17" s="138"/>
      <c r="NF17" s="138"/>
      <c r="NG17" s="138"/>
      <c r="NH17" s="138"/>
      <c r="NI17" s="138"/>
      <c r="NJ17" s="138"/>
      <c r="NK17" s="138"/>
      <c r="NL17" s="138"/>
      <c r="NM17" s="138"/>
      <c r="NN17" s="138"/>
      <c r="NO17" s="138"/>
      <c r="NP17" s="138"/>
      <c r="NQ17" s="138"/>
      <c r="NR17" s="138"/>
      <c r="NS17" s="138"/>
      <c r="NT17" s="138"/>
      <c r="NU17" s="138"/>
      <c r="NV17" s="138"/>
      <c r="NW17" s="138"/>
      <c r="NX17" s="138"/>
      <c r="NY17" s="138"/>
      <c r="NZ17" s="138"/>
      <c r="OA17" s="138"/>
      <c r="OB17" s="138"/>
      <c r="OC17" s="138"/>
      <c r="OD17" s="138"/>
      <c r="OE17" s="138"/>
      <c r="OF17" s="138"/>
      <c r="OG17" s="138"/>
      <c r="OH17" s="138"/>
      <c r="OI17" s="138"/>
      <c r="OJ17" s="138"/>
      <c r="OK17" s="138"/>
      <c r="OL17" s="138"/>
      <c r="OM17" s="138"/>
      <c r="ON17" s="138"/>
      <c r="OO17" s="138"/>
      <c r="OP17" s="138"/>
      <c r="OQ17" s="138"/>
      <c r="OR17" s="138"/>
      <c r="OS17" s="138"/>
      <c r="OT17" s="138"/>
      <c r="OU17" s="138"/>
      <c r="OV17" s="138"/>
      <c r="OW17" s="138"/>
      <c r="OX17" s="138"/>
      <c r="OY17" s="138"/>
      <c r="OZ17" s="138"/>
      <c r="PA17" s="138"/>
      <c r="PB17" s="138"/>
      <c r="PC17" s="138"/>
      <c r="PD17" s="138"/>
      <c r="PE17" s="138"/>
      <c r="PF17" s="138"/>
      <c r="PG17" s="138"/>
      <c r="PH17" s="138"/>
      <c r="PI17" s="138"/>
      <c r="PJ17" s="138"/>
      <c r="PK17" s="138"/>
      <c r="PL17" s="138"/>
      <c r="PM17" s="138"/>
      <c r="PN17" s="138"/>
      <c r="PO17" s="138"/>
      <c r="PP17" s="138"/>
      <c r="PQ17" s="138"/>
      <c r="PR17" s="138"/>
      <c r="PS17" s="138"/>
      <c r="PT17" s="138"/>
      <c r="PU17" s="138"/>
      <c r="PV17" s="138"/>
      <c r="PW17" s="138"/>
      <c r="PX17" s="138"/>
      <c r="PY17" s="138"/>
      <c r="PZ17" s="138"/>
      <c r="QA17" s="138"/>
      <c r="QB17" s="138"/>
      <c r="QC17" s="138"/>
      <c r="QD17" s="138"/>
      <c r="QE17" s="138"/>
      <c r="QF17" s="138"/>
      <c r="QG17" s="138"/>
      <c r="QH17" s="138"/>
      <c r="QI17" s="138"/>
      <c r="QJ17" s="138"/>
      <c r="QK17" s="138"/>
      <c r="QL17" s="138"/>
      <c r="QM17" s="138"/>
      <c r="QN17" s="138"/>
      <c r="QO17" s="138"/>
      <c r="QP17" s="138"/>
      <c r="QQ17" s="138"/>
      <c r="QR17" s="138"/>
      <c r="QS17" s="138"/>
      <c r="QT17" s="138"/>
      <c r="QU17" s="138"/>
      <c r="QV17" s="138"/>
      <c r="QW17" s="138"/>
      <c r="QX17" s="138"/>
      <c r="QY17" s="138"/>
      <c r="QZ17" s="138"/>
      <c r="RA17" s="138"/>
      <c r="RB17" s="138"/>
      <c r="RC17" s="138"/>
      <c r="RD17" s="138"/>
      <c r="RE17" s="138"/>
      <c r="RF17" s="138"/>
      <c r="RG17" s="138"/>
      <c r="RH17" s="138"/>
      <c r="RI17" s="138"/>
      <c r="RJ17" s="138"/>
      <c r="RK17" s="138"/>
      <c r="RL17" s="138"/>
      <c r="RM17" s="138"/>
      <c r="RN17" s="138"/>
      <c r="RO17" s="138"/>
      <c r="RP17" s="138"/>
      <c r="RQ17" s="138"/>
      <c r="RR17" s="138"/>
      <c r="RS17" s="138"/>
      <c r="RT17" s="138"/>
      <c r="RU17" s="138"/>
      <c r="RV17" s="138"/>
      <c r="RW17" s="138"/>
      <c r="RX17" s="138"/>
      <c r="RY17" s="138"/>
      <c r="RZ17" s="138"/>
      <c r="SA17" s="138"/>
      <c r="SB17" s="138"/>
      <c r="SC17" s="138"/>
      <c r="SD17" s="138"/>
      <c r="SE17" s="138"/>
      <c r="SF17" s="138"/>
      <c r="SG17" s="138"/>
      <c r="SH17" s="138"/>
      <c r="SI17" s="138"/>
      <c r="SJ17" s="138"/>
      <c r="SK17" s="138"/>
      <c r="SL17" s="138"/>
      <c r="SM17" s="138"/>
      <c r="SN17" s="138"/>
      <c r="SO17" s="138"/>
      <c r="SP17" s="138"/>
      <c r="SQ17" s="138"/>
      <c r="SR17" s="138"/>
      <c r="SS17" s="138"/>
      <c r="ST17" s="138"/>
      <c r="SU17" s="138"/>
      <c r="SV17" s="138"/>
      <c r="SW17" s="138"/>
      <c r="SX17" s="138"/>
      <c r="SY17" s="138"/>
      <c r="SZ17" s="138"/>
      <c r="TA17" s="138"/>
      <c r="TB17" s="138"/>
      <c r="TC17" s="138"/>
      <c r="TD17" s="138"/>
      <c r="TE17" s="138"/>
      <c r="TF17" s="138"/>
      <c r="TG17" s="138"/>
      <c r="TH17" s="138"/>
      <c r="TI17" s="138"/>
      <c r="TJ17" s="138"/>
      <c r="TK17" s="138"/>
      <c r="TL17" s="138"/>
      <c r="TM17" s="138"/>
      <c r="TN17" s="138"/>
      <c r="TO17" s="138"/>
      <c r="TP17" s="138"/>
      <c r="TQ17" s="138"/>
      <c r="TR17" s="138"/>
      <c r="TS17" s="138"/>
      <c r="TT17" s="138"/>
      <c r="TU17" s="138"/>
      <c r="TV17" s="138"/>
      <c r="TW17" s="138"/>
      <c r="TX17" s="138"/>
      <c r="TY17" s="138"/>
      <c r="TZ17" s="138"/>
      <c r="UA17" s="138"/>
      <c r="UB17" s="138"/>
      <c r="UC17" s="138"/>
      <c r="UD17" s="138"/>
      <c r="UE17" s="138"/>
      <c r="UF17" s="138"/>
      <c r="UG17" s="138"/>
      <c r="UH17" s="138"/>
      <c r="UI17" s="138"/>
      <c r="UJ17" s="138"/>
      <c r="UK17" s="138"/>
      <c r="UL17" s="138"/>
      <c r="UM17" s="138"/>
      <c r="UN17" s="138"/>
      <c r="UO17" s="138"/>
      <c r="UP17" s="138"/>
      <c r="UQ17" s="138"/>
      <c r="UR17" s="138"/>
      <c r="US17" s="138"/>
      <c r="UT17" s="138"/>
      <c r="UU17" s="138"/>
      <c r="UV17" s="138"/>
      <c r="UW17" s="138"/>
      <c r="UX17" s="138"/>
      <c r="UY17" s="138"/>
      <c r="UZ17" s="138"/>
      <c r="VA17" s="138"/>
      <c r="VB17" s="138"/>
      <c r="VC17" s="138"/>
      <c r="VD17" s="138"/>
      <c r="VE17" s="138"/>
      <c r="VF17" s="138"/>
      <c r="VG17" s="138"/>
      <c r="VH17" s="138"/>
      <c r="VI17" s="138"/>
      <c r="VJ17" s="138"/>
      <c r="VK17" s="138"/>
      <c r="VL17" s="138"/>
      <c r="VM17" s="138"/>
      <c r="VN17" s="138"/>
      <c r="VO17" s="138"/>
      <c r="VP17" s="138"/>
      <c r="VQ17" s="138"/>
      <c r="VR17" s="138"/>
      <c r="VS17" s="138"/>
      <c r="VT17" s="138"/>
      <c r="VU17" s="138"/>
      <c r="VV17" s="138"/>
      <c r="VW17" s="138"/>
      <c r="VX17" s="138"/>
      <c r="VY17" s="138"/>
      <c r="VZ17" s="138"/>
      <c r="WA17" s="138"/>
      <c r="WB17" s="138"/>
      <c r="WC17" s="138"/>
      <c r="WD17" s="138"/>
      <c r="WE17" s="138"/>
      <c r="WF17" s="138"/>
      <c r="WG17" s="138"/>
      <c r="WH17" s="138"/>
      <c r="WI17" s="138"/>
      <c r="WJ17" s="138"/>
      <c r="WK17" s="138"/>
      <c r="WL17" s="138"/>
      <c r="WM17" s="138"/>
      <c r="WN17" s="138"/>
      <c r="WO17" s="138"/>
      <c r="WP17" s="138"/>
      <c r="WQ17" s="138"/>
      <c r="WR17" s="138"/>
      <c r="WS17" s="138"/>
      <c r="WT17" s="138"/>
      <c r="WU17" s="138"/>
      <c r="WV17" s="138"/>
      <c r="WW17" s="138"/>
      <c r="WX17" s="138"/>
      <c r="WY17" s="138"/>
      <c r="WZ17" s="138"/>
      <c r="XA17" s="138"/>
      <c r="XB17" s="138"/>
      <c r="XC17" s="138"/>
      <c r="XD17" s="138"/>
      <c r="XE17" s="138"/>
      <c r="XF17" s="138"/>
      <c r="XG17" s="138"/>
      <c r="XH17" s="138"/>
      <c r="XI17" s="138"/>
      <c r="XJ17" s="138"/>
      <c r="XK17" s="138"/>
      <c r="XL17" s="138"/>
      <c r="XM17" s="138"/>
      <c r="XN17" s="138"/>
      <c r="XO17" s="138"/>
      <c r="XP17" s="138"/>
      <c r="XQ17" s="138"/>
      <c r="XR17" s="138"/>
      <c r="XS17" s="138"/>
      <c r="XT17" s="138"/>
      <c r="XU17" s="138"/>
      <c r="XV17" s="138"/>
      <c r="XW17" s="138"/>
      <c r="XX17" s="138"/>
      <c r="XY17" s="138"/>
      <c r="XZ17" s="138"/>
      <c r="YA17" s="138"/>
      <c r="YB17" s="138"/>
      <c r="YC17" s="138"/>
      <c r="YD17" s="138"/>
      <c r="YE17" s="138"/>
      <c r="YF17" s="138"/>
      <c r="YG17" s="138"/>
      <c r="YH17" s="138"/>
      <c r="YI17" s="138"/>
      <c r="YJ17" s="138"/>
      <c r="YK17" s="138"/>
      <c r="YL17" s="138"/>
      <c r="YM17" s="138"/>
      <c r="YN17" s="138"/>
      <c r="YO17" s="138"/>
      <c r="YP17" s="138"/>
      <c r="YQ17" s="138"/>
      <c r="YR17" s="138"/>
      <c r="YS17" s="138"/>
      <c r="YT17" s="138"/>
      <c r="YU17" s="138"/>
      <c r="YV17" s="138"/>
      <c r="YW17" s="138"/>
      <c r="YX17" s="138"/>
      <c r="YY17" s="138"/>
      <c r="YZ17" s="138"/>
      <c r="ZA17" s="138"/>
      <c r="ZB17" s="138"/>
      <c r="ZC17" s="138"/>
      <c r="ZD17" s="138"/>
      <c r="ZE17" s="138"/>
      <c r="ZF17" s="138"/>
      <c r="ZG17" s="138"/>
      <c r="ZH17" s="138"/>
      <c r="ZI17" s="138"/>
      <c r="ZJ17" s="138"/>
      <c r="ZK17" s="138"/>
      <c r="ZL17" s="138"/>
      <c r="ZM17" s="138"/>
      <c r="ZN17" s="138"/>
      <c r="ZO17" s="138"/>
      <c r="ZP17" s="138"/>
      <c r="ZQ17" s="138"/>
      <c r="ZR17" s="138"/>
      <c r="ZS17" s="138"/>
      <c r="ZT17" s="138"/>
      <c r="ZU17" s="138"/>
      <c r="ZV17" s="138"/>
      <c r="ZW17" s="138"/>
      <c r="ZX17" s="138"/>
      <c r="ZY17" s="138"/>
      <c r="ZZ17" s="138"/>
      <c r="AAA17" s="138"/>
      <c r="AAB17" s="138"/>
      <c r="AAC17" s="138"/>
      <c r="AAD17" s="138"/>
      <c r="AAE17" s="138"/>
      <c r="AAF17" s="138"/>
      <c r="AAG17" s="138"/>
      <c r="AAH17" s="138"/>
      <c r="AAI17" s="138"/>
      <c r="AAJ17" s="138"/>
      <c r="AAK17" s="138"/>
      <c r="AAL17" s="138"/>
      <c r="AAM17" s="138"/>
      <c r="AAN17" s="138"/>
      <c r="AAO17" s="138"/>
      <c r="AAP17" s="138"/>
      <c r="AAQ17" s="138"/>
      <c r="AAR17" s="138"/>
      <c r="AAS17" s="138"/>
      <c r="AAT17" s="138"/>
      <c r="AAU17" s="138"/>
      <c r="AAV17" s="138"/>
      <c r="AAW17" s="138"/>
      <c r="AAX17" s="138"/>
      <c r="AAY17" s="138"/>
      <c r="AAZ17" s="138"/>
      <c r="ABA17" s="138"/>
      <c r="ABB17" s="138"/>
      <c r="ABC17" s="138"/>
      <c r="ABD17" s="138"/>
      <c r="ABE17" s="138"/>
      <c r="ABF17" s="138"/>
      <c r="ABG17" s="138"/>
      <c r="ABH17" s="138"/>
      <c r="ABI17" s="138"/>
      <c r="ABJ17" s="138"/>
      <c r="ABK17" s="138"/>
      <c r="ABL17" s="138"/>
      <c r="ABM17" s="138"/>
      <c r="ABN17" s="138"/>
      <c r="ABO17" s="138"/>
      <c r="ABP17" s="138"/>
      <c r="ABQ17" s="138"/>
      <c r="ABR17" s="138"/>
      <c r="ABS17" s="138"/>
      <c r="ABT17" s="138"/>
      <c r="ABU17" s="138"/>
      <c r="ABV17" s="138"/>
      <c r="ABW17" s="138"/>
      <c r="ABX17" s="138"/>
      <c r="ABY17" s="138"/>
      <c r="ABZ17" s="138"/>
      <c r="ACA17" s="138"/>
      <c r="ACB17" s="138"/>
      <c r="ACC17" s="138"/>
      <c r="ACD17" s="138"/>
      <c r="ACE17" s="138"/>
      <c r="ACF17" s="138"/>
      <c r="ACG17" s="138"/>
      <c r="ACH17" s="138"/>
      <c r="ACI17" s="138"/>
      <c r="ACJ17" s="138"/>
      <c r="ACK17" s="138"/>
      <c r="ACL17" s="138"/>
      <c r="ACM17" s="138"/>
      <c r="ACN17" s="138"/>
      <c r="ACO17" s="138"/>
      <c r="ACP17" s="138"/>
      <c r="ACQ17" s="138"/>
      <c r="ACR17" s="138"/>
      <c r="ACS17" s="138"/>
      <c r="ACT17" s="138"/>
      <c r="ACU17" s="138"/>
      <c r="ACV17" s="138"/>
      <c r="ACW17" s="138"/>
      <c r="ACX17" s="138"/>
      <c r="ACY17" s="138"/>
      <c r="ACZ17" s="138"/>
      <c r="ADA17" s="138"/>
      <c r="ADB17" s="138"/>
      <c r="ADC17" s="138"/>
      <c r="ADD17" s="138"/>
      <c r="ADE17" s="138"/>
      <c r="ADF17" s="138"/>
      <c r="ADG17" s="138"/>
      <c r="ADH17" s="138"/>
      <c r="ADI17" s="138"/>
      <c r="ADJ17" s="138"/>
      <c r="ADK17" s="138"/>
      <c r="ADL17" s="138"/>
      <c r="ADM17" s="138"/>
      <c r="ADN17" s="138"/>
      <c r="ADO17" s="138"/>
      <c r="ADP17" s="138"/>
      <c r="ADQ17" s="138"/>
      <c r="ADR17" s="138"/>
      <c r="ADS17" s="138"/>
      <c r="ADT17" s="138"/>
      <c r="ADU17" s="138"/>
      <c r="ADV17" s="138"/>
      <c r="ADW17" s="138"/>
      <c r="ADX17" s="138"/>
      <c r="ADY17" s="138"/>
      <c r="ADZ17" s="138"/>
      <c r="AEA17" s="138"/>
      <c r="AEB17" s="138"/>
      <c r="AEC17" s="138"/>
      <c r="AED17" s="138"/>
      <c r="AEE17" s="138"/>
      <c r="AEF17" s="138"/>
      <c r="AEG17" s="138"/>
      <c r="AEH17" s="138"/>
      <c r="AEI17" s="138"/>
      <c r="AEJ17" s="138"/>
      <c r="AEK17" s="138"/>
      <c r="AEL17" s="138"/>
      <c r="AEM17" s="138"/>
      <c r="AEN17" s="138"/>
      <c r="AEO17" s="138"/>
      <c r="AEP17" s="138"/>
      <c r="AEQ17" s="138"/>
      <c r="AER17" s="138"/>
      <c r="AES17" s="138"/>
      <c r="AET17" s="138"/>
      <c r="AEU17" s="138"/>
      <c r="AEV17" s="138"/>
      <c r="AEW17" s="138"/>
      <c r="AEX17" s="138"/>
      <c r="AEY17" s="138"/>
      <c r="AEZ17" s="138"/>
      <c r="AFA17" s="138"/>
      <c r="AFB17" s="138"/>
      <c r="AFC17" s="138"/>
      <c r="AFD17" s="138"/>
      <c r="AFE17" s="138"/>
      <c r="AFF17" s="138"/>
      <c r="AFG17" s="138"/>
      <c r="AFH17" s="138"/>
      <c r="AFI17" s="138"/>
      <c r="AFJ17" s="138"/>
      <c r="AFK17" s="138"/>
      <c r="AFL17" s="138"/>
      <c r="AFM17" s="138"/>
      <c r="AFN17" s="138"/>
      <c r="AFO17" s="138"/>
      <c r="AFP17" s="138"/>
      <c r="AFQ17" s="138"/>
      <c r="AFR17" s="138"/>
      <c r="AFS17" s="138"/>
      <c r="AFT17" s="138"/>
      <c r="AFU17" s="138"/>
      <c r="AFV17" s="138"/>
      <c r="AFW17" s="138"/>
      <c r="AFX17" s="138"/>
      <c r="AFY17" s="138"/>
      <c r="AFZ17" s="138"/>
      <c r="AGA17" s="138"/>
      <c r="AGB17" s="138"/>
      <c r="AGC17" s="138"/>
      <c r="AGD17" s="138"/>
      <c r="AGE17" s="138"/>
      <c r="AGF17" s="138"/>
      <c r="AGG17" s="138"/>
      <c r="AGH17" s="138"/>
      <c r="AGI17" s="138"/>
      <c r="AGJ17" s="138"/>
      <c r="AGK17" s="138"/>
      <c r="AGL17" s="138"/>
      <c r="AGM17" s="138"/>
      <c r="AGN17" s="138"/>
      <c r="AGO17" s="138"/>
      <c r="AGP17" s="138"/>
      <c r="AGQ17" s="138"/>
      <c r="AGR17" s="138"/>
      <c r="AGS17" s="138"/>
      <c r="AGT17" s="138"/>
      <c r="AGU17" s="138"/>
      <c r="AGV17" s="138"/>
      <c r="AGW17" s="138"/>
      <c r="AGX17" s="138"/>
      <c r="AGY17" s="138"/>
      <c r="AGZ17" s="138"/>
      <c r="AHA17" s="138"/>
      <c r="AHB17" s="138"/>
      <c r="AHC17" s="138"/>
      <c r="AHD17" s="138"/>
      <c r="AHE17" s="138"/>
      <c r="AHF17" s="138"/>
      <c r="AHG17" s="138"/>
      <c r="AHH17" s="138"/>
      <c r="AHI17" s="138"/>
      <c r="AHJ17" s="138"/>
      <c r="AHK17" s="138"/>
      <c r="AHL17" s="138"/>
      <c r="AHM17" s="138"/>
      <c r="AHN17" s="138"/>
      <c r="AHO17" s="138"/>
      <c r="AHP17" s="138"/>
      <c r="AHQ17" s="138"/>
      <c r="AHR17" s="138"/>
      <c r="AHS17" s="138"/>
      <c r="AHT17" s="138"/>
      <c r="AHU17" s="138"/>
      <c r="AHV17" s="138"/>
      <c r="AHW17" s="138"/>
      <c r="AHX17" s="138"/>
      <c r="AHY17" s="138"/>
      <c r="AHZ17" s="138"/>
      <c r="AIA17" s="138"/>
      <c r="AIB17" s="138"/>
      <c r="AIC17" s="138"/>
      <c r="AID17" s="138"/>
      <c r="AIE17" s="138"/>
      <c r="AIF17" s="138"/>
      <c r="AIG17" s="138"/>
      <c r="AIH17" s="138"/>
      <c r="AII17" s="138"/>
      <c r="AIJ17" s="138"/>
      <c r="AIK17" s="138"/>
      <c r="AIL17" s="138"/>
      <c r="AIM17" s="138"/>
      <c r="AIN17" s="138"/>
      <c r="AIO17" s="138"/>
      <c r="AIP17" s="138"/>
      <c r="AIQ17" s="138"/>
      <c r="AIR17" s="138"/>
      <c r="AIS17" s="138"/>
      <c r="AIT17" s="138"/>
      <c r="AIU17" s="138"/>
      <c r="AIV17" s="138"/>
      <c r="AIW17" s="138"/>
      <c r="AIX17" s="138"/>
      <c r="AIY17" s="138"/>
      <c r="AIZ17" s="138"/>
      <c r="AJA17" s="138"/>
      <c r="AJB17" s="138"/>
      <c r="AJC17" s="138"/>
      <c r="AJD17" s="138"/>
      <c r="AJE17" s="138"/>
      <c r="AJF17" s="138"/>
      <c r="AJG17" s="138"/>
      <c r="AJH17" s="138"/>
      <c r="AJI17" s="138"/>
      <c r="AJJ17" s="138"/>
      <c r="AJK17" s="138"/>
      <c r="AJL17" s="138"/>
      <c r="AJM17" s="138"/>
      <c r="AJN17" s="138"/>
      <c r="AJO17" s="138"/>
      <c r="AJP17" s="138"/>
      <c r="AJQ17" s="138"/>
      <c r="AJR17" s="138"/>
      <c r="AJS17" s="138"/>
      <c r="AJT17" s="138"/>
      <c r="AJU17" s="138"/>
      <c r="AJV17" s="138"/>
      <c r="AJW17" s="138"/>
      <c r="AJX17" s="138"/>
      <c r="AJY17" s="138"/>
      <c r="AJZ17" s="138"/>
      <c r="AKA17" s="138"/>
      <c r="AKB17" s="138"/>
      <c r="AKC17" s="138"/>
      <c r="AKD17" s="138"/>
      <c r="AKE17" s="138"/>
      <c r="AKF17" s="138"/>
      <c r="AKG17" s="138"/>
      <c r="AKH17" s="138"/>
      <c r="AKI17" s="138"/>
      <c r="AKJ17" s="138"/>
      <c r="AKK17" s="138"/>
      <c r="AKL17" s="138"/>
      <c r="AKM17" s="138"/>
      <c r="AKN17" s="138"/>
      <c r="AKO17" s="138"/>
      <c r="AKP17" s="138"/>
      <c r="AKQ17" s="138"/>
      <c r="AKR17" s="138"/>
      <c r="AKS17" s="138"/>
      <c r="AKT17" s="138"/>
      <c r="AKU17" s="138"/>
      <c r="AKV17" s="138"/>
      <c r="AKW17" s="138"/>
      <c r="AKX17" s="138"/>
      <c r="AKY17" s="138"/>
      <c r="AKZ17" s="138"/>
      <c r="ALA17" s="138"/>
      <c r="ALB17" s="138"/>
      <c r="ALC17" s="138"/>
      <c r="ALD17" s="138"/>
      <c r="ALE17" s="138"/>
      <c r="ALF17" s="138"/>
      <c r="ALG17" s="138"/>
      <c r="ALH17" s="138"/>
      <c r="ALI17" s="138"/>
      <c r="ALJ17" s="138"/>
      <c r="ALK17" s="138"/>
      <c r="ALL17" s="138"/>
      <c r="ALM17" s="138"/>
      <c r="ALN17" s="138"/>
      <c r="ALO17" s="138"/>
      <c r="ALP17" s="138"/>
      <c r="ALQ17" s="138"/>
      <c r="ALR17" s="138"/>
      <c r="ALS17" s="138"/>
      <c r="ALT17" s="138"/>
      <c r="ALU17" s="138"/>
      <c r="ALV17" s="138"/>
      <c r="ALW17" s="138"/>
      <c r="ALX17" s="138"/>
      <c r="ALY17" s="138"/>
      <c r="ALZ17" s="138"/>
      <c r="AMA17" s="138"/>
    </row>
    <row r="18" spans="3:1015" s="123" customFormat="1" x14ac:dyDescent="0.25">
      <c r="C18" s="190"/>
      <c r="D18" s="190"/>
      <c r="E18" s="190"/>
      <c r="F18" s="190"/>
      <c r="G18" s="190"/>
      <c r="H18" s="191"/>
      <c r="I18" s="138"/>
      <c r="J18" s="138"/>
      <c r="K18" s="190"/>
      <c r="L18" s="190"/>
      <c r="M18" s="190"/>
      <c r="N18" s="190"/>
      <c r="O18" s="190"/>
      <c r="P18" s="190"/>
      <c r="Q18" s="191"/>
      <c r="R18" s="138"/>
      <c r="S18" s="192"/>
      <c r="T18" s="193"/>
      <c r="U18" s="193"/>
      <c r="V18" s="193"/>
      <c r="W18" s="193"/>
      <c r="X18" s="193"/>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138"/>
      <c r="CH18" s="138"/>
      <c r="CI18" s="138"/>
      <c r="CJ18" s="138"/>
      <c r="CK18" s="138"/>
      <c r="CL18" s="138"/>
      <c r="CM18" s="138"/>
      <c r="CN18" s="138"/>
      <c r="CO18" s="138"/>
      <c r="CP18" s="138"/>
      <c r="CQ18" s="138"/>
      <c r="CR18" s="138"/>
      <c r="CS18" s="138"/>
      <c r="CT18" s="138"/>
      <c r="CU18" s="138"/>
      <c r="CV18" s="138"/>
      <c r="CW18" s="138"/>
      <c r="CX18" s="138"/>
      <c r="CY18" s="138"/>
      <c r="CZ18" s="138"/>
      <c r="DA18" s="138"/>
      <c r="DB18" s="138"/>
      <c r="DC18" s="138"/>
      <c r="DD18" s="138"/>
      <c r="DE18" s="138"/>
      <c r="DF18" s="138"/>
      <c r="DG18" s="138"/>
      <c r="DH18" s="138"/>
      <c r="DI18" s="138"/>
      <c r="DJ18" s="138"/>
      <c r="DK18" s="138"/>
      <c r="DL18" s="138"/>
      <c r="DM18" s="138"/>
      <c r="DN18" s="138"/>
      <c r="DO18" s="138"/>
      <c r="DP18" s="138"/>
      <c r="DQ18" s="138"/>
      <c r="DR18" s="138"/>
      <c r="DS18" s="138"/>
      <c r="DT18" s="138"/>
      <c r="DU18" s="138"/>
      <c r="DV18" s="138"/>
      <c r="DW18" s="138"/>
      <c r="DX18" s="138"/>
      <c r="DY18" s="138"/>
      <c r="DZ18" s="138"/>
      <c r="EA18" s="138"/>
      <c r="EB18" s="138"/>
      <c r="EC18" s="138"/>
      <c r="ED18" s="138"/>
      <c r="EE18" s="138"/>
      <c r="EF18" s="138"/>
      <c r="EG18" s="138"/>
      <c r="EH18" s="138"/>
      <c r="EI18" s="138"/>
      <c r="EJ18" s="138"/>
      <c r="EK18" s="138"/>
      <c r="EL18" s="138"/>
      <c r="EM18" s="138"/>
      <c r="EN18" s="138"/>
      <c r="EO18" s="138"/>
      <c r="EP18" s="138"/>
      <c r="EQ18" s="138"/>
      <c r="ER18" s="138"/>
      <c r="ES18" s="138"/>
      <c r="ET18" s="138"/>
      <c r="EU18" s="138"/>
      <c r="EV18" s="138"/>
      <c r="EW18" s="138"/>
      <c r="EX18" s="138"/>
      <c r="EY18" s="138"/>
      <c r="EZ18" s="138"/>
      <c r="FA18" s="138"/>
      <c r="FB18" s="138"/>
      <c r="FC18" s="138"/>
      <c r="FD18" s="138"/>
      <c r="FE18" s="138"/>
      <c r="FF18" s="138"/>
      <c r="FG18" s="138"/>
      <c r="FH18" s="138"/>
      <c r="FI18" s="138"/>
      <c r="FJ18" s="138"/>
      <c r="FK18" s="138"/>
      <c r="FL18" s="138"/>
      <c r="FM18" s="138"/>
      <c r="FN18" s="138"/>
      <c r="FO18" s="138"/>
      <c r="FP18" s="138"/>
      <c r="FQ18" s="138"/>
      <c r="FR18" s="138"/>
      <c r="FS18" s="138"/>
      <c r="FT18" s="138"/>
      <c r="FU18" s="138"/>
      <c r="FV18" s="138"/>
      <c r="FW18" s="138"/>
      <c r="FX18" s="138"/>
      <c r="FY18" s="138"/>
      <c r="FZ18" s="138"/>
      <c r="GA18" s="138"/>
      <c r="GB18" s="138"/>
      <c r="GC18" s="138"/>
      <c r="GD18" s="138"/>
      <c r="GE18" s="138"/>
      <c r="GF18" s="138"/>
      <c r="GG18" s="138"/>
      <c r="GH18" s="138"/>
      <c r="GI18" s="138"/>
      <c r="GJ18" s="138"/>
      <c r="GK18" s="138"/>
      <c r="GL18" s="138"/>
      <c r="GM18" s="138"/>
      <c r="GN18" s="138"/>
      <c r="GO18" s="138"/>
      <c r="GP18" s="138"/>
      <c r="GQ18" s="138"/>
      <c r="GR18" s="138"/>
      <c r="GS18" s="138"/>
      <c r="GT18" s="138"/>
      <c r="GU18" s="138"/>
      <c r="GV18" s="138"/>
      <c r="GW18" s="138"/>
      <c r="GX18" s="138"/>
      <c r="GY18" s="138"/>
      <c r="GZ18" s="138"/>
      <c r="HA18" s="138"/>
      <c r="HB18" s="138"/>
      <c r="HC18" s="138"/>
      <c r="HD18" s="138"/>
      <c r="HE18" s="138"/>
      <c r="HF18" s="138"/>
      <c r="HG18" s="138"/>
      <c r="HH18" s="138"/>
      <c r="HI18" s="138"/>
      <c r="HJ18" s="138"/>
      <c r="HK18" s="138"/>
      <c r="HL18" s="138"/>
      <c r="HM18" s="138"/>
      <c r="HN18" s="138"/>
      <c r="HO18" s="138"/>
      <c r="HP18" s="138"/>
      <c r="HQ18" s="138"/>
      <c r="HR18" s="138"/>
      <c r="HS18" s="138"/>
      <c r="HT18" s="138"/>
      <c r="HU18" s="138"/>
      <c r="HV18" s="138"/>
      <c r="HW18" s="138"/>
      <c r="HX18" s="138"/>
      <c r="HY18" s="138"/>
      <c r="HZ18" s="138"/>
      <c r="IA18" s="138"/>
      <c r="IB18" s="138"/>
      <c r="IC18" s="138"/>
      <c r="ID18" s="138"/>
      <c r="IE18" s="138"/>
      <c r="IF18" s="138"/>
      <c r="IG18" s="138"/>
      <c r="IH18" s="138"/>
      <c r="II18" s="138"/>
      <c r="IJ18" s="138"/>
      <c r="IK18" s="138"/>
      <c r="IL18" s="138"/>
      <c r="IM18" s="138"/>
      <c r="IN18" s="138"/>
      <c r="IO18" s="138"/>
      <c r="IP18" s="138"/>
      <c r="IQ18" s="138"/>
      <c r="IR18" s="138"/>
      <c r="IS18" s="138"/>
      <c r="IT18" s="138"/>
      <c r="IU18" s="138"/>
      <c r="IV18" s="138"/>
      <c r="IW18" s="138"/>
      <c r="IX18" s="138"/>
      <c r="IY18" s="138"/>
      <c r="IZ18" s="138"/>
      <c r="JA18" s="138"/>
      <c r="JB18" s="138"/>
      <c r="JC18" s="138"/>
      <c r="JD18" s="138"/>
      <c r="JE18" s="138"/>
      <c r="JF18" s="138"/>
      <c r="JG18" s="138"/>
      <c r="JH18" s="138"/>
      <c r="JI18" s="138"/>
      <c r="JJ18" s="138"/>
      <c r="JK18" s="138"/>
      <c r="JL18" s="138"/>
      <c r="JM18" s="138"/>
      <c r="JN18" s="138"/>
      <c r="JO18" s="138"/>
      <c r="JP18" s="138"/>
      <c r="JQ18" s="138"/>
      <c r="JR18" s="138"/>
      <c r="JS18" s="138"/>
      <c r="JT18" s="138"/>
      <c r="JU18" s="138"/>
      <c r="JV18" s="138"/>
      <c r="JW18" s="138"/>
      <c r="JX18" s="138"/>
      <c r="JY18" s="138"/>
      <c r="JZ18" s="138"/>
      <c r="KA18" s="138"/>
      <c r="KB18" s="138"/>
      <c r="KC18" s="138"/>
      <c r="KD18" s="138"/>
      <c r="KE18" s="138"/>
      <c r="KF18" s="138"/>
      <c r="KG18" s="138"/>
      <c r="KH18" s="138"/>
      <c r="KI18" s="138"/>
      <c r="KJ18" s="138"/>
      <c r="KK18" s="138"/>
      <c r="KL18" s="138"/>
      <c r="KM18" s="138"/>
      <c r="KN18" s="138"/>
      <c r="KO18" s="138"/>
      <c r="KP18" s="138"/>
      <c r="KQ18" s="138"/>
      <c r="KR18" s="138"/>
      <c r="KS18" s="138"/>
      <c r="KT18" s="138"/>
      <c r="KU18" s="138"/>
      <c r="KV18" s="138"/>
      <c r="KW18" s="138"/>
      <c r="KX18" s="138"/>
      <c r="KY18" s="138"/>
      <c r="KZ18" s="138"/>
      <c r="LA18" s="138"/>
      <c r="LB18" s="138"/>
      <c r="LC18" s="138"/>
      <c r="LD18" s="138"/>
      <c r="LE18" s="138"/>
      <c r="LF18" s="138"/>
      <c r="LG18" s="138"/>
      <c r="LH18" s="138"/>
      <c r="LI18" s="138"/>
      <c r="LJ18" s="138"/>
      <c r="LK18" s="138"/>
      <c r="LL18" s="138"/>
      <c r="LM18" s="138"/>
      <c r="LN18" s="138"/>
      <c r="LO18" s="138"/>
      <c r="LP18" s="138"/>
      <c r="LQ18" s="138"/>
      <c r="LR18" s="138"/>
      <c r="LS18" s="138"/>
      <c r="LT18" s="138"/>
      <c r="LU18" s="138"/>
      <c r="LV18" s="138"/>
      <c r="LW18" s="138"/>
      <c r="LX18" s="138"/>
      <c r="LY18" s="138"/>
      <c r="LZ18" s="138"/>
      <c r="MA18" s="138"/>
      <c r="MB18" s="138"/>
      <c r="MC18" s="138"/>
      <c r="MD18" s="138"/>
      <c r="ME18" s="138"/>
      <c r="MF18" s="138"/>
      <c r="MG18" s="138"/>
      <c r="MH18" s="138"/>
      <c r="MI18" s="138"/>
      <c r="MJ18" s="138"/>
      <c r="MK18" s="138"/>
      <c r="ML18" s="138"/>
      <c r="MM18" s="138"/>
      <c r="MN18" s="138"/>
      <c r="MO18" s="138"/>
      <c r="MP18" s="138"/>
      <c r="MQ18" s="138"/>
      <c r="MR18" s="138"/>
      <c r="MS18" s="138"/>
      <c r="MT18" s="138"/>
      <c r="MU18" s="138"/>
      <c r="MV18" s="138"/>
      <c r="MW18" s="138"/>
      <c r="MX18" s="138"/>
      <c r="MY18" s="138"/>
      <c r="MZ18" s="138"/>
      <c r="NA18" s="138"/>
      <c r="NB18" s="138"/>
      <c r="NC18" s="138"/>
      <c r="ND18" s="138"/>
      <c r="NE18" s="138"/>
      <c r="NF18" s="138"/>
      <c r="NG18" s="138"/>
      <c r="NH18" s="138"/>
      <c r="NI18" s="138"/>
      <c r="NJ18" s="138"/>
      <c r="NK18" s="138"/>
      <c r="NL18" s="138"/>
      <c r="NM18" s="138"/>
      <c r="NN18" s="138"/>
      <c r="NO18" s="138"/>
      <c r="NP18" s="138"/>
      <c r="NQ18" s="138"/>
      <c r="NR18" s="138"/>
      <c r="NS18" s="138"/>
      <c r="NT18" s="138"/>
      <c r="NU18" s="138"/>
      <c r="NV18" s="138"/>
      <c r="NW18" s="138"/>
      <c r="NX18" s="138"/>
      <c r="NY18" s="138"/>
      <c r="NZ18" s="138"/>
      <c r="OA18" s="138"/>
      <c r="OB18" s="138"/>
      <c r="OC18" s="138"/>
      <c r="OD18" s="138"/>
      <c r="OE18" s="138"/>
      <c r="OF18" s="138"/>
      <c r="OG18" s="138"/>
      <c r="OH18" s="138"/>
      <c r="OI18" s="138"/>
      <c r="OJ18" s="138"/>
      <c r="OK18" s="138"/>
      <c r="OL18" s="138"/>
      <c r="OM18" s="138"/>
      <c r="ON18" s="138"/>
      <c r="OO18" s="138"/>
      <c r="OP18" s="138"/>
      <c r="OQ18" s="138"/>
      <c r="OR18" s="138"/>
      <c r="OS18" s="138"/>
      <c r="OT18" s="138"/>
      <c r="OU18" s="138"/>
      <c r="OV18" s="138"/>
      <c r="OW18" s="138"/>
      <c r="OX18" s="138"/>
      <c r="OY18" s="138"/>
      <c r="OZ18" s="138"/>
      <c r="PA18" s="138"/>
      <c r="PB18" s="138"/>
      <c r="PC18" s="138"/>
      <c r="PD18" s="138"/>
      <c r="PE18" s="138"/>
      <c r="PF18" s="138"/>
      <c r="PG18" s="138"/>
      <c r="PH18" s="138"/>
      <c r="PI18" s="138"/>
      <c r="PJ18" s="138"/>
      <c r="PK18" s="138"/>
      <c r="PL18" s="138"/>
      <c r="PM18" s="138"/>
      <c r="PN18" s="138"/>
      <c r="PO18" s="138"/>
      <c r="PP18" s="138"/>
      <c r="PQ18" s="138"/>
      <c r="PR18" s="138"/>
      <c r="PS18" s="138"/>
      <c r="PT18" s="138"/>
      <c r="PU18" s="138"/>
      <c r="PV18" s="138"/>
      <c r="PW18" s="138"/>
      <c r="PX18" s="138"/>
      <c r="PY18" s="138"/>
      <c r="PZ18" s="138"/>
      <c r="QA18" s="138"/>
      <c r="QB18" s="138"/>
      <c r="QC18" s="138"/>
      <c r="QD18" s="138"/>
      <c r="QE18" s="138"/>
      <c r="QF18" s="138"/>
      <c r="QG18" s="138"/>
      <c r="QH18" s="138"/>
      <c r="QI18" s="138"/>
      <c r="QJ18" s="138"/>
      <c r="QK18" s="138"/>
      <c r="QL18" s="138"/>
      <c r="QM18" s="138"/>
      <c r="QN18" s="138"/>
      <c r="QO18" s="138"/>
      <c r="QP18" s="138"/>
      <c r="QQ18" s="138"/>
      <c r="QR18" s="138"/>
      <c r="QS18" s="138"/>
      <c r="QT18" s="138"/>
      <c r="QU18" s="138"/>
      <c r="QV18" s="138"/>
      <c r="QW18" s="138"/>
      <c r="QX18" s="138"/>
      <c r="QY18" s="138"/>
      <c r="QZ18" s="138"/>
      <c r="RA18" s="138"/>
      <c r="RB18" s="138"/>
      <c r="RC18" s="138"/>
      <c r="RD18" s="138"/>
      <c r="RE18" s="138"/>
      <c r="RF18" s="138"/>
      <c r="RG18" s="138"/>
      <c r="RH18" s="138"/>
      <c r="RI18" s="138"/>
      <c r="RJ18" s="138"/>
      <c r="RK18" s="138"/>
      <c r="RL18" s="138"/>
      <c r="RM18" s="138"/>
      <c r="RN18" s="138"/>
      <c r="RO18" s="138"/>
      <c r="RP18" s="138"/>
      <c r="RQ18" s="138"/>
      <c r="RR18" s="138"/>
      <c r="RS18" s="138"/>
      <c r="RT18" s="138"/>
      <c r="RU18" s="138"/>
      <c r="RV18" s="138"/>
      <c r="RW18" s="138"/>
      <c r="RX18" s="138"/>
      <c r="RY18" s="138"/>
      <c r="RZ18" s="138"/>
      <c r="SA18" s="138"/>
      <c r="SB18" s="138"/>
      <c r="SC18" s="138"/>
      <c r="SD18" s="138"/>
      <c r="SE18" s="138"/>
      <c r="SF18" s="138"/>
      <c r="SG18" s="138"/>
      <c r="SH18" s="138"/>
      <c r="SI18" s="138"/>
      <c r="SJ18" s="138"/>
      <c r="SK18" s="138"/>
      <c r="SL18" s="138"/>
      <c r="SM18" s="138"/>
      <c r="SN18" s="138"/>
      <c r="SO18" s="138"/>
      <c r="SP18" s="138"/>
      <c r="SQ18" s="138"/>
      <c r="SR18" s="138"/>
      <c r="SS18" s="138"/>
      <c r="ST18" s="138"/>
      <c r="SU18" s="138"/>
      <c r="SV18" s="138"/>
      <c r="SW18" s="138"/>
      <c r="SX18" s="138"/>
      <c r="SY18" s="138"/>
      <c r="SZ18" s="138"/>
      <c r="TA18" s="138"/>
      <c r="TB18" s="138"/>
      <c r="TC18" s="138"/>
      <c r="TD18" s="138"/>
      <c r="TE18" s="138"/>
      <c r="TF18" s="138"/>
      <c r="TG18" s="138"/>
      <c r="TH18" s="138"/>
      <c r="TI18" s="138"/>
      <c r="TJ18" s="138"/>
      <c r="TK18" s="138"/>
      <c r="TL18" s="138"/>
      <c r="TM18" s="138"/>
      <c r="TN18" s="138"/>
      <c r="TO18" s="138"/>
      <c r="TP18" s="138"/>
      <c r="TQ18" s="138"/>
      <c r="TR18" s="138"/>
      <c r="TS18" s="138"/>
      <c r="TT18" s="138"/>
      <c r="TU18" s="138"/>
      <c r="TV18" s="138"/>
      <c r="TW18" s="138"/>
      <c r="TX18" s="138"/>
      <c r="TY18" s="138"/>
      <c r="TZ18" s="138"/>
      <c r="UA18" s="138"/>
      <c r="UB18" s="138"/>
      <c r="UC18" s="138"/>
      <c r="UD18" s="138"/>
      <c r="UE18" s="138"/>
      <c r="UF18" s="138"/>
      <c r="UG18" s="138"/>
      <c r="UH18" s="138"/>
      <c r="UI18" s="138"/>
      <c r="UJ18" s="138"/>
      <c r="UK18" s="138"/>
      <c r="UL18" s="138"/>
      <c r="UM18" s="138"/>
      <c r="UN18" s="138"/>
      <c r="UO18" s="138"/>
      <c r="UP18" s="138"/>
      <c r="UQ18" s="138"/>
      <c r="UR18" s="138"/>
      <c r="US18" s="138"/>
      <c r="UT18" s="138"/>
      <c r="UU18" s="138"/>
      <c r="UV18" s="138"/>
      <c r="UW18" s="138"/>
      <c r="UX18" s="138"/>
      <c r="UY18" s="138"/>
      <c r="UZ18" s="138"/>
      <c r="VA18" s="138"/>
      <c r="VB18" s="138"/>
      <c r="VC18" s="138"/>
      <c r="VD18" s="138"/>
      <c r="VE18" s="138"/>
      <c r="VF18" s="138"/>
      <c r="VG18" s="138"/>
      <c r="VH18" s="138"/>
      <c r="VI18" s="138"/>
      <c r="VJ18" s="138"/>
      <c r="VK18" s="138"/>
      <c r="VL18" s="138"/>
      <c r="VM18" s="138"/>
      <c r="VN18" s="138"/>
      <c r="VO18" s="138"/>
      <c r="VP18" s="138"/>
      <c r="VQ18" s="138"/>
      <c r="VR18" s="138"/>
      <c r="VS18" s="138"/>
      <c r="VT18" s="138"/>
      <c r="VU18" s="138"/>
      <c r="VV18" s="138"/>
      <c r="VW18" s="138"/>
      <c r="VX18" s="138"/>
      <c r="VY18" s="138"/>
      <c r="VZ18" s="138"/>
      <c r="WA18" s="138"/>
      <c r="WB18" s="138"/>
      <c r="WC18" s="138"/>
      <c r="WD18" s="138"/>
      <c r="WE18" s="138"/>
      <c r="WF18" s="138"/>
      <c r="WG18" s="138"/>
      <c r="WH18" s="138"/>
      <c r="WI18" s="138"/>
      <c r="WJ18" s="138"/>
      <c r="WK18" s="138"/>
      <c r="WL18" s="138"/>
      <c r="WM18" s="138"/>
      <c r="WN18" s="138"/>
      <c r="WO18" s="138"/>
      <c r="WP18" s="138"/>
      <c r="WQ18" s="138"/>
      <c r="WR18" s="138"/>
      <c r="WS18" s="138"/>
      <c r="WT18" s="138"/>
      <c r="WU18" s="138"/>
      <c r="WV18" s="138"/>
      <c r="WW18" s="138"/>
      <c r="WX18" s="138"/>
      <c r="WY18" s="138"/>
      <c r="WZ18" s="138"/>
      <c r="XA18" s="138"/>
      <c r="XB18" s="138"/>
      <c r="XC18" s="138"/>
      <c r="XD18" s="138"/>
      <c r="XE18" s="138"/>
      <c r="XF18" s="138"/>
      <c r="XG18" s="138"/>
      <c r="XH18" s="138"/>
      <c r="XI18" s="138"/>
      <c r="XJ18" s="138"/>
      <c r="XK18" s="138"/>
      <c r="XL18" s="138"/>
      <c r="XM18" s="138"/>
      <c r="XN18" s="138"/>
      <c r="XO18" s="138"/>
      <c r="XP18" s="138"/>
      <c r="XQ18" s="138"/>
      <c r="XR18" s="138"/>
      <c r="XS18" s="138"/>
      <c r="XT18" s="138"/>
      <c r="XU18" s="138"/>
      <c r="XV18" s="138"/>
      <c r="XW18" s="138"/>
      <c r="XX18" s="138"/>
      <c r="XY18" s="138"/>
      <c r="XZ18" s="138"/>
      <c r="YA18" s="138"/>
      <c r="YB18" s="138"/>
      <c r="YC18" s="138"/>
      <c r="YD18" s="138"/>
      <c r="YE18" s="138"/>
      <c r="YF18" s="138"/>
      <c r="YG18" s="138"/>
      <c r="YH18" s="138"/>
      <c r="YI18" s="138"/>
      <c r="YJ18" s="138"/>
      <c r="YK18" s="138"/>
      <c r="YL18" s="138"/>
      <c r="YM18" s="138"/>
      <c r="YN18" s="138"/>
      <c r="YO18" s="138"/>
      <c r="YP18" s="138"/>
      <c r="YQ18" s="138"/>
      <c r="YR18" s="138"/>
      <c r="YS18" s="138"/>
      <c r="YT18" s="138"/>
      <c r="YU18" s="138"/>
      <c r="YV18" s="138"/>
      <c r="YW18" s="138"/>
      <c r="YX18" s="138"/>
      <c r="YY18" s="138"/>
      <c r="YZ18" s="138"/>
      <c r="ZA18" s="138"/>
      <c r="ZB18" s="138"/>
      <c r="ZC18" s="138"/>
      <c r="ZD18" s="138"/>
      <c r="ZE18" s="138"/>
      <c r="ZF18" s="138"/>
      <c r="ZG18" s="138"/>
      <c r="ZH18" s="138"/>
      <c r="ZI18" s="138"/>
      <c r="ZJ18" s="138"/>
      <c r="ZK18" s="138"/>
      <c r="ZL18" s="138"/>
      <c r="ZM18" s="138"/>
      <c r="ZN18" s="138"/>
      <c r="ZO18" s="138"/>
      <c r="ZP18" s="138"/>
      <c r="ZQ18" s="138"/>
      <c r="ZR18" s="138"/>
      <c r="ZS18" s="138"/>
      <c r="ZT18" s="138"/>
      <c r="ZU18" s="138"/>
      <c r="ZV18" s="138"/>
      <c r="ZW18" s="138"/>
      <c r="ZX18" s="138"/>
      <c r="ZY18" s="138"/>
      <c r="ZZ18" s="138"/>
      <c r="AAA18" s="138"/>
      <c r="AAB18" s="138"/>
      <c r="AAC18" s="138"/>
      <c r="AAD18" s="138"/>
      <c r="AAE18" s="138"/>
      <c r="AAF18" s="138"/>
      <c r="AAG18" s="138"/>
      <c r="AAH18" s="138"/>
      <c r="AAI18" s="138"/>
      <c r="AAJ18" s="138"/>
      <c r="AAK18" s="138"/>
      <c r="AAL18" s="138"/>
      <c r="AAM18" s="138"/>
      <c r="AAN18" s="138"/>
      <c r="AAO18" s="138"/>
      <c r="AAP18" s="138"/>
      <c r="AAQ18" s="138"/>
      <c r="AAR18" s="138"/>
      <c r="AAS18" s="138"/>
      <c r="AAT18" s="138"/>
      <c r="AAU18" s="138"/>
      <c r="AAV18" s="138"/>
      <c r="AAW18" s="138"/>
      <c r="AAX18" s="138"/>
      <c r="AAY18" s="138"/>
      <c r="AAZ18" s="138"/>
      <c r="ABA18" s="138"/>
      <c r="ABB18" s="138"/>
      <c r="ABC18" s="138"/>
      <c r="ABD18" s="138"/>
      <c r="ABE18" s="138"/>
      <c r="ABF18" s="138"/>
      <c r="ABG18" s="138"/>
      <c r="ABH18" s="138"/>
      <c r="ABI18" s="138"/>
      <c r="ABJ18" s="138"/>
      <c r="ABK18" s="138"/>
      <c r="ABL18" s="138"/>
      <c r="ABM18" s="138"/>
      <c r="ABN18" s="138"/>
      <c r="ABO18" s="138"/>
      <c r="ABP18" s="138"/>
      <c r="ABQ18" s="138"/>
      <c r="ABR18" s="138"/>
      <c r="ABS18" s="138"/>
      <c r="ABT18" s="138"/>
      <c r="ABU18" s="138"/>
      <c r="ABV18" s="138"/>
      <c r="ABW18" s="138"/>
      <c r="ABX18" s="138"/>
      <c r="ABY18" s="138"/>
      <c r="ABZ18" s="138"/>
      <c r="ACA18" s="138"/>
      <c r="ACB18" s="138"/>
      <c r="ACC18" s="138"/>
      <c r="ACD18" s="138"/>
      <c r="ACE18" s="138"/>
      <c r="ACF18" s="138"/>
      <c r="ACG18" s="138"/>
      <c r="ACH18" s="138"/>
      <c r="ACI18" s="138"/>
      <c r="ACJ18" s="138"/>
      <c r="ACK18" s="138"/>
      <c r="ACL18" s="138"/>
      <c r="ACM18" s="138"/>
      <c r="ACN18" s="138"/>
      <c r="ACO18" s="138"/>
      <c r="ACP18" s="138"/>
      <c r="ACQ18" s="138"/>
      <c r="ACR18" s="138"/>
      <c r="ACS18" s="138"/>
      <c r="ACT18" s="138"/>
      <c r="ACU18" s="138"/>
      <c r="ACV18" s="138"/>
      <c r="ACW18" s="138"/>
      <c r="ACX18" s="138"/>
      <c r="ACY18" s="138"/>
      <c r="ACZ18" s="138"/>
      <c r="ADA18" s="138"/>
      <c r="ADB18" s="138"/>
      <c r="ADC18" s="138"/>
      <c r="ADD18" s="138"/>
      <c r="ADE18" s="138"/>
      <c r="ADF18" s="138"/>
      <c r="ADG18" s="138"/>
      <c r="ADH18" s="138"/>
      <c r="ADI18" s="138"/>
      <c r="ADJ18" s="138"/>
      <c r="ADK18" s="138"/>
      <c r="ADL18" s="138"/>
      <c r="ADM18" s="138"/>
      <c r="ADN18" s="138"/>
      <c r="ADO18" s="138"/>
      <c r="ADP18" s="138"/>
      <c r="ADQ18" s="138"/>
      <c r="ADR18" s="138"/>
      <c r="ADS18" s="138"/>
      <c r="ADT18" s="138"/>
      <c r="ADU18" s="138"/>
      <c r="ADV18" s="138"/>
      <c r="ADW18" s="138"/>
      <c r="ADX18" s="138"/>
      <c r="ADY18" s="138"/>
      <c r="ADZ18" s="138"/>
      <c r="AEA18" s="138"/>
      <c r="AEB18" s="138"/>
      <c r="AEC18" s="138"/>
      <c r="AED18" s="138"/>
      <c r="AEE18" s="138"/>
      <c r="AEF18" s="138"/>
      <c r="AEG18" s="138"/>
      <c r="AEH18" s="138"/>
      <c r="AEI18" s="138"/>
      <c r="AEJ18" s="138"/>
      <c r="AEK18" s="138"/>
      <c r="AEL18" s="138"/>
      <c r="AEM18" s="138"/>
      <c r="AEN18" s="138"/>
      <c r="AEO18" s="138"/>
      <c r="AEP18" s="138"/>
      <c r="AEQ18" s="138"/>
      <c r="AER18" s="138"/>
      <c r="AES18" s="138"/>
      <c r="AET18" s="138"/>
      <c r="AEU18" s="138"/>
      <c r="AEV18" s="138"/>
      <c r="AEW18" s="138"/>
      <c r="AEX18" s="138"/>
      <c r="AEY18" s="138"/>
      <c r="AEZ18" s="138"/>
      <c r="AFA18" s="138"/>
      <c r="AFB18" s="138"/>
      <c r="AFC18" s="138"/>
      <c r="AFD18" s="138"/>
      <c r="AFE18" s="138"/>
      <c r="AFF18" s="138"/>
      <c r="AFG18" s="138"/>
      <c r="AFH18" s="138"/>
      <c r="AFI18" s="138"/>
      <c r="AFJ18" s="138"/>
      <c r="AFK18" s="138"/>
      <c r="AFL18" s="138"/>
      <c r="AFM18" s="138"/>
      <c r="AFN18" s="138"/>
      <c r="AFO18" s="138"/>
      <c r="AFP18" s="138"/>
      <c r="AFQ18" s="138"/>
      <c r="AFR18" s="138"/>
      <c r="AFS18" s="138"/>
      <c r="AFT18" s="138"/>
      <c r="AFU18" s="138"/>
      <c r="AFV18" s="138"/>
      <c r="AFW18" s="138"/>
      <c r="AFX18" s="138"/>
      <c r="AFY18" s="138"/>
      <c r="AFZ18" s="138"/>
      <c r="AGA18" s="138"/>
      <c r="AGB18" s="138"/>
      <c r="AGC18" s="138"/>
      <c r="AGD18" s="138"/>
      <c r="AGE18" s="138"/>
      <c r="AGF18" s="138"/>
      <c r="AGG18" s="138"/>
      <c r="AGH18" s="138"/>
      <c r="AGI18" s="138"/>
      <c r="AGJ18" s="138"/>
      <c r="AGK18" s="138"/>
      <c r="AGL18" s="138"/>
      <c r="AGM18" s="138"/>
      <c r="AGN18" s="138"/>
      <c r="AGO18" s="138"/>
      <c r="AGP18" s="138"/>
      <c r="AGQ18" s="138"/>
      <c r="AGR18" s="138"/>
      <c r="AGS18" s="138"/>
      <c r="AGT18" s="138"/>
      <c r="AGU18" s="138"/>
      <c r="AGV18" s="138"/>
      <c r="AGW18" s="138"/>
      <c r="AGX18" s="138"/>
      <c r="AGY18" s="138"/>
      <c r="AGZ18" s="138"/>
      <c r="AHA18" s="138"/>
      <c r="AHB18" s="138"/>
      <c r="AHC18" s="138"/>
      <c r="AHD18" s="138"/>
      <c r="AHE18" s="138"/>
      <c r="AHF18" s="138"/>
      <c r="AHG18" s="138"/>
      <c r="AHH18" s="138"/>
      <c r="AHI18" s="138"/>
      <c r="AHJ18" s="138"/>
      <c r="AHK18" s="138"/>
      <c r="AHL18" s="138"/>
      <c r="AHM18" s="138"/>
      <c r="AHN18" s="138"/>
      <c r="AHO18" s="138"/>
      <c r="AHP18" s="138"/>
      <c r="AHQ18" s="138"/>
      <c r="AHR18" s="138"/>
      <c r="AHS18" s="138"/>
      <c r="AHT18" s="138"/>
      <c r="AHU18" s="138"/>
      <c r="AHV18" s="138"/>
      <c r="AHW18" s="138"/>
      <c r="AHX18" s="138"/>
      <c r="AHY18" s="138"/>
      <c r="AHZ18" s="138"/>
      <c r="AIA18" s="138"/>
      <c r="AIB18" s="138"/>
      <c r="AIC18" s="138"/>
      <c r="AID18" s="138"/>
      <c r="AIE18" s="138"/>
      <c r="AIF18" s="138"/>
      <c r="AIG18" s="138"/>
      <c r="AIH18" s="138"/>
      <c r="AII18" s="138"/>
      <c r="AIJ18" s="138"/>
      <c r="AIK18" s="138"/>
      <c r="AIL18" s="138"/>
      <c r="AIM18" s="138"/>
      <c r="AIN18" s="138"/>
      <c r="AIO18" s="138"/>
      <c r="AIP18" s="138"/>
      <c r="AIQ18" s="138"/>
      <c r="AIR18" s="138"/>
      <c r="AIS18" s="138"/>
      <c r="AIT18" s="138"/>
      <c r="AIU18" s="138"/>
      <c r="AIV18" s="138"/>
      <c r="AIW18" s="138"/>
      <c r="AIX18" s="138"/>
      <c r="AIY18" s="138"/>
      <c r="AIZ18" s="138"/>
      <c r="AJA18" s="138"/>
      <c r="AJB18" s="138"/>
      <c r="AJC18" s="138"/>
      <c r="AJD18" s="138"/>
      <c r="AJE18" s="138"/>
      <c r="AJF18" s="138"/>
      <c r="AJG18" s="138"/>
      <c r="AJH18" s="138"/>
      <c r="AJI18" s="138"/>
      <c r="AJJ18" s="138"/>
      <c r="AJK18" s="138"/>
      <c r="AJL18" s="138"/>
      <c r="AJM18" s="138"/>
      <c r="AJN18" s="138"/>
      <c r="AJO18" s="138"/>
      <c r="AJP18" s="138"/>
      <c r="AJQ18" s="138"/>
      <c r="AJR18" s="138"/>
      <c r="AJS18" s="138"/>
      <c r="AJT18" s="138"/>
      <c r="AJU18" s="138"/>
      <c r="AJV18" s="138"/>
      <c r="AJW18" s="138"/>
      <c r="AJX18" s="138"/>
      <c r="AJY18" s="138"/>
      <c r="AJZ18" s="138"/>
      <c r="AKA18" s="138"/>
      <c r="AKB18" s="138"/>
      <c r="AKC18" s="138"/>
      <c r="AKD18" s="138"/>
      <c r="AKE18" s="138"/>
      <c r="AKF18" s="138"/>
      <c r="AKG18" s="138"/>
      <c r="AKH18" s="138"/>
      <c r="AKI18" s="138"/>
      <c r="AKJ18" s="138"/>
      <c r="AKK18" s="138"/>
      <c r="AKL18" s="138"/>
      <c r="AKM18" s="138"/>
      <c r="AKN18" s="138"/>
      <c r="AKO18" s="138"/>
      <c r="AKP18" s="138"/>
      <c r="AKQ18" s="138"/>
      <c r="AKR18" s="138"/>
      <c r="AKS18" s="138"/>
      <c r="AKT18" s="138"/>
      <c r="AKU18" s="138"/>
      <c r="AKV18" s="138"/>
      <c r="AKW18" s="138"/>
      <c r="AKX18" s="138"/>
      <c r="AKY18" s="138"/>
      <c r="AKZ18" s="138"/>
      <c r="ALA18" s="138"/>
      <c r="ALB18" s="138"/>
      <c r="ALC18" s="138"/>
      <c r="ALD18" s="138"/>
      <c r="ALE18" s="138"/>
      <c r="ALF18" s="138"/>
      <c r="ALG18" s="138"/>
      <c r="ALH18" s="138"/>
      <c r="ALI18" s="138"/>
      <c r="ALJ18" s="138"/>
      <c r="ALK18" s="138"/>
      <c r="ALL18" s="138"/>
      <c r="ALM18" s="138"/>
      <c r="ALN18" s="138"/>
      <c r="ALO18" s="138"/>
      <c r="ALP18" s="138"/>
      <c r="ALQ18" s="138"/>
      <c r="ALR18" s="138"/>
      <c r="ALS18" s="138"/>
      <c r="ALT18" s="138"/>
      <c r="ALU18" s="138"/>
      <c r="ALV18" s="138"/>
      <c r="ALW18" s="138"/>
      <c r="ALX18" s="138"/>
      <c r="ALY18" s="138"/>
      <c r="ALZ18" s="138"/>
      <c r="AMA18" s="138"/>
    </row>
    <row r="19" spans="3:1015" s="123" customFormat="1" x14ac:dyDescent="0.25">
      <c r="C19" s="190"/>
      <c r="D19" s="190"/>
      <c r="E19" s="190"/>
      <c r="F19" s="190"/>
      <c r="G19" s="190"/>
      <c r="H19" s="191"/>
      <c r="I19" s="138"/>
      <c r="J19" s="138"/>
      <c r="K19" s="190"/>
      <c r="L19" s="190"/>
      <c r="M19" s="190"/>
      <c r="N19" s="190"/>
      <c r="O19" s="190"/>
      <c r="P19" s="190"/>
      <c r="Q19" s="191"/>
      <c r="R19" s="138"/>
      <c r="S19" s="192"/>
      <c r="T19" s="193"/>
      <c r="U19" s="193"/>
      <c r="V19" s="193"/>
      <c r="W19" s="193"/>
      <c r="X19" s="193"/>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138"/>
      <c r="CH19" s="138"/>
      <c r="CI19" s="138"/>
      <c r="CJ19" s="138"/>
      <c r="CK19" s="138"/>
      <c r="CL19" s="138"/>
      <c r="CM19" s="138"/>
      <c r="CN19" s="138"/>
      <c r="CO19" s="138"/>
      <c r="CP19" s="138"/>
      <c r="CQ19" s="138"/>
      <c r="CR19" s="138"/>
      <c r="CS19" s="138"/>
      <c r="CT19" s="138"/>
      <c r="CU19" s="138"/>
      <c r="CV19" s="138"/>
      <c r="CW19" s="138"/>
      <c r="CX19" s="138"/>
      <c r="CY19" s="138"/>
      <c r="CZ19" s="138"/>
      <c r="DA19" s="138"/>
      <c r="DB19" s="138"/>
      <c r="DC19" s="138"/>
      <c r="DD19" s="138"/>
      <c r="DE19" s="138"/>
      <c r="DF19" s="138"/>
      <c r="DG19" s="138"/>
      <c r="DH19" s="138"/>
      <c r="DI19" s="138"/>
      <c r="DJ19" s="138"/>
      <c r="DK19" s="138"/>
      <c r="DL19" s="138"/>
      <c r="DM19" s="138"/>
      <c r="DN19" s="138"/>
      <c r="DO19" s="138"/>
      <c r="DP19" s="138"/>
      <c r="DQ19" s="138"/>
      <c r="DR19" s="138"/>
      <c r="DS19" s="138"/>
      <c r="DT19" s="138"/>
      <c r="DU19" s="138"/>
      <c r="DV19" s="138"/>
      <c r="DW19" s="138"/>
      <c r="DX19" s="138"/>
      <c r="DY19" s="138"/>
      <c r="DZ19" s="138"/>
      <c r="EA19" s="138"/>
      <c r="EB19" s="138"/>
      <c r="EC19" s="138"/>
      <c r="ED19" s="138"/>
      <c r="EE19" s="138"/>
      <c r="EF19" s="138"/>
      <c r="EG19" s="138"/>
      <c r="EH19" s="138"/>
      <c r="EI19" s="138"/>
      <c r="EJ19" s="138"/>
      <c r="EK19" s="138"/>
      <c r="EL19" s="138"/>
      <c r="EM19" s="138"/>
      <c r="EN19" s="138"/>
      <c r="EO19" s="138"/>
      <c r="EP19" s="138"/>
      <c r="EQ19" s="138"/>
      <c r="ER19" s="138"/>
      <c r="ES19" s="138"/>
      <c r="ET19" s="138"/>
      <c r="EU19" s="138"/>
      <c r="EV19" s="138"/>
      <c r="EW19" s="138"/>
      <c r="EX19" s="138"/>
      <c r="EY19" s="138"/>
      <c r="EZ19" s="138"/>
      <c r="FA19" s="138"/>
      <c r="FB19" s="138"/>
      <c r="FC19" s="138"/>
      <c r="FD19" s="138"/>
      <c r="FE19" s="138"/>
      <c r="FF19" s="138"/>
      <c r="FG19" s="138"/>
      <c r="FH19" s="138"/>
      <c r="FI19" s="138"/>
      <c r="FJ19" s="138"/>
      <c r="FK19" s="138"/>
      <c r="FL19" s="138"/>
      <c r="FM19" s="138"/>
      <c r="FN19" s="138"/>
      <c r="FO19" s="138"/>
      <c r="FP19" s="138"/>
      <c r="FQ19" s="138"/>
      <c r="FR19" s="138"/>
      <c r="FS19" s="138"/>
      <c r="FT19" s="138"/>
      <c r="FU19" s="138"/>
      <c r="FV19" s="138"/>
      <c r="FW19" s="138"/>
      <c r="FX19" s="138"/>
      <c r="FY19" s="138"/>
      <c r="FZ19" s="138"/>
      <c r="GA19" s="138"/>
      <c r="GB19" s="138"/>
      <c r="GC19" s="138"/>
      <c r="GD19" s="138"/>
      <c r="GE19" s="138"/>
      <c r="GF19" s="138"/>
      <c r="GG19" s="138"/>
      <c r="GH19" s="138"/>
      <c r="GI19" s="138"/>
      <c r="GJ19" s="138"/>
      <c r="GK19" s="138"/>
      <c r="GL19" s="138"/>
      <c r="GM19" s="138"/>
      <c r="GN19" s="138"/>
      <c r="GO19" s="138"/>
      <c r="GP19" s="138"/>
      <c r="GQ19" s="138"/>
      <c r="GR19" s="138"/>
      <c r="GS19" s="138"/>
      <c r="GT19" s="138"/>
      <c r="GU19" s="138"/>
      <c r="GV19" s="138"/>
      <c r="GW19" s="138"/>
      <c r="GX19" s="138"/>
      <c r="GY19" s="138"/>
      <c r="GZ19" s="138"/>
      <c r="HA19" s="138"/>
      <c r="HB19" s="138"/>
      <c r="HC19" s="138"/>
      <c r="HD19" s="138"/>
      <c r="HE19" s="138"/>
      <c r="HF19" s="138"/>
      <c r="HG19" s="138"/>
      <c r="HH19" s="138"/>
      <c r="HI19" s="138"/>
      <c r="HJ19" s="138"/>
      <c r="HK19" s="138"/>
      <c r="HL19" s="138"/>
      <c r="HM19" s="138"/>
      <c r="HN19" s="138"/>
      <c r="HO19" s="138"/>
      <c r="HP19" s="138"/>
      <c r="HQ19" s="138"/>
      <c r="HR19" s="138"/>
      <c r="HS19" s="138"/>
      <c r="HT19" s="138"/>
      <c r="HU19" s="138"/>
      <c r="HV19" s="138"/>
      <c r="HW19" s="138"/>
      <c r="HX19" s="138"/>
      <c r="HY19" s="138"/>
      <c r="HZ19" s="138"/>
      <c r="IA19" s="138"/>
      <c r="IB19" s="138"/>
      <c r="IC19" s="138"/>
      <c r="ID19" s="138"/>
      <c r="IE19" s="138"/>
      <c r="IF19" s="138"/>
      <c r="IG19" s="138"/>
      <c r="IH19" s="138"/>
      <c r="II19" s="138"/>
      <c r="IJ19" s="138"/>
      <c r="IK19" s="138"/>
      <c r="IL19" s="138"/>
      <c r="IM19" s="138"/>
      <c r="IN19" s="138"/>
      <c r="IO19" s="138"/>
      <c r="IP19" s="138"/>
      <c r="IQ19" s="138"/>
      <c r="IR19" s="138"/>
      <c r="IS19" s="138"/>
      <c r="IT19" s="138"/>
      <c r="IU19" s="138"/>
      <c r="IV19" s="138"/>
      <c r="IW19" s="138"/>
      <c r="IX19" s="138"/>
      <c r="IY19" s="138"/>
      <c r="IZ19" s="138"/>
      <c r="JA19" s="138"/>
      <c r="JB19" s="138"/>
      <c r="JC19" s="138"/>
      <c r="JD19" s="138"/>
      <c r="JE19" s="138"/>
      <c r="JF19" s="138"/>
      <c r="JG19" s="138"/>
      <c r="JH19" s="138"/>
      <c r="JI19" s="138"/>
      <c r="JJ19" s="138"/>
      <c r="JK19" s="138"/>
      <c r="JL19" s="138"/>
      <c r="JM19" s="138"/>
      <c r="JN19" s="138"/>
      <c r="JO19" s="138"/>
      <c r="JP19" s="138"/>
      <c r="JQ19" s="138"/>
      <c r="JR19" s="138"/>
      <c r="JS19" s="138"/>
      <c r="JT19" s="138"/>
      <c r="JU19" s="138"/>
      <c r="JV19" s="138"/>
      <c r="JW19" s="138"/>
      <c r="JX19" s="138"/>
      <c r="JY19" s="138"/>
      <c r="JZ19" s="138"/>
      <c r="KA19" s="138"/>
      <c r="KB19" s="138"/>
      <c r="KC19" s="138"/>
      <c r="KD19" s="138"/>
      <c r="KE19" s="138"/>
      <c r="KF19" s="138"/>
      <c r="KG19" s="138"/>
      <c r="KH19" s="138"/>
      <c r="KI19" s="138"/>
      <c r="KJ19" s="138"/>
      <c r="KK19" s="138"/>
      <c r="KL19" s="138"/>
      <c r="KM19" s="138"/>
      <c r="KN19" s="138"/>
      <c r="KO19" s="138"/>
      <c r="KP19" s="138"/>
      <c r="KQ19" s="138"/>
      <c r="KR19" s="138"/>
      <c r="KS19" s="138"/>
      <c r="KT19" s="138"/>
      <c r="KU19" s="138"/>
      <c r="KV19" s="138"/>
      <c r="KW19" s="138"/>
      <c r="KX19" s="138"/>
      <c r="KY19" s="138"/>
      <c r="KZ19" s="138"/>
      <c r="LA19" s="138"/>
      <c r="LB19" s="138"/>
      <c r="LC19" s="138"/>
      <c r="LD19" s="138"/>
      <c r="LE19" s="138"/>
      <c r="LF19" s="138"/>
      <c r="LG19" s="138"/>
      <c r="LH19" s="138"/>
      <c r="LI19" s="138"/>
      <c r="LJ19" s="138"/>
      <c r="LK19" s="138"/>
      <c r="LL19" s="138"/>
      <c r="LM19" s="138"/>
      <c r="LN19" s="138"/>
      <c r="LO19" s="138"/>
      <c r="LP19" s="138"/>
      <c r="LQ19" s="138"/>
      <c r="LR19" s="138"/>
      <c r="LS19" s="138"/>
      <c r="LT19" s="138"/>
      <c r="LU19" s="138"/>
      <c r="LV19" s="138"/>
      <c r="LW19" s="138"/>
      <c r="LX19" s="138"/>
      <c r="LY19" s="138"/>
      <c r="LZ19" s="138"/>
      <c r="MA19" s="138"/>
      <c r="MB19" s="138"/>
      <c r="MC19" s="138"/>
      <c r="MD19" s="138"/>
      <c r="ME19" s="138"/>
      <c r="MF19" s="138"/>
      <c r="MG19" s="138"/>
      <c r="MH19" s="138"/>
      <c r="MI19" s="138"/>
      <c r="MJ19" s="138"/>
      <c r="MK19" s="138"/>
      <c r="ML19" s="138"/>
      <c r="MM19" s="138"/>
      <c r="MN19" s="138"/>
      <c r="MO19" s="138"/>
      <c r="MP19" s="138"/>
      <c r="MQ19" s="138"/>
      <c r="MR19" s="138"/>
      <c r="MS19" s="138"/>
      <c r="MT19" s="138"/>
      <c r="MU19" s="138"/>
      <c r="MV19" s="138"/>
      <c r="MW19" s="138"/>
      <c r="MX19" s="138"/>
      <c r="MY19" s="138"/>
      <c r="MZ19" s="138"/>
      <c r="NA19" s="138"/>
      <c r="NB19" s="138"/>
      <c r="NC19" s="138"/>
      <c r="ND19" s="138"/>
      <c r="NE19" s="138"/>
      <c r="NF19" s="138"/>
      <c r="NG19" s="138"/>
      <c r="NH19" s="138"/>
      <c r="NI19" s="138"/>
      <c r="NJ19" s="138"/>
      <c r="NK19" s="138"/>
      <c r="NL19" s="138"/>
      <c r="NM19" s="138"/>
      <c r="NN19" s="138"/>
      <c r="NO19" s="138"/>
      <c r="NP19" s="138"/>
      <c r="NQ19" s="138"/>
      <c r="NR19" s="138"/>
      <c r="NS19" s="138"/>
      <c r="NT19" s="138"/>
      <c r="NU19" s="138"/>
      <c r="NV19" s="138"/>
      <c r="NW19" s="138"/>
      <c r="NX19" s="138"/>
      <c r="NY19" s="138"/>
      <c r="NZ19" s="138"/>
      <c r="OA19" s="138"/>
      <c r="OB19" s="138"/>
      <c r="OC19" s="138"/>
      <c r="OD19" s="138"/>
      <c r="OE19" s="138"/>
      <c r="OF19" s="138"/>
      <c r="OG19" s="138"/>
      <c r="OH19" s="138"/>
      <c r="OI19" s="138"/>
      <c r="OJ19" s="138"/>
      <c r="OK19" s="138"/>
      <c r="OL19" s="138"/>
      <c r="OM19" s="138"/>
      <c r="ON19" s="138"/>
      <c r="OO19" s="138"/>
      <c r="OP19" s="138"/>
      <c r="OQ19" s="138"/>
      <c r="OR19" s="138"/>
      <c r="OS19" s="138"/>
      <c r="OT19" s="138"/>
      <c r="OU19" s="138"/>
      <c r="OV19" s="138"/>
      <c r="OW19" s="138"/>
      <c r="OX19" s="138"/>
      <c r="OY19" s="138"/>
      <c r="OZ19" s="138"/>
      <c r="PA19" s="138"/>
      <c r="PB19" s="138"/>
      <c r="PC19" s="138"/>
      <c r="PD19" s="138"/>
      <c r="PE19" s="138"/>
      <c r="PF19" s="138"/>
      <c r="PG19" s="138"/>
      <c r="PH19" s="138"/>
      <c r="PI19" s="138"/>
      <c r="PJ19" s="138"/>
      <c r="PK19" s="138"/>
      <c r="PL19" s="138"/>
      <c r="PM19" s="138"/>
      <c r="PN19" s="138"/>
      <c r="PO19" s="138"/>
      <c r="PP19" s="138"/>
      <c r="PQ19" s="138"/>
      <c r="PR19" s="138"/>
      <c r="PS19" s="138"/>
      <c r="PT19" s="138"/>
      <c r="PU19" s="138"/>
      <c r="PV19" s="138"/>
      <c r="PW19" s="138"/>
      <c r="PX19" s="138"/>
      <c r="PY19" s="138"/>
      <c r="PZ19" s="138"/>
      <c r="QA19" s="138"/>
      <c r="QB19" s="138"/>
      <c r="QC19" s="138"/>
      <c r="QD19" s="138"/>
      <c r="QE19" s="138"/>
      <c r="QF19" s="138"/>
      <c r="QG19" s="138"/>
      <c r="QH19" s="138"/>
      <c r="QI19" s="138"/>
      <c r="QJ19" s="138"/>
      <c r="QK19" s="138"/>
      <c r="QL19" s="138"/>
      <c r="QM19" s="138"/>
      <c r="QN19" s="138"/>
      <c r="QO19" s="138"/>
      <c r="QP19" s="138"/>
      <c r="QQ19" s="138"/>
      <c r="QR19" s="138"/>
      <c r="QS19" s="138"/>
      <c r="QT19" s="138"/>
      <c r="QU19" s="138"/>
      <c r="QV19" s="138"/>
      <c r="QW19" s="138"/>
      <c r="QX19" s="138"/>
      <c r="QY19" s="138"/>
      <c r="QZ19" s="138"/>
      <c r="RA19" s="138"/>
      <c r="RB19" s="138"/>
      <c r="RC19" s="138"/>
      <c r="RD19" s="138"/>
      <c r="RE19" s="138"/>
      <c r="RF19" s="138"/>
      <c r="RG19" s="138"/>
      <c r="RH19" s="138"/>
      <c r="RI19" s="138"/>
      <c r="RJ19" s="138"/>
      <c r="RK19" s="138"/>
      <c r="RL19" s="138"/>
      <c r="RM19" s="138"/>
      <c r="RN19" s="138"/>
      <c r="RO19" s="138"/>
      <c r="RP19" s="138"/>
      <c r="RQ19" s="138"/>
      <c r="RR19" s="138"/>
      <c r="RS19" s="138"/>
      <c r="RT19" s="138"/>
      <c r="RU19" s="138"/>
      <c r="RV19" s="138"/>
      <c r="RW19" s="138"/>
      <c r="RX19" s="138"/>
      <c r="RY19" s="138"/>
      <c r="RZ19" s="138"/>
      <c r="SA19" s="138"/>
      <c r="SB19" s="138"/>
      <c r="SC19" s="138"/>
      <c r="SD19" s="138"/>
      <c r="SE19" s="138"/>
      <c r="SF19" s="138"/>
      <c r="SG19" s="138"/>
      <c r="SH19" s="138"/>
      <c r="SI19" s="138"/>
      <c r="SJ19" s="138"/>
      <c r="SK19" s="138"/>
      <c r="SL19" s="138"/>
      <c r="SM19" s="138"/>
      <c r="SN19" s="138"/>
      <c r="SO19" s="138"/>
      <c r="SP19" s="138"/>
      <c r="SQ19" s="138"/>
      <c r="SR19" s="138"/>
      <c r="SS19" s="138"/>
      <c r="ST19" s="138"/>
      <c r="SU19" s="138"/>
      <c r="SV19" s="138"/>
      <c r="SW19" s="138"/>
      <c r="SX19" s="138"/>
      <c r="SY19" s="138"/>
      <c r="SZ19" s="138"/>
      <c r="TA19" s="138"/>
      <c r="TB19" s="138"/>
      <c r="TC19" s="138"/>
      <c r="TD19" s="138"/>
      <c r="TE19" s="138"/>
      <c r="TF19" s="138"/>
      <c r="TG19" s="138"/>
      <c r="TH19" s="138"/>
      <c r="TI19" s="138"/>
      <c r="TJ19" s="138"/>
      <c r="TK19" s="138"/>
      <c r="TL19" s="138"/>
      <c r="TM19" s="138"/>
      <c r="TN19" s="138"/>
      <c r="TO19" s="138"/>
      <c r="TP19" s="138"/>
      <c r="TQ19" s="138"/>
      <c r="TR19" s="138"/>
      <c r="TS19" s="138"/>
      <c r="TT19" s="138"/>
      <c r="TU19" s="138"/>
      <c r="TV19" s="138"/>
      <c r="TW19" s="138"/>
      <c r="TX19" s="138"/>
      <c r="TY19" s="138"/>
      <c r="TZ19" s="138"/>
      <c r="UA19" s="138"/>
      <c r="UB19" s="138"/>
      <c r="UC19" s="138"/>
      <c r="UD19" s="138"/>
      <c r="UE19" s="138"/>
      <c r="UF19" s="138"/>
      <c r="UG19" s="138"/>
      <c r="UH19" s="138"/>
      <c r="UI19" s="138"/>
      <c r="UJ19" s="138"/>
      <c r="UK19" s="138"/>
      <c r="UL19" s="138"/>
      <c r="UM19" s="138"/>
      <c r="UN19" s="138"/>
      <c r="UO19" s="138"/>
      <c r="UP19" s="138"/>
      <c r="UQ19" s="138"/>
      <c r="UR19" s="138"/>
      <c r="US19" s="138"/>
      <c r="UT19" s="138"/>
      <c r="UU19" s="138"/>
      <c r="UV19" s="138"/>
      <c r="UW19" s="138"/>
      <c r="UX19" s="138"/>
      <c r="UY19" s="138"/>
      <c r="UZ19" s="138"/>
      <c r="VA19" s="138"/>
      <c r="VB19" s="138"/>
      <c r="VC19" s="138"/>
      <c r="VD19" s="138"/>
      <c r="VE19" s="138"/>
      <c r="VF19" s="138"/>
      <c r="VG19" s="138"/>
      <c r="VH19" s="138"/>
      <c r="VI19" s="138"/>
      <c r="VJ19" s="138"/>
      <c r="VK19" s="138"/>
      <c r="VL19" s="138"/>
      <c r="VM19" s="138"/>
      <c r="VN19" s="138"/>
      <c r="VO19" s="138"/>
      <c r="VP19" s="138"/>
      <c r="VQ19" s="138"/>
      <c r="VR19" s="138"/>
      <c r="VS19" s="138"/>
      <c r="VT19" s="138"/>
      <c r="VU19" s="138"/>
      <c r="VV19" s="138"/>
      <c r="VW19" s="138"/>
      <c r="VX19" s="138"/>
      <c r="VY19" s="138"/>
      <c r="VZ19" s="138"/>
      <c r="WA19" s="138"/>
      <c r="WB19" s="138"/>
      <c r="WC19" s="138"/>
      <c r="WD19" s="138"/>
      <c r="WE19" s="138"/>
      <c r="WF19" s="138"/>
      <c r="WG19" s="138"/>
      <c r="WH19" s="138"/>
      <c r="WI19" s="138"/>
      <c r="WJ19" s="138"/>
      <c r="WK19" s="138"/>
      <c r="WL19" s="138"/>
      <c r="WM19" s="138"/>
      <c r="WN19" s="138"/>
      <c r="WO19" s="138"/>
      <c r="WP19" s="138"/>
      <c r="WQ19" s="138"/>
      <c r="WR19" s="138"/>
      <c r="WS19" s="138"/>
      <c r="WT19" s="138"/>
      <c r="WU19" s="138"/>
      <c r="WV19" s="138"/>
      <c r="WW19" s="138"/>
      <c r="WX19" s="138"/>
      <c r="WY19" s="138"/>
      <c r="WZ19" s="138"/>
      <c r="XA19" s="138"/>
      <c r="XB19" s="138"/>
      <c r="XC19" s="138"/>
      <c r="XD19" s="138"/>
      <c r="XE19" s="138"/>
      <c r="XF19" s="138"/>
      <c r="XG19" s="138"/>
      <c r="XH19" s="138"/>
      <c r="XI19" s="138"/>
      <c r="XJ19" s="138"/>
      <c r="XK19" s="138"/>
      <c r="XL19" s="138"/>
      <c r="XM19" s="138"/>
      <c r="XN19" s="138"/>
      <c r="XO19" s="138"/>
      <c r="XP19" s="138"/>
      <c r="XQ19" s="138"/>
      <c r="XR19" s="138"/>
      <c r="XS19" s="138"/>
      <c r="XT19" s="138"/>
      <c r="XU19" s="138"/>
      <c r="XV19" s="138"/>
      <c r="XW19" s="138"/>
      <c r="XX19" s="138"/>
      <c r="XY19" s="138"/>
      <c r="XZ19" s="138"/>
      <c r="YA19" s="138"/>
      <c r="YB19" s="138"/>
      <c r="YC19" s="138"/>
      <c r="YD19" s="138"/>
      <c r="YE19" s="138"/>
      <c r="YF19" s="138"/>
      <c r="YG19" s="138"/>
      <c r="YH19" s="138"/>
      <c r="YI19" s="138"/>
      <c r="YJ19" s="138"/>
      <c r="YK19" s="138"/>
      <c r="YL19" s="138"/>
      <c r="YM19" s="138"/>
      <c r="YN19" s="138"/>
      <c r="YO19" s="138"/>
      <c r="YP19" s="138"/>
      <c r="YQ19" s="138"/>
      <c r="YR19" s="138"/>
      <c r="YS19" s="138"/>
      <c r="YT19" s="138"/>
      <c r="YU19" s="138"/>
      <c r="YV19" s="138"/>
      <c r="YW19" s="138"/>
      <c r="YX19" s="138"/>
      <c r="YY19" s="138"/>
      <c r="YZ19" s="138"/>
      <c r="ZA19" s="138"/>
      <c r="ZB19" s="138"/>
      <c r="ZC19" s="138"/>
      <c r="ZD19" s="138"/>
      <c r="ZE19" s="138"/>
      <c r="ZF19" s="138"/>
      <c r="ZG19" s="138"/>
      <c r="ZH19" s="138"/>
      <c r="ZI19" s="138"/>
      <c r="ZJ19" s="138"/>
      <c r="ZK19" s="138"/>
      <c r="ZL19" s="138"/>
      <c r="ZM19" s="138"/>
      <c r="ZN19" s="138"/>
      <c r="ZO19" s="138"/>
      <c r="ZP19" s="138"/>
      <c r="ZQ19" s="138"/>
      <c r="ZR19" s="138"/>
      <c r="ZS19" s="138"/>
      <c r="ZT19" s="138"/>
      <c r="ZU19" s="138"/>
      <c r="ZV19" s="138"/>
      <c r="ZW19" s="138"/>
      <c r="ZX19" s="138"/>
      <c r="ZY19" s="138"/>
      <c r="ZZ19" s="138"/>
      <c r="AAA19" s="138"/>
      <c r="AAB19" s="138"/>
      <c r="AAC19" s="138"/>
      <c r="AAD19" s="138"/>
      <c r="AAE19" s="138"/>
      <c r="AAF19" s="138"/>
      <c r="AAG19" s="138"/>
      <c r="AAH19" s="138"/>
      <c r="AAI19" s="138"/>
      <c r="AAJ19" s="138"/>
      <c r="AAK19" s="138"/>
      <c r="AAL19" s="138"/>
      <c r="AAM19" s="138"/>
      <c r="AAN19" s="138"/>
      <c r="AAO19" s="138"/>
      <c r="AAP19" s="138"/>
      <c r="AAQ19" s="138"/>
      <c r="AAR19" s="138"/>
      <c r="AAS19" s="138"/>
      <c r="AAT19" s="138"/>
      <c r="AAU19" s="138"/>
      <c r="AAV19" s="138"/>
      <c r="AAW19" s="138"/>
      <c r="AAX19" s="138"/>
      <c r="AAY19" s="138"/>
      <c r="AAZ19" s="138"/>
      <c r="ABA19" s="138"/>
      <c r="ABB19" s="138"/>
      <c r="ABC19" s="138"/>
      <c r="ABD19" s="138"/>
      <c r="ABE19" s="138"/>
      <c r="ABF19" s="138"/>
      <c r="ABG19" s="138"/>
      <c r="ABH19" s="138"/>
      <c r="ABI19" s="138"/>
      <c r="ABJ19" s="138"/>
      <c r="ABK19" s="138"/>
      <c r="ABL19" s="138"/>
      <c r="ABM19" s="138"/>
      <c r="ABN19" s="138"/>
      <c r="ABO19" s="138"/>
      <c r="ABP19" s="138"/>
      <c r="ABQ19" s="138"/>
      <c r="ABR19" s="138"/>
      <c r="ABS19" s="138"/>
      <c r="ABT19" s="138"/>
      <c r="ABU19" s="138"/>
      <c r="ABV19" s="138"/>
      <c r="ABW19" s="138"/>
      <c r="ABX19" s="138"/>
      <c r="ABY19" s="138"/>
      <c r="ABZ19" s="138"/>
      <c r="ACA19" s="138"/>
      <c r="ACB19" s="138"/>
      <c r="ACC19" s="138"/>
      <c r="ACD19" s="138"/>
      <c r="ACE19" s="138"/>
      <c r="ACF19" s="138"/>
      <c r="ACG19" s="138"/>
      <c r="ACH19" s="138"/>
      <c r="ACI19" s="138"/>
      <c r="ACJ19" s="138"/>
      <c r="ACK19" s="138"/>
      <c r="ACL19" s="138"/>
      <c r="ACM19" s="138"/>
      <c r="ACN19" s="138"/>
      <c r="ACO19" s="138"/>
      <c r="ACP19" s="138"/>
      <c r="ACQ19" s="138"/>
      <c r="ACR19" s="138"/>
      <c r="ACS19" s="138"/>
      <c r="ACT19" s="138"/>
      <c r="ACU19" s="138"/>
      <c r="ACV19" s="138"/>
      <c r="ACW19" s="138"/>
      <c r="ACX19" s="138"/>
      <c r="ACY19" s="138"/>
      <c r="ACZ19" s="138"/>
      <c r="ADA19" s="138"/>
      <c r="ADB19" s="138"/>
      <c r="ADC19" s="138"/>
      <c r="ADD19" s="138"/>
      <c r="ADE19" s="138"/>
      <c r="ADF19" s="138"/>
      <c r="ADG19" s="138"/>
      <c r="ADH19" s="138"/>
      <c r="ADI19" s="138"/>
      <c r="ADJ19" s="138"/>
      <c r="ADK19" s="138"/>
      <c r="ADL19" s="138"/>
      <c r="ADM19" s="138"/>
      <c r="ADN19" s="138"/>
      <c r="ADO19" s="138"/>
      <c r="ADP19" s="138"/>
      <c r="ADQ19" s="138"/>
      <c r="ADR19" s="138"/>
      <c r="ADS19" s="138"/>
      <c r="ADT19" s="138"/>
      <c r="ADU19" s="138"/>
      <c r="ADV19" s="138"/>
      <c r="ADW19" s="138"/>
      <c r="ADX19" s="138"/>
      <c r="ADY19" s="138"/>
      <c r="ADZ19" s="138"/>
      <c r="AEA19" s="138"/>
      <c r="AEB19" s="138"/>
      <c r="AEC19" s="138"/>
      <c r="AED19" s="138"/>
      <c r="AEE19" s="138"/>
      <c r="AEF19" s="138"/>
      <c r="AEG19" s="138"/>
      <c r="AEH19" s="138"/>
      <c r="AEI19" s="138"/>
      <c r="AEJ19" s="138"/>
      <c r="AEK19" s="138"/>
      <c r="AEL19" s="138"/>
      <c r="AEM19" s="138"/>
      <c r="AEN19" s="138"/>
      <c r="AEO19" s="138"/>
      <c r="AEP19" s="138"/>
      <c r="AEQ19" s="138"/>
      <c r="AER19" s="138"/>
      <c r="AES19" s="138"/>
      <c r="AET19" s="138"/>
      <c r="AEU19" s="138"/>
      <c r="AEV19" s="138"/>
      <c r="AEW19" s="138"/>
      <c r="AEX19" s="138"/>
      <c r="AEY19" s="138"/>
      <c r="AEZ19" s="138"/>
      <c r="AFA19" s="138"/>
      <c r="AFB19" s="138"/>
      <c r="AFC19" s="138"/>
      <c r="AFD19" s="138"/>
      <c r="AFE19" s="138"/>
      <c r="AFF19" s="138"/>
      <c r="AFG19" s="138"/>
      <c r="AFH19" s="138"/>
      <c r="AFI19" s="138"/>
      <c r="AFJ19" s="138"/>
      <c r="AFK19" s="138"/>
      <c r="AFL19" s="138"/>
      <c r="AFM19" s="138"/>
      <c r="AFN19" s="138"/>
      <c r="AFO19" s="138"/>
      <c r="AFP19" s="138"/>
      <c r="AFQ19" s="138"/>
      <c r="AFR19" s="138"/>
      <c r="AFS19" s="138"/>
      <c r="AFT19" s="138"/>
      <c r="AFU19" s="138"/>
      <c r="AFV19" s="138"/>
      <c r="AFW19" s="138"/>
      <c r="AFX19" s="138"/>
      <c r="AFY19" s="138"/>
      <c r="AFZ19" s="138"/>
      <c r="AGA19" s="138"/>
      <c r="AGB19" s="138"/>
      <c r="AGC19" s="138"/>
      <c r="AGD19" s="138"/>
      <c r="AGE19" s="138"/>
      <c r="AGF19" s="138"/>
      <c r="AGG19" s="138"/>
      <c r="AGH19" s="138"/>
      <c r="AGI19" s="138"/>
      <c r="AGJ19" s="138"/>
      <c r="AGK19" s="138"/>
      <c r="AGL19" s="138"/>
      <c r="AGM19" s="138"/>
      <c r="AGN19" s="138"/>
      <c r="AGO19" s="138"/>
      <c r="AGP19" s="138"/>
      <c r="AGQ19" s="138"/>
      <c r="AGR19" s="138"/>
      <c r="AGS19" s="138"/>
      <c r="AGT19" s="138"/>
      <c r="AGU19" s="138"/>
      <c r="AGV19" s="138"/>
      <c r="AGW19" s="138"/>
      <c r="AGX19" s="138"/>
      <c r="AGY19" s="138"/>
      <c r="AGZ19" s="138"/>
      <c r="AHA19" s="138"/>
      <c r="AHB19" s="138"/>
      <c r="AHC19" s="138"/>
      <c r="AHD19" s="138"/>
      <c r="AHE19" s="138"/>
      <c r="AHF19" s="138"/>
      <c r="AHG19" s="138"/>
      <c r="AHH19" s="138"/>
      <c r="AHI19" s="138"/>
      <c r="AHJ19" s="138"/>
      <c r="AHK19" s="138"/>
      <c r="AHL19" s="138"/>
      <c r="AHM19" s="138"/>
      <c r="AHN19" s="138"/>
      <c r="AHO19" s="138"/>
      <c r="AHP19" s="138"/>
      <c r="AHQ19" s="138"/>
      <c r="AHR19" s="138"/>
      <c r="AHS19" s="138"/>
      <c r="AHT19" s="138"/>
      <c r="AHU19" s="138"/>
      <c r="AHV19" s="138"/>
      <c r="AHW19" s="138"/>
      <c r="AHX19" s="138"/>
      <c r="AHY19" s="138"/>
      <c r="AHZ19" s="138"/>
      <c r="AIA19" s="138"/>
      <c r="AIB19" s="138"/>
      <c r="AIC19" s="138"/>
      <c r="AID19" s="138"/>
      <c r="AIE19" s="138"/>
      <c r="AIF19" s="138"/>
      <c r="AIG19" s="138"/>
      <c r="AIH19" s="138"/>
      <c r="AII19" s="138"/>
      <c r="AIJ19" s="138"/>
      <c r="AIK19" s="138"/>
      <c r="AIL19" s="138"/>
      <c r="AIM19" s="138"/>
      <c r="AIN19" s="138"/>
      <c r="AIO19" s="138"/>
      <c r="AIP19" s="138"/>
      <c r="AIQ19" s="138"/>
      <c r="AIR19" s="138"/>
      <c r="AIS19" s="138"/>
      <c r="AIT19" s="138"/>
      <c r="AIU19" s="138"/>
      <c r="AIV19" s="138"/>
      <c r="AIW19" s="138"/>
      <c r="AIX19" s="138"/>
      <c r="AIY19" s="138"/>
      <c r="AIZ19" s="138"/>
      <c r="AJA19" s="138"/>
      <c r="AJB19" s="138"/>
      <c r="AJC19" s="138"/>
      <c r="AJD19" s="138"/>
      <c r="AJE19" s="138"/>
      <c r="AJF19" s="138"/>
      <c r="AJG19" s="138"/>
      <c r="AJH19" s="138"/>
      <c r="AJI19" s="138"/>
      <c r="AJJ19" s="138"/>
      <c r="AJK19" s="138"/>
      <c r="AJL19" s="138"/>
      <c r="AJM19" s="138"/>
      <c r="AJN19" s="138"/>
      <c r="AJO19" s="138"/>
      <c r="AJP19" s="138"/>
      <c r="AJQ19" s="138"/>
      <c r="AJR19" s="138"/>
      <c r="AJS19" s="138"/>
      <c r="AJT19" s="138"/>
      <c r="AJU19" s="138"/>
      <c r="AJV19" s="138"/>
      <c r="AJW19" s="138"/>
      <c r="AJX19" s="138"/>
      <c r="AJY19" s="138"/>
      <c r="AJZ19" s="138"/>
      <c r="AKA19" s="138"/>
      <c r="AKB19" s="138"/>
      <c r="AKC19" s="138"/>
      <c r="AKD19" s="138"/>
      <c r="AKE19" s="138"/>
      <c r="AKF19" s="138"/>
      <c r="AKG19" s="138"/>
      <c r="AKH19" s="138"/>
      <c r="AKI19" s="138"/>
      <c r="AKJ19" s="138"/>
      <c r="AKK19" s="138"/>
      <c r="AKL19" s="138"/>
      <c r="AKM19" s="138"/>
      <c r="AKN19" s="138"/>
      <c r="AKO19" s="138"/>
      <c r="AKP19" s="138"/>
      <c r="AKQ19" s="138"/>
      <c r="AKR19" s="138"/>
      <c r="AKS19" s="138"/>
      <c r="AKT19" s="138"/>
      <c r="AKU19" s="138"/>
      <c r="AKV19" s="138"/>
      <c r="AKW19" s="138"/>
      <c r="AKX19" s="138"/>
      <c r="AKY19" s="138"/>
      <c r="AKZ19" s="138"/>
      <c r="ALA19" s="138"/>
      <c r="ALB19" s="138"/>
      <c r="ALC19" s="138"/>
      <c r="ALD19" s="138"/>
      <c r="ALE19" s="138"/>
      <c r="ALF19" s="138"/>
      <c r="ALG19" s="138"/>
      <c r="ALH19" s="138"/>
      <c r="ALI19" s="138"/>
      <c r="ALJ19" s="138"/>
      <c r="ALK19" s="138"/>
      <c r="ALL19" s="138"/>
      <c r="ALM19" s="138"/>
      <c r="ALN19" s="138"/>
      <c r="ALO19" s="138"/>
      <c r="ALP19" s="138"/>
      <c r="ALQ19" s="138"/>
      <c r="ALR19" s="138"/>
      <c r="ALS19" s="138"/>
      <c r="ALT19" s="138"/>
      <c r="ALU19" s="138"/>
      <c r="ALV19" s="138"/>
      <c r="ALW19" s="138"/>
      <c r="ALX19" s="138"/>
      <c r="ALY19" s="138"/>
      <c r="ALZ19" s="138"/>
      <c r="AMA19" s="138"/>
    </row>
    <row r="20" spans="3:1015" s="123" customFormat="1" x14ac:dyDescent="0.25">
      <c r="C20" s="190"/>
      <c r="D20" s="190"/>
      <c r="E20" s="190"/>
      <c r="F20" s="190"/>
      <c r="G20" s="190"/>
      <c r="H20" s="191"/>
      <c r="I20" s="138"/>
      <c r="J20" s="138"/>
      <c r="K20" s="190"/>
      <c r="L20" s="190"/>
      <c r="M20" s="190"/>
      <c r="N20" s="190"/>
      <c r="O20" s="190"/>
      <c r="P20" s="190"/>
      <c r="Q20" s="191"/>
      <c r="R20" s="138"/>
      <c r="S20" s="192"/>
      <c r="T20" s="193"/>
      <c r="U20" s="193"/>
      <c r="V20" s="193"/>
      <c r="W20" s="193"/>
      <c r="X20" s="193"/>
      <c r="Y20" s="138"/>
      <c r="Z20" s="138"/>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138"/>
      <c r="CH20" s="138"/>
      <c r="CI20" s="138"/>
      <c r="CJ20" s="138"/>
      <c r="CK20" s="138"/>
      <c r="CL20" s="138"/>
      <c r="CM20" s="138"/>
      <c r="CN20" s="138"/>
      <c r="CO20" s="138"/>
      <c r="CP20" s="138"/>
      <c r="CQ20" s="138"/>
      <c r="CR20" s="138"/>
      <c r="CS20" s="138"/>
      <c r="CT20" s="138"/>
      <c r="CU20" s="138"/>
      <c r="CV20" s="138"/>
      <c r="CW20" s="138"/>
      <c r="CX20" s="138"/>
      <c r="CY20" s="138"/>
      <c r="CZ20" s="138"/>
      <c r="DA20" s="138"/>
      <c r="DB20" s="138"/>
      <c r="DC20" s="138"/>
      <c r="DD20" s="138"/>
      <c r="DE20" s="138"/>
      <c r="DF20" s="138"/>
      <c r="DG20" s="138"/>
      <c r="DH20" s="138"/>
      <c r="DI20" s="138"/>
      <c r="DJ20" s="138"/>
      <c r="DK20" s="138"/>
      <c r="DL20" s="138"/>
      <c r="DM20" s="138"/>
      <c r="DN20" s="138"/>
      <c r="DO20" s="138"/>
      <c r="DP20" s="138"/>
      <c r="DQ20" s="138"/>
      <c r="DR20" s="138"/>
      <c r="DS20" s="138"/>
      <c r="DT20" s="138"/>
      <c r="DU20" s="138"/>
      <c r="DV20" s="138"/>
      <c r="DW20" s="138"/>
      <c r="DX20" s="138"/>
      <c r="DY20" s="138"/>
      <c r="DZ20" s="138"/>
      <c r="EA20" s="138"/>
      <c r="EB20" s="138"/>
      <c r="EC20" s="138"/>
      <c r="ED20" s="138"/>
      <c r="EE20" s="138"/>
      <c r="EF20" s="138"/>
      <c r="EG20" s="138"/>
      <c r="EH20" s="138"/>
      <c r="EI20" s="138"/>
      <c r="EJ20" s="138"/>
      <c r="EK20" s="138"/>
      <c r="EL20" s="138"/>
      <c r="EM20" s="138"/>
      <c r="EN20" s="138"/>
      <c r="EO20" s="138"/>
      <c r="EP20" s="138"/>
      <c r="EQ20" s="138"/>
      <c r="ER20" s="138"/>
      <c r="ES20" s="138"/>
      <c r="ET20" s="138"/>
      <c r="EU20" s="138"/>
      <c r="EV20" s="138"/>
      <c r="EW20" s="138"/>
      <c r="EX20" s="138"/>
      <c r="EY20" s="138"/>
      <c r="EZ20" s="138"/>
      <c r="FA20" s="138"/>
      <c r="FB20" s="138"/>
      <c r="FC20" s="138"/>
      <c r="FD20" s="138"/>
      <c r="FE20" s="138"/>
      <c r="FF20" s="138"/>
      <c r="FG20" s="138"/>
      <c r="FH20" s="138"/>
      <c r="FI20" s="138"/>
      <c r="FJ20" s="138"/>
      <c r="FK20" s="138"/>
      <c r="FL20" s="138"/>
      <c r="FM20" s="138"/>
      <c r="FN20" s="138"/>
      <c r="FO20" s="138"/>
      <c r="FP20" s="138"/>
      <c r="FQ20" s="138"/>
      <c r="FR20" s="138"/>
      <c r="FS20" s="138"/>
      <c r="FT20" s="138"/>
      <c r="FU20" s="138"/>
      <c r="FV20" s="138"/>
      <c r="FW20" s="138"/>
      <c r="FX20" s="138"/>
      <c r="FY20" s="138"/>
      <c r="FZ20" s="138"/>
      <c r="GA20" s="138"/>
      <c r="GB20" s="138"/>
      <c r="GC20" s="138"/>
      <c r="GD20" s="138"/>
      <c r="GE20" s="138"/>
      <c r="GF20" s="138"/>
      <c r="GG20" s="138"/>
      <c r="GH20" s="138"/>
      <c r="GI20" s="138"/>
      <c r="GJ20" s="138"/>
      <c r="GK20" s="138"/>
      <c r="GL20" s="138"/>
      <c r="GM20" s="138"/>
      <c r="GN20" s="138"/>
      <c r="GO20" s="138"/>
      <c r="GP20" s="138"/>
      <c r="GQ20" s="138"/>
      <c r="GR20" s="138"/>
      <c r="GS20" s="138"/>
      <c r="GT20" s="138"/>
      <c r="GU20" s="138"/>
      <c r="GV20" s="138"/>
      <c r="GW20" s="138"/>
      <c r="GX20" s="138"/>
      <c r="GY20" s="138"/>
      <c r="GZ20" s="138"/>
      <c r="HA20" s="138"/>
      <c r="HB20" s="138"/>
      <c r="HC20" s="138"/>
      <c r="HD20" s="138"/>
      <c r="HE20" s="138"/>
      <c r="HF20" s="138"/>
      <c r="HG20" s="138"/>
      <c r="HH20" s="138"/>
      <c r="HI20" s="138"/>
      <c r="HJ20" s="138"/>
      <c r="HK20" s="138"/>
      <c r="HL20" s="138"/>
      <c r="HM20" s="138"/>
      <c r="HN20" s="138"/>
      <c r="HO20" s="138"/>
      <c r="HP20" s="138"/>
      <c r="HQ20" s="138"/>
      <c r="HR20" s="138"/>
      <c r="HS20" s="138"/>
      <c r="HT20" s="138"/>
      <c r="HU20" s="138"/>
      <c r="HV20" s="138"/>
      <c r="HW20" s="138"/>
      <c r="HX20" s="138"/>
      <c r="HY20" s="138"/>
      <c r="HZ20" s="138"/>
      <c r="IA20" s="138"/>
      <c r="IB20" s="138"/>
      <c r="IC20" s="138"/>
      <c r="ID20" s="138"/>
      <c r="IE20" s="138"/>
      <c r="IF20" s="138"/>
      <c r="IG20" s="138"/>
      <c r="IH20" s="138"/>
      <c r="II20" s="138"/>
      <c r="IJ20" s="138"/>
      <c r="IK20" s="138"/>
      <c r="IL20" s="138"/>
      <c r="IM20" s="138"/>
      <c r="IN20" s="138"/>
      <c r="IO20" s="138"/>
      <c r="IP20" s="138"/>
      <c r="IQ20" s="138"/>
      <c r="IR20" s="138"/>
      <c r="IS20" s="138"/>
      <c r="IT20" s="138"/>
      <c r="IU20" s="138"/>
      <c r="IV20" s="138"/>
      <c r="IW20" s="138"/>
      <c r="IX20" s="138"/>
      <c r="IY20" s="138"/>
      <c r="IZ20" s="138"/>
      <c r="JA20" s="138"/>
      <c r="JB20" s="138"/>
      <c r="JC20" s="138"/>
      <c r="JD20" s="138"/>
      <c r="JE20" s="138"/>
      <c r="JF20" s="138"/>
      <c r="JG20" s="138"/>
      <c r="JH20" s="138"/>
      <c r="JI20" s="138"/>
      <c r="JJ20" s="138"/>
      <c r="JK20" s="138"/>
      <c r="JL20" s="138"/>
      <c r="JM20" s="138"/>
      <c r="JN20" s="138"/>
      <c r="JO20" s="138"/>
      <c r="JP20" s="138"/>
      <c r="JQ20" s="138"/>
      <c r="JR20" s="138"/>
      <c r="JS20" s="138"/>
      <c r="JT20" s="138"/>
      <c r="JU20" s="138"/>
      <c r="JV20" s="138"/>
      <c r="JW20" s="138"/>
      <c r="JX20" s="138"/>
      <c r="JY20" s="138"/>
      <c r="JZ20" s="138"/>
      <c r="KA20" s="138"/>
      <c r="KB20" s="138"/>
      <c r="KC20" s="138"/>
      <c r="KD20" s="138"/>
      <c r="KE20" s="138"/>
      <c r="KF20" s="138"/>
      <c r="KG20" s="138"/>
      <c r="KH20" s="138"/>
      <c r="KI20" s="138"/>
      <c r="KJ20" s="138"/>
      <c r="KK20" s="138"/>
      <c r="KL20" s="138"/>
      <c r="KM20" s="138"/>
      <c r="KN20" s="138"/>
      <c r="KO20" s="138"/>
      <c r="KP20" s="138"/>
      <c r="KQ20" s="138"/>
      <c r="KR20" s="138"/>
      <c r="KS20" s="138"/>
      <c r="KT20" s="138"/>
      <c r="KU20" s="138"/>
      <c r="KV20" s="138"/>
      <c r="KW20" s="138"/>
      <c r="KX20" s="138"/>
      <c r="KY20" s="138"/>
      <c r="KZ20" s="138"/>
      <c r="LA20" s="138"/>
      <c r="LB20" s="138"/>
      <c r="LC20" s="138"/>
      <c r="LD20" s="138"/>
      <c r="LE20" s="138"/>
      <c r="LF20" s="138"/>
      <c r="LG20" s="138"/>
      <c r="LH20" s="138"/>
      <c r="LI20" s="138"/>
      <c r="LJ20" s="138"/>
      <c r="LK20" s="138"/>
      <c r="LL20" s="138"/>
      <c r="LM20" s="138"/>
      <c r="LN20" s="138"/>
      <c r="LO20" s="138"/>
      <c r="LP20" s="138"/>
      <c r="LQ20" s="138"/>
      <c r="LR20" s="138"/>
      <c r="LS20" s="138"/>
      <c r="LT20" s="138"/>
      <c r="LU20" s="138"/>
      <c r="LV20" s="138"/>
      <c r="LW20" s="138"/>
      <c r="LX20" s="138"/>
      <c r="LY20" s="138"/>
      <c r="LZ20" s="138"/>
      <c r="MA20" s="138"/>
      <c r="MB20" s="138"/>
      <c r="MC20" s="138"/>
      <c r="MD20" s="138"/>
      <c r="ME20" s="138"/>
      <c r="MF20" s="138"/>
      <c r="MG20" s="138"/>
      <c r="MH20" s="138"/>
      <c r="MI20" s="138"/>
      <c r="MJ20" s="138"/>
      <c r="MK20" s="138"/>
      <c r="ML20" s="138"/>
      <c r="MM20" s="138"/>
      <c r="MN20" s="138"/>
      <c r="MO20" s="138"/>
      <c r="MP20" s="138"/>
      <c r="MQ20" s="138"/>
      <c r="MR20" s="138"/>
      <c r="MS20" s="138"/>
      <c r="MT20" s="138"/>
      <c r="MU20" s="138"/>
      <c r="MV20" s="138"/>
      <c r="MW20" s="138"/>
      <c r="MX20" s="138"/>
      <c r="MY20" s="138"/>
      <c r="MZ20" s="138"/>
      <c r="NA20" s="138"/>
      <c r="NB20" s="138"/>
      <c r="NC20" s="138"/>
      <c r="ND20" s="138"/>
      <c r="NE20" s="138"/>
      <c r="NF20" s="138"/>
      <c r="NG20" s="138"/>
      <c r="NH20" s="138"/>
      <c r="NI20" s="138"/>
      <c r="NJ20" s="138"/>
      <c r="NK20" s="138"/>
      <c r="NL20" s="138"/>
      <c r="NM20" s="138"/>
      <c r="NN20" s="138"/>
      <c r="NO20" s="138"/>
      <c r="NP20" s="138"/>
      <c r="NQ20" s="138"/>
      <c r="NR20" s="138"/>
      <c r="NS20" s="138"/>
      <c r="NT20" s="138"/>
      <c r="NU20" s="138"/>
      <c r="NV20" s="138"/>
      <c r="NW20" s="138"/>
      <c r="NX20" s="138"/>
      <c r="NY20" s="138"/>
      <c r="NZ20" s="138"/>
      <c r="OA20" s="138"/>
      <c r="OB20" s="138"/>
      <c r="OC20" s="138"/>
      <c r="OD20" s="138"/>
      <c r="OE20" s="138"/>
      <c r="OF20" s="138"/>
      <c r="OG20" s="138"/>
      <c r="OH20" s="138"/>
      <c r="OI20" s="138"/>
      <c r="OJ20" s="138"/>
      <c r="OK20" s="138"/>
      <c r="OL20" s="138"/>
      <c r="OM20" s="138"/>
      <c r="ON20" s="138"/>
      <c r="OO20" s="138"/>
      <c r="OP20" s="138"/>
      <c r="OQ20" s="138"/>
      <c r="OR20" s="138"/>
      <c r="OS20" s="138"/>
      <c r="OT20" s="138"/>
      <c r="OU20" s="138"/>
      <c r="OV20" s="138"/>
      <c r="OW20" s="138"/>
      <c r="OX20" s="138"/>
      <c r="OY20" s="138"/>
      <c r="OZ20" s="138"/>
      <c r="PA20" s="138"/>
      <c r="PB20" s="138"/>
      <c r="PC20" s="138"/>
      <c r="PD20" s="138"/>
      <c r="PE20" s="138"/>
      <c r="PF20" s="138"/>
      <c r="PG20" s="138"/>
      <c r="PH20" s="138"/>
      <c r="PI20" s="138"/>
      <c r="PJ20" s="138"/>
      <c r="PK20" s="138"/>
      <c r="PL20" s="138"/>
      <c r="PM20" s="138"/>
      <c r="PN20" s="138"/>
      <c r="PO20" s="138"/>
      <c r="PP20" s="138"/>
      <c r="PQ20" s="138"/>
      <c r="PR20" s="138"/>
      <c r="PS20" s="138"/>
      <c r="PT20" s="138"/>
      <c r="PU20" s="138"/>
      <c r="PV20" s="138"/>
      <c r="PW20" s="138"/>
      <c r="PX20" s="138"/>
      <c r="PY20" s="138"/>
      <c r="PZ20" s="138"/>
      <c r="QA20" s="138"/>
      <c r="QB20" s="138"/>
      <c r="QC20" s="138"/>
      <c r="QD20" s="138"/>
      <c r="QE20" s="138"/>
      <c r="QF20" s="138"/>
      <c r="QG20" s="138"/>
      <c r="QH20" s="138"/>
      <c r="QI20" s="138"/>
      <c r="QJ20" s="138"/>
      <c r="QK20" s="138"/>
      <c r="QL20" s="138"/>
      <c r="QM20" s="138"/>
      <c r="QN20" s="138"/>
      <c r="QO20" s="138"/>
      <c r="QP20" s="138"/>
      <c r="QQ20" s="138"/>
      <c r="QR20" s="138"/>
      <c r="QS20" s="138"/>
      <c r="QT20" s="138"/>
      <c r="QU20" s="138"/>
      <c r="QV20" s="138"/>
      <c r="QW20" s="138"/>
      <c r="QX20" s="138"/>
      <c r="QY20" s="138"/>
      <c r="QZ20" s="138"/>
      <c r="RA20" s="138"/>
      <c r="RB20" s="138"/>
      <c r="RC20" s="138"/>
      <c r="RD20" s="138"/>
      <c r="RE20" s="138"/>
      <c r="RF20" s="138"/>
      <c r="RG20" s="138"/>
      <c r="RH20" s="138"/>
      <c r="RI20" s="138"/>
      <c r="RJ20" s="138"/>
      <c r="RK20" s="138"/>
      <c r="RL20" s="138"/>
      <c r="RM20" s="138"/>
      <c r="RN20" s="138"/>
      <c r="RO20" s="138"/>
      <c r="RP20" s="138"/>
      <c r="RQ20" s="138"/>
      <c r="RR20" s="138"/>
      <c r="RS20" s="138"/>
      <c r="RT20" s="138"/>
      <c r="RU20" s="138"/>
      <c r="RV20" s="138"/>
      <c r="RW20" s="138"/>
      <c r="RX20" s="138"/>
      <c r="RY20" s="138"/>
      <c r="RZ20" s="138"/>
      <c r="SA20" s="138"/>
      <c r="SB20" s="138"/>
      <c r="SC20" s="138"/>
      <c r="SD20" s="138"/>
      <c r="SE20" s="138"/>
      <c r="SF20" s="138"/>
      <c r="SG20" s="138"/>
      <c r="SH20" s="138"/>
      <c r="SI20" s="138"/>
      <c r="SJ20" s="138"/>
      <c r="SK20" s="138"/>
      <c r="SL20" s="138"/>
      <c r="SM20" s="138"/>
      <c r="SN20" s="138"/>
      <c r="SO20" s="138"/>
      <c r="SP20" s="138"/>
      <c r="SQ20" s="138"/>
      <c r="SR20" s="138"/>
      <c r="SS20" s="138"/>
      <c r="ST20" s="138"/>
      <c r="SU20" s="138"/>
      <c r="SV20" s="138"/>
      <c r="SW20" s="138"/>
      <c r="SX20" s="138"/>
      <c r="SY20" s="138"/>
      <c r="SZ20" s="138"/>
      <c r="TA20" s="138"/>
      <c r="TB20" s="138"/>
      <c r="TC20" s="138"/>
      <c r="TD20" s="138"/>
      <c r="TE20" s="138"/>
      <c r="TF20" s="138"/>
      <c r="TG20" s="138"/>
      <c r="TH20" s="138"/>
      <c r="TI20" s="138"/>
      <c r="TJ20" s="138"/>
      <c r="TK20" s="138"/>
      <c r="TL20" s="138"/>
      <c r="TM20" s="138"/>
      <c r="TN20" s="138"/>
      <c r="TO20" s="138"/>
      <c r="TP20" s="138"/>
      <c r="TQ20" s="138"/>
      <c r="TR20" s="138"/>
      <c r="TS20" s="138"/>
      <c r="TT20" s="138"/>
      <c r="TU20" s="138"/>
      <c r="TV20" s="138"/>
      <c r="TW20" s="138"/>
      <c r="TX20" s="138"/>
      <c r="TY20" s="138"/>
      <c r="TZ20" s="138"/>
      <c r="UA20" s="138"/>
      <c r="UB20" s="138"/>
      <c r="UC20" s="138"/>
      <c r="UD20" s="138"/>
      <c r="UE20" s="138"/>
      <c r="UF20" s="138"/>
      <c r="UG20" s="138"/>
      <c r="UH20" s="138"/>
      <c r="UI20" s="138"/>
      <c r="UJ20" s="138"/>
      <c r="UK20" s="138"/>
      <c r="UL20" s="138"/>
      <c r="UM20" s="138"/>
      <c r="UN20" s="138"/>
      <c r="UO20" s="138"/>
      <c r="UP20" s="138"/>
      <c r="UQ20" s="138"/>
      <c r="UR20" s="138"/>
      <c r="US20" s="138"/>
      <c r="UT20" s="138"/>
      <c r="UU20" s="138"/>
      <c r="UV20" s="138"/>
      <c r="UW20" s="138"/>
      <c r="UX20" s="138"/>
      <c r="UY20" s="138"/>
      <c r="UZ20" s="138"/>
      <c r="VA20" s="138"/>
      <c r="VB20" s="138"/>
      <c r="VC20" s="138"/>
      <c r="VD20" s="138"/>
      <c r="VE20" s="138"/>
      <c r="VF20" s="138"/>
      <c r="VG20" s="138"/>
      <c r="VH20" s="138"/>
      <c r="VI20" s="138"/>
      <c r="VJ20" s="138"/>
      <c r="VK20" s="138"/>
      <c r="VL20" s="138"/>
      <c r="VM20" s="138"/>
      <c r="VN20" s="138"/>
      <c r="VO20" s="138"/>
      <c r="VP20" s="138"/>
      <c r="VQ20" s="138"/>
      <c r="VR20" s="138"/>
      <c r="VS20" s="138"/>
      <c r="VT20" s="138"/>
      <c r="VU20" s="138"/>
      <c r="VV20" s="138"/>
      <c r="VW20" s="138"/>
      <c r="VX20" s="138"/>
      <c r="VY20" s="138"/>
      <c r="VZ20" s="138"/>
      <c r="WA20" s="138"/>
      <c r="WB20" s="138"/>
      <c r="WC20" s="138"/>
      <c r="WD20" s="138"/>
      <c r="WE20" s="138"/>
      <c r="WF20" s="138"/>
      <c r="WG20" s="138"/>
      <c r="WH20" s="138"/>
      <c r="WI20" s="138"/>
      <c r="WJ20" s="138"/>
      <c r="WK20" s="138"/>
      <c r="WL20" s="138"/>
      <c r="WM20" s="138"/>
      <c r="WN20" s="138"/>
      <c r="WO20" s="138"/>
      <c r="WP20" s="138"/>
      <c r="WQ20" s="138"/>
      <c r="WR20" s="138"/>
      <c r="WS20" s="138"/>
      <c r="WT20" s="138"/>
      <c r="WU20" s="138"/>
      <c r="WV20" s="138"/>
      <c r="WW20" s="138"/>
      <c r="WX20" s="138"/>
      <c r="WY20" s="138"/>
      <c r="WZ20" s="138"/>
      <c r="XA20" s="138"/>
      <c r="XB20" s="138"/>
      <c r="XC20" s="138"/>
      <c r="XD20" s="138"/>
      <c r="XE20" s="138"/>
      <c r="XF20" s="138"/>
      <c r="XG20" s="138"/>
      <c r="XH20" s="138"/>
      <c r="XI20" s="138"/>
      <c r="XJ20" s="138"/>
      <c r="XK20" s="138"/>
      <c r="XL20" s="138"/>
      <c r="XM20" s="138"/>
      <c r="XN20" s="138"/>
      <c r="XO20" s="138"/>
      <c r="XP20" s="138"/>
      <c r="XQ20" s="138"/>
      <c r="XR20" s="138"/>
      <c r="XS20" s="138"/>
      <c r="XT20" s="138"/>
      <c r="XU20" s="138"/>
      <c r="XV20" s="138"/>
      <c r="XW20" s="138"/>
      <c r="XX20" s="138"/>
      <c r="XY20" s="138"/>
      <c r="XZ20" s="138"/>
      <c r="YA20" s="138"/>
      <c r="YB20" s="138"/>
      <c r="YC20" s="138"/>
      <c r="YD20" s="138"/>
      <c r="YE20" s="138"/>
      <c r="YF20" s="138"/>
      <c r="YG20" s="138"/>
      <c r="YH20" s="138"/>
      <c r="YI20" s="138"/>
      <c r="YJ20" s="138"/>
      <c r="YK20" s="138"/>
      <c r="YL20" s="138"/>
      <c r="YM20" s="138"/>
      <c r="YN20" s="138"/>
      <c r="YO20" s="138"/>
      <c r="YP20" s="138"/>
      <c r="YQ20" s="138"/>
      <c r="YR20" s="138"/>
      <c r="YS20" s="138"/>
      <c r="YT20" s="138"/>
      <c r="YU20" s="138"/>
      <c r="YV20" s="138"/>
      <c r="YW20" s="138"/>
      <c r="YX20" s="138"/>
      <c r="YY20" s="138"/>
      <c r="YZ20" s="138"/>
      <c r="ZA20" s="138"/>
      <c r="ZB20" s="138"/>
      <c r="ZC20" s="138"/>
      <c r="ZD20" s="138"/>
      <c r="ZE20" s="138"/>
      <c r="ZF20" s="138"/>
      <c r="ZG20" s="138"/>
      <c r="ZH20" s="138"/>
      <c r="ZI20" s="138"/>
      <c r="ZJ20" s="138"/>
      <c r="ZK20" s="138"/>
      <c r="ZL20" s="138"/>
      <c r="ZM20" s="138"/>
      <c r="ZN20" s="138"/>
      <c r="ZO20" s="138"/>
      <c r="ZP20" s="138"/>
      <c r="ZQ20" s="138"/>
      <c r="ZR20" s="138"/>
      <c r="ZS20" s="138"/>
      <c r="ZT20" s="138"/>
      <c r="ZU20" s="138"/>
      <c r="ZV20" s="138"/>
      <c r="ZW20" s="138"/>
      <c r="ZX20" s="138"/>
      <c r="ZY20" s="138"/>
      <c r="ZZ20" s="138"/>
      <c r="AAA20" s="138"/>
      <c r="AAB20" s="138"/>
      <c r="AAC20" s="138"/>
      <c r="AAD20" s="138"/>
      <c r="AAE20" s="138"/>
      <c r="AAF20" s="138"/>
      <c r="AAG20" s="138"/>
      <c r="AAH20" s="138"/>
      <c r="AAI20" s="138"/>
      <c r="AAJ20" s="138"/>
      <c r="AAK20" s="138"/>
      <c r="AAL20" s="138"/>
      <c r="AAM20" s="138"/>
      <c r="AAN20" s="138"/>
      <c r="AAO20" s="138"/>
      <c r="AAP20" s="138"/>
      <c r="AAQ20" s="138"/>
      <c r="AAR20" s="138"/>
      <c r="AAS20" s="138"/>
      <c r="AAT20" s="138"/>
      <c r="AAU20" s="138"/>
      <c r="AAV20" s="138"/>
      <c r="AAW20" s="138"/>
      <c r="AAX20" s="138"/>
      <c r="AAY20" s="138"/>
      <c r="AAZ20" s="138"/>
      <c r="ABA20" s="138"/>
      <c r="ABB20" s="138"/>
      <c r="ABC20" s="138"/>
      <c r="ABD20" s="138"/>
      <c r="ABE20" s="138"/>
      <c r="ABF20" s="138"/>
      <c r="ABG20" s="138"/>
      <c r="ABH20" s="138"/>
      <c r="ABI20" s="138"/>
      <c r="ABJ20" s="138"/>
      <c r="ABK20" s="138"/>
      <c r="ABL20" s="138"/>
      <c r="ABM20" s="138"/>
      <c r="ABN20" s="138"/>
      <c r="ABO20" s="138"/>
      <c r="ABP20" s="138"/>
      <c r="ABQ20" s="138"/>
      <c r="ABR20" s="138"/>
      <c r="ABS20" s="138"/>
      <c r="ABT20" s="138"/>
      <c r="ABU20" s="138"/>
      <c r="ABV20" s="138"/>
      <c r="ABW20" s="138"/>
      <c r="ABX20" s="138"/>
      <c r="ABY20" s="138"/>
      <c r="ABZ20" s="138"/>
      <c r="ACA20" s="138"/>
      <c r="ACB20" s="138"/>
      <c r="ACC20" s="138"/>
      <c r="ACD20" s="138"/>
      <c r="ACE20" s="138"/>
      <c r="ACF20" s="138"/>
      <c r="ACG20" s="138"/>
      <c r="ACH20" s="138"/>
      <c r="ACI20" s="138"/>
      <c r="ACJ20" s="138"/>
      <c r="ACK20" s="138"/>
      <c r="ACL20" s="138"/>
      <c r="ACM20" s="138"/>
      <c r="ACN20" s="138"/>
      <c r="ACO20" s="138"/>
      <c r="ACP20" s="138"/>
      <c r="ACQ20" s="138"/>
      <c r="ACR20" s="138"/>
      <c r="ACS20" s="138"/>
      <c r="ACT20" s="138"/>
      <c r="ACU20" s="138"/>
      <c r="ACV20" s="138"/>
      <c r="ACW20" s="138"/>
      <c r="ACX20" s="138"/>
      <c r="ACY20" s="138"/>
      <c r="ACZ20" s="138"/>
      <c r="ADA20" s="138"/>
      <c r="ADB20" s="138"/>
      <c r="ADC20" s="138"/>
      <c r="ADD20" s="138"/>
      <c r="ADE20" s="138"/>
      <c r="ADF20" s="138"/>
      <c r="ADG20" s="138"/>
      <c r="ADH20" s="138"/>
      <c r="ADI20" s="138"/>
      <c r="ADJ20" s="138"/>
      <c r="ADK20" s="138"/>
      <c r="ADL20" s="138"/>
      <c r="ADM20" s="138"/>
      <c r="ADN20" s="138"/>
      <c r="ADO20" s="138"/>
      <c r="ADP20" s="138"/>
      <c r="ADQ20" s="138"/>
      <c r="ADR20" s="138"/>
      <c r="ADS20" s="138"/>
      <c r="ADT20" s="138"/>
      <c r="ADU20" s="138"/>
      <c r="ADV20" s="138"/>
      <c r="ADW20" s="138"/>
      <c r="ADX20" s="138"/>
      <c r="ADY20" s="138"/>
      <c r="ADZ20" s="138"/>
      <c r="AEA20" s="138"/>
      <c r="AEB20" s="138"/>
      <c r="AEC20" s="138"/>
      <c r="AED20" s="138"/>
      <c r="AEE20" s="138"/>
      <c r="AEF20" s="138"/>
      <c r="AEG20" s="138"/>
      <c r="AEH20" s="138"/>
      <c r="AEI20" s="138"/>
      <c r="AEJ20" s="138"/>
      <c r="AEK20" s="138"/>
      <c r="AEL20" s="138"/>
      <c r="AEM20" s="138"/>
      <c r="AEN20" s="138"/>
      <c r="AEO20" s="138"/>
      <c r="AEP20" s="138"/>
      <c r="AEQ20" s="138"/>
      <c r="AER20" s="138"/>
      <c r="AES20" s="138"/>
      <c r="AET20" s="138"/>
      <c r="AEU20" s="138"/>
      <c r="AEV20" s="138"/>
      <c r="AEW20" s="138"/>
      <c r="AEX20" s="138"/>
      <c r="AEY20" s="138"/>
      <c r="AEZ20" s="138"/>
      <c r="AFA20" s="138"/>
      <c r="AFB20" s="138"/>
      <c r="AFC20" s="138"/>
      <c r="AFD20" s="138"/>
      <c r="AFE20" s="138"/>
      <c r="AFF20" s="138"/>
      <c r="AFG20" s="138"/>
      <c r="AFH20" s="138"/>
      <c r="AFI20" s="138"/>
      <c r="AFJ20" s="138"/>
      <c r="AFK20" s="138"/>
      <c r="AFL20" s="138"/>
      <c r="AFM20" s="138"/>
      <c r="AFN20" s="138"/>
      <c r="AFO20" s="138"/>
      <c r="AFP20" s="138"/>
      <c r="AFQ20" s="138"/>
      <c r="AFR20" s="138"/>
      <c r="AFS20" s="138"/>
      <c r="AFT20" s="138"/>
      <c r="AFU20" s="138"/>
      <c r="AFV20" s="138"/>
      <c r="AFW20" s="138"/>
      <c r="AFX20" s="138"/>
      <c r="AFY20" s="138"/>
      <c r="AFZ20" s="138"/>
      <c r="AGA20" s="138"/>
      <c r="AGB20" s="138"/>
      <c r="AGC20" s="138"/>
      <c r="AGD20" s="138"/>
      <c r="AGE20" s="138"/>
      <c r="AGF20" s="138"/>
      <c r="AGG20" s="138"/>
      <c r="AGH20" s="138"/>
      <c r="AGI20" s="138"/>
      <c r="AGJ20" s="138"/>
      <c r="AGK20" s="138"/>
      <c r="AGL20" s="138"/>
      <c r="AGM20" s="138"/>
      <c r="AGN20" s="138"/>
      <c r="AGO20" s="138"/>
      <c r="AGP20" s="138"/>
      <c r="AGQ20" s="138"/>
      <c r="AGR20" s="138"/>
      <c r="AGS20" s="138"/>
      <c r="AGT20" s="138"/>
      <c r="AGU20" s="138"/>
      <c r="AGV20" s="138"/>
      <c r="AGW20" s="138"/>
      <c r="AGX20" s="138"/>
      <c r="AGY20" s="138"/>
      <c r="AGZ20" s="138"/>
      <c r="AHA20" s="138"/>
      <c r="AHB20" s="138"/>
      <c r="AHC20" s="138"/>
      <c r="AHD20" s="138"/>
      <c r="AHE20" s="138"/>
      <c r="AHF20" s="138"/>
      <c r="AHG20" s="138"/>
      <c r="AHH20" s="138"/>
      <c r="AHI20" s="138"/>
      <c r="AHJ20" s="138"/>
      <c r="AHK20" s="138"/>
      <c r="AHL20" s="138"/>
      <c r="AHM20" s="138"/>
      <c r="AHN20" s="138"/>
      <c r="AHO20" s="138"/>
      <c r="AHP20" s="138"/>
      <c r="AHQ20" s="138"/>
      <c r="AHR20" s="138"/>
      <c r="AHS20" s="138"/>
      <c r="AHT20" s="138"/>
      <c r="AHU20" s="138"/>
      <c r="AHV20" s="138"/>
      <c r="AHW20" s="138"/>
      <c r="AHX20" s="138"/>
      <c r="AHY20" s="138"/>
      <c r="AHZ20" s="138"/>
      <c r="AIA20" s="138"/>
      <c r="AIB20" s="138"/>
      <c r="AIC20" s="138"/>
      <c r="AID20" s="138"/>
      <c r="AIE20" s="138"/>
      <c r="AIF20" s="138"/>
      <c r="AIG20" s="138"/>
      <c r="AIH20" s="138"/>
      <c r="AII20" s="138"/>
      <c r="AIJ20" s="138"/>
      <c r="AIK20" s="138"/>
      <c r="AIL20" s="138"/>
      <c r="AIM20" s="138"/>
      <c r="AIN20" s="138"/>
      <c r="AIO20" s="138"/>
      <c r="AIP20" s="138"/>
      <c r="AIQ20" s="138"/>
      <c r="AIR20" s="138"/>
      <c r="AIS20" s="138"/>
      <c r="AIT20" s="138"/>
      <c r="AIU20" s="138"/>
      <c r="AIV20" s="138"/>
      <c r="AIW20" s="138"/>
      <c r="AIX20" s="138"/>
      <c r="AIY20" s="138"/>
      <c r="AIZ20" s="138"/>
      <c r="AJA20" s="138"/>
      <c r="AJB20" s="138"/>
      <c r="AJC20" s="138"/>
      <c r="AJD20" s="138"/>
      <c r="AJE20" s="138"/>
      <c r="AJF20" s="138"/>
      <c r="AJG20" s="138"/>
      <c r="AJH20" s="138"/>
      <c r="AJI20" s="138"/>
      <c r="AJJ20" s="138"/>
      <c r="AJK20" s="138"/>
      <c r="AJL20" s="138"/>
      <c r="AJM20" s="138"/>
      <c r="AJN20" s="138"/>
      <c r="AJO20" s="138"/>
      <c r="AJP20" s="138"/>
      <c r="AJQ20" s="138"/>
      <c r="AJR20" s="138"/>
      <c r="AJS20" s="138"/>
      <c r="AJT20" s="138"/>
      <c r="AJU20" s="138"/>
      <c r="AJV20" s="138"/>
      <c r="AJW20" s="138"/>
      <c r="AJX20" s="138"/>
      <c r="AJY20" s="138"/>
      <c r="AJZ20" s="138"/>
      <c r="AKA20" s="138"/>
      <c r="AKB20" s="138"/>
      <c r="AKC20" s="138"/>
      <c r="AKD20" s="138"/>
      <c r="AKE20" s="138"/>
      <c r="AKF20" s="138"/>
      <c r="AKG20" s="138"/>
      <c r="AKH20" s="138"/>
      <c r="AKI20" s="138"/>
      <c r="AKJ20" s="138"/>
      <c r="AKK20" s="138"/>
      <c r="AKL20" s="138"/>
      <c r="AKM20" s="138"/>
      <c r="AKN20" s="138"/>
      <c r="AKO20" s="138"/>
      <c r="AKP20" s="138"/>
      <c r="AKQ20" s="138"/>
      <c r="AKR20" s="138"/>
      <c r="AKS20" s="138"/>
      <c r="AKT20" s="138"/>
      <c r="AKU20" s="138"/>
      <c r="AKV20" s="138"/>
      <c r="AKW20" s="138"/>
      <c r="AKX20" s="138"/>
      <c r="AKY20" s="138"/>
      <c r="AKZ20" s="138"/>
      <c r="ALA20" s="138"/>
      <c r="ALB20" s="138"/>
      <c r="ALC20" s="138"/>
      <c r="ALD20" s="138"/>
      <c r="ALE20" s="138"/>
      <c r="ALF20" s="138"/>
      <c r="ALG20" s="138"/>
      <c r="ALH20" s="138"/>
      <c r="ALI20" s="138"/>
      <c r="ALJ20" s="138"/>
      <c r="ALK20" s="138"/>
      <c r="ALL20" s="138"/>
      <c r="ALM20" s="138"/>
      <c r="ALN20" s="138"/>
      <c r="ALO20" s="138"/>
      <c r="ALP20" s="138"/>
      <c r="ALQ20" s="138"/>
      <c r="ALR20" s="138"/>
      <c r="ALS20" s="138"/>
      <c r="ALT20" s="138"/>
      <c r="ALU20" s="138"/>
      <c r="ALV20" s="138"/>
      <c r="ALW20" s="138"/>
      <c r="ALX20" s="138"/>
      <c r="ALY20" s="138"/>
      <c r="ALZ20" s="138"/>
      <c r="AMA20" s="138"/>
    </row>
    <row r="21" spans="3:1015" s="123" customFormat="1" x14ac:dyDescent="0.25">
      <c r="C21" s="190"/>
      <c r="D21" s="190"/>
      <c r="E21" s="190"/>
      <c r="F21" s="190"/>
      <c r="G21" s="190"/>
      <c r="H21" s="191"/>
      <c r="I21" s="138"/>
      <c r="J21" s="138"/>
      <c r="K21" s="190"/>
      <c r="L21" s="190"/>
      <c r="M21" s="190"/>
      <c r="N21" s="190"/>
      <c r="O21" s="190"/>
      <c r="P21" s="190"/>
      <c r="Q21" s="191"/>
      <c r="R21" s="138"/>
      <c r="S21" s="192"/>
      <c r="T21" s="193"/>
      <c r="U21" s="193"/>
      <c r="V21" s="193"/>
      <c r="W21" s="193"/>
      <c r="X21" s="193"/>
      <c r="Y21" s="138"/>
      <c r="Z21" s="138"/>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138"/>
      <c r="CH21" s="138"/>
      <c r="CI21" s="138"/>
      <c r="CJ21" s="138"/>
      <c r="CK21" s="138"/>
      <c r="CL21" s="138"/>
      <c r="CM21" s="138"/>
      <c r="CN21" s="138"/>
      <c r="CO21" s="138"/>
      <c r="CP21" s="138"/>
      <c r="CQ21" s="138"/>
      <c r="CR21" s="138"/>
      <c r="CS21" s="138"/>
      <c r="CT21" s="138"/>
      <c r="CU21" s="138"/>
      <c r="CV21" s="138"/>
      <c r="CW21" s="138"/>
      <c r="CX21" s="138"/>
      <c r="CY21" s="138"/>
      <c r="CZ21" s="138"/>
      <c r="DA21" s="138"/>
      <c r="DB21" s="138"/>
      <c r="DC21" s="138"/>
      <c r="DD21" s="138"/>
      <c r="DE21" s="138"/>
      <c r="DF21" s="138"/>
      <c r="DG21" s="138"/>
      <c r="DH21" s="138"/>
      <c r="DI21" s="138"/>
      <c r="DJ21" s="138"/>
      <c r="DK21" s="138"/>
      <c r="DL21" s="138"/>
      <c r="DM21" s="138"/>
      <c r="DN21" s="138"/>
      <c r="DO21" s="138"/>
      <c r="DP21" s="138"/>
      <c r="DQ21" s="138"/>
      <c r="DR21" s="138"/>
      <c r="DS21" s="138"/>
      <c r="DT21" s="138"/>
      <c r="DU21" s="138"/>
      <c r="DV21" s="138"/>
      <c r="DW21" s="138"/>
      <c r="DX21" s="138"/>
      <c r="DY21" s="138"/>
      <c r="DZ21" s="138"/>
      <c r="EA21" s="138"/>
      <c r="EB21" s="138"/>
      <c r="EC21" s="138"/>
      <c r="ED21" s="138"/>
      <c r="EE21" s="138"/>
      <c r="EF21" s="138"/>
      <c r="EG21" s="138"/>
      <c r="EH21" s="138"/>
      <c r="EI21" s="138"/>
      <c r="EJ21" s="138"/>
      <c r="EK21" s="138"/>
      <c r="EL21" s="138"/>
      <c r="EM21" s="138"/>
      <c r="EN21" s="138"/>
      <c r="EO21" s="138"/>
      <c r="EP21" s="138"/>
      <c r="EQ21" s="138"/>
      <c r="ER21" s="138"/>
      <c r="ES21" s="138"/>
      <c r="ET21" s="138"/>
      <c r="EU21" s="138"/>
      <c r="EV21" s="138"/>
      <c r="EW21" s="138"/>
      <c r="EX21" s="138"/>
      <c r="EY21" s="138"/>
      <c r="EZ21" s="138"/>
      <c r="FA21" s="138"/>
      <c r="FB21" s="138"/>
      <c r="FC21" s="138"/>
      <c r="FD21" s="138"/>
      <c r="FE21" s="138"/>
      <c r="FF21" s="138"/>
      <c r="FG21" s="138"/>
      <c r="FH21" s="138"/>
      <c r="FI21" s="138"/>
      <c r="FJ21" s="138"/>
      <c r="FK21" s="138"/>
      <c r="FL21" s="138"/>
      <c r="FM21" s="138"/>
      <c r="FN21" s="138"/>
      <c r="FO21" s="138"/>
      <c r="FP21" s="138"/>
      <c r="FQ21" s="138"/>
      <c r="FR21" s="138"/>
      <c r="FS21" s="138"/>
      <c r="FT21" s="138"/>
      <c r="FU21" s="138"/>
      <c r="FV21" s="138"/>
      <c r="FW21" s="138"/>
      <c r="FX21" s="138"/>
      <c r="FY21" s="138"/>
      <c r="FZ21" s="138"/>
      <c r="GA21" s="138"/>
      <c r="GB21" s="138"/>
      <c r="GC21" s="138"/>
      <c r="GD21" s="138"/>
      <c r="GE21" s="138"/>
      <c r="GF21" s="138"/>
      <c r="GG21" s="138"/>
      <c r="GH21" s="138"/>
      <c r="GI21" s="138"/>
      <c r="GJ21" s="138"/>
      <c r="GK21" s="138"/>
      <c r="GL21" s="138"/>
      <c r="GM21" s="138"/>
      <c r="GN21" s="138"/>
      <c r="GO21" s="138"/>
      <c r="GP21" s="138"/>
      <c r="GQ21" s="138"/>
      <c r="GR21" s="138"/>
      <c r="GS21" s="138"/>
      <c r="GT21" s="138"/>
      <c r="GU21" s="138"/>
      <c r="GV21" s="138"/>
      <c r="GW21" s="138"/>
      <c r="GX21" s="138"/>
      <c r="GY21" s="138"/>
      <c r="GZ21" s="138"/>
      <c r="HA21" s="138"/>
      <c r="HB21" s="138"/>
      <c r="HC21" s="138"/>
      <c r="HD21" s="138"/>
      <c r="HE21" s="138"/>
      <c r="HF21" s="138"/>
      <c r="HG21" s="138"/>
      <c r="HH21" s="138"/>
      <c r="HI21" s="138"/>
      <c r="HJ21" s="138"/>
      <c r="HK21" s="138"/>
      <c r="HL21" s="138"/>
      <c r="HM21" s="138"/>
      <c r="HN21" s="138"/>
      <c r="HO21" s="138"/>
      <c r="HP21" s="138"/>
      <c r="HQ21" s="138"/>
      <c r="HR21" s="138"/>
      <c r="HS21" s="138"/>
      <c r="HT21" s="138"/>
      <c r="HU21" s="138"/>
      <c r="HV21" s="138"/>
      <c r="HW21" s="138"/>
      <c r="HX21" s="138"/>
      <c r="HY21" s="138"/>
      <c r="HZ21" s="138"/>
      <c r="IA21" s="138"/>
      <c r="IB21" s="138"/>
      <c r="IC21" s="138"/>
      <c r="ID21" s="138"/>
      <c r="IE21" s="138"/>
      <c r="IF21" s="138"/>
      <c r="IG21" s="138"/>
      <c r="IH21" s="138"/>
      <c r="II21" s="138"/>
      <c r="IJ21" s="138"/>
      <c r="IK21" s="138"/>
      <c r="IL21" s="138"/>
      <c r="IM21" s="138"/>
      <c r="IN21" s="138"/>
      <c r="IO21" s="138"/>
      <c r="IP21" s="138"/>
      <c r="IQ21" s="138"/>
      <c r="IR21" s="138"/>
      <c r="IS21" s="138"/>
      <c r="IT21" s="138"/>
      <c r="IU21" s="138"/>
      <c r="IV21" s="138"/>
      <c r="IW21" s="138"/>
      <c r="IX21" s="138"/>
      <c r="IY21" s="138"/>
      <c r="IZ21" s="138"/>
      <c r="JA21" s="138"/>
      <c r="JB21" s="138"/>
      <c r="JC21" s="138"/>
      <c r="JD21" s="138"/>
      <c r="JE21" s="138"/>
      <c r="JF21" s="138"/>
      <c r="JG21" s="138"/>
      <c r="JH21" s="138"/>
      <c r="JI21" s="138"/>
      <c r="JJ21" s="138"/>
      <c r="JK21" s="138"/>
      <c r="JL21" s="138"/>
      <c r="JM21" s="138"/>
      <c r="JN21" s="138"/>
      <c r="JO21" s="138"/>
      <c r="JP21" s="138"/>
      <c r="JQ21" s="138"/>
      <c r="JR21" s="138"/>
      <c r="JS21" s="138"/>
      <c r="JT21" s="138"/>
      <c r="JU21" s="138"/>
      <c r="JV21" s="138"/>
      <c r="JW21" s="138"/>
      <c r="JX21" s="138"/>
      <c r="JY21" s="138"/>
      <c r="JZ21" s="138"/>
      <c r="KA21" s="138"/>
      <c r="KB21" s="138"/>
      <c r="KC21" s="138"/>
      <c r="KD21" s="138"/>
      <c r="KE21" s="138"/>
      <c r="KF21" s="138"/>
      <c r="KG21" s="138"/>
      <c r="KH21" s="138"/>
      <c r="KI21" s="138"/>
      <c r="KJ21" s="138"/>
      <c r="KK21" s="138"/>
      <c r="KL21" s="138"/>
      <c r="KM21" s="138"/>
      <c r="KN21" s="138"/>
      <c r="KO21" s="138"/>
      <c r="KP21" s="138"/>
      <c r="KQ21" s="138"/>
      <c r="KR21" s="138"/>
      <c r="KS21" s="138"/>
      <c r="KT21" s="138"/>
      <c r="KU21" s="138"/>
      <c r="KV21" s="138"/>
      <c r="KW21" s="138"/>
      <c r="KX21" s="138"/>
      <c r="KY21" s="138"/>
      <c r="KZ21" s="138"/>
      <c r="LA21" s="138"/>
      <c r="LB21" s="138"/>
      <c r="LC21" s="138"/>
      <c r="LD21" s="138"/>
      <c r="LE21" s="138"/>
      <c r="LF21" s="138"/>
      <c r="LG21" s="138"/>
      <c r="LH21" s="138"/>
      <c r="LI21" s="138"/>
      <c r="LJ21" s="138"/>
      <c r="LK21" s="138"/>
      <c r="LL21" s="138"/>
      <c r="LM21" s="138"/>
      <c r="LN21" s="138"/>
      <c r="LO21" s="138"/>
      <c r="LP21" s="138"/>
      <c r="LQ21" s="138"/>
      <c r="LR21" s="138"/>
      <c r="LS21" s="138"/>
      <c r="LT21" s="138"/>
      <c r="LU21" s="138"/>
      <c r="LV21" s="138"/>
      <c r="LW21" s="138"/>
      <c r="LX21" s="138"/>
      <c r="LY21" s="138"/>
      <c r="LZ21" s="138"/>
      <c r="MA21" s="138"/>
      <c r="MB21" s="138"/>
      <c r="MC21" s="138"/>
      <c r="MD21" s="138"/>
      <c r="ME21" s="138"/>
      <c r="MF21" s="138"/>
      <c r="MG21" s="138"/>
      <c r="MH21" s="138"/>
      <c r="MI21" s="138"/>
      <c r="MJ21" s="138"/>
      <c r="MK21" s="138"/>
      <c r="ML21" s="138"/>
      <c r="MM21" s="138"/>
      <c r="MN21" s="138"/>
      <c r="MO21" s="138"/>
      <c r="MP21" s="138"/>
      <c r="MQ21" s="138"/>
      <c r="MR21" s="138"/>
      <c r="MS21" s="138"/>
      <c r="MT21" s="138"/>
      <c r="MU21" s="138"/>
      <c r="MV21" s="138"/>
      <c r="MW21" s="138"/>
      <c r="MX21" s="138"/>
      <c r="MY21" s="138"/>
      <c r="MZ21" s="138"/>
      <c r="NA21" s="138"/>
      <c r="NB21" s="138"/>
      <c r="NC21" s="138"/>
      <c r="ND21" s="138"/>
      <c r="NE21" s="138"/>
      <c r="NF21" s="138"/>
      <c r="NG21" s="138"/>
      <c r="NH21" s="138"/>
      <c r="NI21" s="138"/>
      <c r="NJ21" s="138"/>
      <c r="NK21" s="138"/>
      <c r="NL21" s="138"/>
      <c r="NM21" s="138"/>
      <c r="NN21" s="138"/>
      <c r="NO21" s="138"/>
      <c r="NP21" s="138"/>
      <c r="NQ21" s="138"/>
      <c r="NR21" s="138"/>
      <c r="NS21" s="138"/>
      <c r="NT21" s="138"/>
      <c r="NU21" s="138"/>
      <c r="NV21" s="138"/>
      <c r="NW21" s="138"/>
      <c r="NX21" s="138"/>
      <c r="NY21" s="138"/>
      <c r="NZ21" s="138"/>
      <c r="OA21" s="138"/>
      <c r="OB21" s="138"/>
      <c r="OC21" s="138"/>
      <c r="OD21" s="138"/>
      <c r="OE21" s="138"/>
      <c r="OF21" s="138"/>
      <c r="OG21" s="138"/>
      <c r="OH21" s="138"/>
      <c r="OI21" s="138"/>
      <c r="OJ21" s="138"/>
      <c r="OK21" s="138"/>
      <c r="OL21" s="138"/>
      <c r="OM21" s="138"/>
      <c r="ON21" s="138"/>
      <c r="OO21" s="138"/>
      <c r="OP21" s="138"/>
      <c r="OQ21" s="138"/>
      <c r="OR21" s="138"/>
      <c r="OS21" s="138"/>
      <c r="OT21" s="138"/>
      <c r="OU21" s="138"/>
      <c r="OV21" s="138"/>
      <c r="OW21" s="138"/>
      <c r="OX21" s="138"/>
      <c r="OY21" s="138"/>
      <c r="OZ21" s="138"/>
      <c r="PA21" s="138"/>
      <c r="PB21" s="138"/>
      <c r="PC21" s="138"/>
      <c r="PD21" s="138"/>
      <c r="PE21" s="138"/>
      <c r="PF21" s="138"/>
      <c r="PG21" s="138"/>
      <c r="PH21" s="138"/>
      <c r="PI21" s="138"/>
      <c r="PJ21" s="138"/>
      <c r="PK21" s="138"/>
      <c r="PL21" s="138"/>
      <c r="PM21" s="138"/>
      <c r="PN21" s="138"/>
      <c r="PO21" s="138"/>
      <c r="PP21" s="138"/>
      <c r="PQ21" s="138"/>
      <c r="PR21" s="138"/>
      <c r="PS21" s="138"/>
      <c r="PT21" s="138"/>
      <c r="PU21" s="138"/>
      <c r="PV21" s="138"/>
      <c r="PW21" s="138"/>
      <c r="PX21" s="138"/>
      <c r="PY21" s="138"/>
      <c r="PZ21" s="138"/>
      <c r="QA21" s="138"/>
      <c r="QB21" s="138"/>
      <c r="QC21" s="138"/>
      <c r="QD21" s="138"/>
      <c r="QE21" s="138"/>
      <c r="QF21" s="138"/>
      <c r="QG21" s="138"/>
      <c r="QH21" s="138"/>
      <c r="QI21" s="138"/>
      <c r="QJ21" s="138"/>
      <c r="QK21" s="138"/>
      <c r="QL21" s="138"/>
      <c r="QM21" s="138"/>
      <c r="QN21" s="138"/>
      <c r="QO21" s="138"/>
      <c r="QP21" s="138"/>
      <c r="QQ21" s="138"/>
      <c r="QR21" s="138"/>
      <c r="QS21" s="138"/>
      <c r="QT21" s="138"/>
      <c r="QU21" s="138"/>
      <c r="QV21" s="138"/>
      <c r="QW21" s="138"/>
      <c r="QX21" s="138"/>
      <c r="QY21" s="138"/>
      <c r="QZ21" s="138"/>
      <c r="RA21" s="138"/>
      <c r="RB21" s="138"/>
      <c r="RC21" s="138"/>
      <c r="RD21" s="138"/>
      <c r="RE21" s="138"/>
      <c r="RF21" s="138"/>
      <c r="RG21" s="138"/>
      <c r="RH21" s="138"/>
      <c r="RI21" s="138"/>
      <c r="RJ21" s="138"/>
      <c r="RK21" s="138"/>
      <c r="RL21" s="138"/>
      <c r="RM21" s="138"/>
      <c r="RN21" s="138"/>
      <c r="RO21" s="138"/>
      <c r="RP21" s="138"/>
      <c r="RQ21" s="138"/>
      <c r="RR21" s="138"/>
      <c r="RS21" s="138"/>
      <c r="RT21" s="138"/>
      <c r="RU21" s="138"/>
      <c r="RV21" s="138"/>
      <c r="RW21" s="138"/>
      <c r="RX21" s="138"/>
      <c r="RY21" s="138"/>
      <c r="RZ21" s="138"/>
      <c r="SA21" s="138"/>
      <c r="SB21" s="138"/>
      <c r="SC21" s="138"/>
      <c r="SD21" s="138"/>
      <c r="SE21" s="138"/>
      <c r="SF21" s="138"/>
      <c r="SG21" s="138"/>
      <c r="SH21" s="138"/>
      <c r="SI21" s="138"/>
      <c r="SJ21" s="138"/>
      <c r="SK21" s="138"/>
      <c r="SL21" s="138"/>
      <c r="SM21" s="138"/>
      <c r="SN21" s="138"/>
      <c r="SO21" s="138"/>
      <c r="SP21" s="138"/>
      <c r="SQ21" s="138"/>
      <c r="SR21" s="138"/>
      <c r="SS21" s="138"/>
      <c r="ST21" s="138"/>
      <c r="SU21" s="138"/>
      <c r="SV21" s="138"/>
      <c r="SW21" s="138"/>
      <c r="SX21" s="138"/>
      <c r="SY21" s="138"/>
      <c r="SZ21" s="138"/>
      <c r="TA21" s="138"/>
      <c r="TB21" s="138"/>
      <c r="TC21" s="138"/>
      <c r="TD21" s="138"/>
      <c r="TE21" s="138"/>
      <c r="TF21" s="138"/>
      <c r="TG21" s="138"/>
      <c r="TH21" s="138"/>
      <c r="TI21" s="138"/>
      <c r="TJ21" s="138"/>
      <c r="TK21" s="138"/>
      <c r="TL21" s="138"/>
      <c r="TM21" s="138"/>
      <c r="TN21" s="138"/>
      <c r="TO21" s="138"/>
      <c r="TP21" s="138"/>
      <c r="TQ21" s="138"/>
      <c r="TR21" s="138"/>
      <c r="TS21" s="138"/>
      <c r="TT21" s="138"/>
      <c r="TU21" s="138"/>
      <c r="TV21" s="138"/>
      <c r="TW21" s="138"/>
      <c r="TX21" s="138"/>
      <c r="TY21" s="138"/>
      <c r="TZ21" s="138"/>
      <c r="UA21" s="138"/>
      <c r="UB21" s="138"/>
      <c r="UC21" s="138"/>
      <c r="UD21" s="138"/>
      <c r="UE21" s="138"/>
      <c r="UF21" s="138"/>
      <c r="UG21" s="138"/>
      <c r="UH21" s="138"/>
      <c r="UI21" s="138"/>
      <c r="UJ21" s="138"/>
      <c r="UK21" s="138"/>
      <c r="UL21" s="138"/>
      <c r="UM21" s="138"/>
      <c r="UN21" s="138"/>
      <c r="UO21" s="138"/>
      <c r="UP21" s="138"/>
      <c r="UQ21" s="138"/>
      <c r="UR21" s="138"/>
      <c r="US21" s="138"/>
      <c r="UT21" s="138"/>
      <c r="UU21" s="138"/>
      <c r="UV21" s="138"/>
      <c r="UW21" s="138"/>
      <c r="UX21" s="138"/>
      <c r="UY21" s="138"/>
      <c r="UZ21" s="138"/>
      <c r="VA21" s="138"/>
      <c r="VB21" s="138"/>
      <c r="VC21" s="138"/>
      <c r="VD21" s="138"/>
      <c r="VE21" s="138"/>
      <c r="VF21" s="138"/>
      <c r="VG21" s="138"/>
      <c r="VH21" s="138"/>
      <c r="VI21" s="138"/>
      <c r="VJ21" s="138"/>
      <c r="VK21" s="138"/>
      <c r="VL21" s="138"/>
      <c r="VM21" s="138"/>
      <c r="VN21" s="138"/>
      <c r="VO21" s="138"/>
      <c r="VP21" s="138"/>
      <c r="VQ21" s="138"/>
      <c r="VR21" s="138"/>
      <c r="VS21" s="138"/>
      <c r="VT21" s="138"/>
      <c r="VU21" s="138"/>
      <c r="VV21" s="138"/>
      <c r="VW21" s="138"/>
      <c r="VX21" s="138"/>
      <c r="VY21" s="138"/>
      <c r="VZ21" s="138"/>
      <c r="WA21" s="138"/>
      <c r="WB21" s="138"/>
      <c r="WC21" s="138"/>
      <c r="WD21" s="138"/>
      <c r="WE21" s="138"/>
      <c r="WF21" s="138"/>
      <c r="WG21" s="138"/>
      <c r="WH21" s="138"/>
      <c r="WI21" s="138"/>
      <c r="WJ21" s="138"/>
      <c r="WK21" s="138"/>
      <c r="WL21" s="138"/>
      <c r="WM21" s="138"/>
      <c r="WN21" s="138"/>
      <c r="WO21" s="138"/>
      <c r="WP21" s="138"/>
      <c r="WQ21" s="138"/>
      <c r="WR21" s="138"/>
      <c r="WS21" s="138"/>
      <c r="WT21" s="138"/>
      <c r="WU21" s="138"/>
      <c r="WV21" s="138"/>
      <c r="WW21" s="138"/>
      <c r="WX21" s="138"/>
      <c r="WY21" s="138"/>
      <c r="WZ21" s="138"/>
      <c r="XA21" s="138"/>
      <c r="XB21" s="138"/>
      <c r="XC21" s="138"/>
      <c r="XD21" s="138"/>
      <c r="XE21" s="138"/>
      <c r="XF21" s="138"/>
      <c r="XG21" s="138"/>
      <c r="XH21" s="138"/>
      <c r="XI21" s="138"/>
      <c r="XJ21" s="138"/>
      <c r="XK21" s="138"/>
      <c r="XL21" s="138"/>
      <c r="XM21" s="138"/>
      <c r="XN21" s="138"/>
      <c r="XO21" s="138"/>
      <c r="XP21" s="138"/>
      <c r="XQ21" s="138"/>
      <c r="XR21" s="138"/>
      <c r="XS21" s="138"/>
      <c r="XT21" s="138"/>
      <c r="XU21" s="138"/>
      <c r="XV21" s="138"/>
      <c r="XW21" s="138"/>
      <c r="XX21" s="138"/>
      <c r="XY21" s="138"/>
      <c r="XZ21" s="138"/>
      <c r="YA21" s="138"/>
      <c r="YB21" s="138"/>
      <c r="YC21" s="138"/>
      <c r="YD21" s="138"/>
      <c r="YE21" s="138"/>
      <c r="YF21" s="138"/>
      <c r="YG21" s="138"/>
      <c r="YH21" s="138"/>
      <c r="YI21" s="138"/>
      <c r="YJ21" s="138"/>
      <c r="YK21" s="138"/>
      <c r="YL21" s="138"/>
      <c r="YM21" s="138"/>
      <c r="YN21" s="138"/>
      <c r="YO21" s="138"/>
      <c r="YP21" s="138"/>
      <c r="YQ21" s="138"/>
      <c r="YR21" s="138"/>
      <c r="YS21" s="138"/>
      <c r="YT21" s="138"/>
      <c r="YU21" s="138"/>
      <c r="YV21" s="138"/>
      <c r="YW21" s="138"/>
      <c r="YX21" s="138"/>
      <c r="YY21" s="138"/>
      <c r="YZ21" s="138"/>
      <c r="ZA21" s="138"/>
      <c r="ZB21" s="138"/>
      <c r="ZC21" s="138"/>
      <c r="ZD21" s="138"/>
      <c r="ZE21" s="138"/>
      <c r="ZF21" s="138"/>
      <c r="ZG21" s="138"/>
      <c r="ZH21" s="138"/>
      <c r="ZI21" s="138"/>
      <c r="ZJ21" s="138"/>
      <c r="ZK21" s="138"/>
      <c r="ZL21" s="138"/>
      <c r="ZM21" s="138"/>
      <c r="ZN21" s="138"/>
      <c r="ZO21" s="138"/>
      <c r="ZP21" s="138"/>
      <c r="ZQ21" s="138"/>
      <c r="ZR21" s="138"/>
      <c r="ZS21" s="138"/>
      <c r="ZT21" s="138"/>
      <c r="ZU21" s="138"/>
      <c r="ZV21" s="138"/>
      <c r="ZW21" s="138"/>
      <c r="ZX21" s="138"/>
      <c r="ZY21" s="138"/>
      <c r="ZZ21" s="138"/>
      <c r="AAA21" s="138"/>
      <c r="AAB21" s="138"/>
      <c r="AAC21" s="138"/>
      <c r="AAD21" s="138"/>
      <c r="AAE21" s="138"/>
      <c r="AAF21" s="138"/>
      <c r="AAG21" s="138"/>
      <c r="AAH21" s="138"/>
      <c r="AAI21" s="138"/>
      <c r="AAJ21" s="138"/>
      <c r="AAK21" s="138"/>
      <c r="AAL21" s="138"/>
      <c r="AAM21" s="138"/>
      <c r="AAN21" s="138"/>
      <c r="AAO21" s="138"/>
      <c r="AAP21" s="138"/>
      <c r="AAQ21" s="138"/>
      <c r="AAR21" s="138"/>
      <c r="AAS21" s="138"/>
      <c r="AAT21" s="138"/>
      <c r="AAU21" s="138"/>
      <c r="AAV21" s="138"/>
      <c r="AAW21" s="138"/>
      <c r="AAX21" s="138"/>
      <c r="AAY21" s="138"/>
      <c r="AAZ21" s="138"/>
      <c r="ABA21" s="138"/>
      <c r="ABB21" s="138"/>
      <c r="ABC21" s="138"/>
      <c r="ABD21" s="138"/>
      <c r="ABE21" s="138"/>
      <c r="ABF21" s="138"/>
      <c r="ABG21" s="138"/>
      <c r="ABH21" s="138"/>
      <c r="ABI21" s="138"/>
      <c r="ABJ21" s="138"/>
      <c r="ABK21" s="138"/>
      <c r="ABL21" s="138"/>
      <c r="ABM21" s="138"/>
      <c r="ABN21" s="138"/>
      <c r="ABO21" s="138"/>
      <c r="ABP21" s="138"/>
      <c r="ABQ21" s="138"/>
      <c r="ABR21" s="138"/>
      <c r="ABS21" s="138"/>
      <c r="ABT21" s="138"/>
      <c r="ABU21" s="138"/>
      <c r="ABV21" s="138"/>
      <c r="ABW21" s="138"/>
      <c r="ABX21" s="138"/>
      <c r="ABY21" s="138"/>
      <c r="ABZ21" s="138"/>
      <c r="ACA21" s="138"/>
      <c r="ACB21" s="138"/>
      <c r="ACC21" s="138"/>
      <c r="ACD21" s="138"/>
      <c r="ACE21" s="138"/>
      <c r="ACF21" s="138"/>
      <c r="ACG21" s="138"/>
      <c r="ACH21" s="138"/>
      <c r="ACI21" s="138"/>
      <c r="ACJ21" s="138"/>
      <c r="ACK21" s="138"/>
      <c r="ACL21" s="138"/>
      <c r="ACM21" s="138"/>
      <c r="ACN21" s="138"/>
      <c r="ACO21" s="138"/>
      <c r="ACP21" s="138"/>
      <c r="ACQ21" s="138"/>
      <c r="ACR21" s="138"/>
      <c r="ACS21" s="138"/>
      <c r="ACT21" s="138"/>
      <c r="ACU21" s="138"/>
      <c r="ACV21" s="138"/>
      <c r="ACW21" s="138"/>
      <c r="ACX21" s="138"/>
      <c r="ACY21" s="138"/>
      <c r="ACZ21" s="138"/>
      <c r="ADA21" s="138"/>
      <c r="ADB21" s="138"/>
      <c r="ADC21" s="138"/>
      <c r="ADD21" s="138"/>
      <c r="ADE21" s="138"/>
      <c r="ADF21" s="138"/>
      <c r="ADG21" s="138"/>
      <c r="ADH21" s="138"/>
      <c r="ADI21" s="138"/>
      <c r="ADJ21" s="138"/>
      <c r="ADK21" s="138"/>
      <c r="ADL21" s="138"/>
      <c r="ADM21" s="138"/>
      <c r="ADN21" s="138"/>
      <c r="ADO21" s="138"/>
      <c r="ADP21" s="138"/>
      <c r="ADQ21" s="138"/>
      <c r="ADR21" s="138"/>
      <c r="ADS21" s="138"/>
      <c r="ADT21" s="138"/>
      <c r="ADU21" s="138"/>
      <c r="ADV21" s="138"/>
      <c r="ADW21" s="138"/>
      <c r="ADX21" s="138"/>
      <c r="ADY21" s="138"/>
      <c r="ADZ21" s="138"/>
      <c r="AEA21" s="138"/>
      <c r="AEB21" s="138"/>
      <c r="AEC21" s="138"/>
      <c r="AED21" s="138"/>
      <c r="AEE21" s="138"/>
      <c r="AEF21" s="138"/>
      <c r="AEG21" s="138"/>
      <c r="AEH21" s="138"/>
      <c r="AEI21" s="138"/>
      <c r="AEJ21" s="138"/>
      <c r="AEK21" s="138"/>
      <c r="AEL21" s="138"/>
      <c r="AEM21" s="138"/>
      <c r="AEN21" s="138"/>
      <c r="AEO21" s="138"/>
      <c r="AEP21" s="138"/>
      <c r="AEQ21" s="138"/>
      <c r="AER21" s="138"/>
      <c r="AES21" s="138"/>
      <c r="AET21" s="138"/>
      <c r="AEU21" s="138"/>
      <c r="AEV21" s="138"/>
      <c r="AEW21" s="138"/>
      <c r="AEX21" s="138"/>
      <c r="AEY21" s="138"/>
      <c r="AEZ21" s="138"/>
      <c r="AFA21" s="138"/>
      <c r="AFB21" s="138"/>
      <c r="AFC21" s="138"/>
      <c r="AFD21" s="138"/>
      <c r="AFE21" s="138"/>
      <c r="AFF21" s="138"/>
      <c r="AFG21" s="138"/>
      <c r="AFH21" s="138"/>
      <c r="AFI21" s="138"/>
      <c r="AFJ21" s="138"/>
      <c r="AFK21" s="138"/>
      <c r="AFL21" s="138"/>
      <c r="AFM21" s="138"/>
      <c r="AFN21" s="138"/>
      <c r="AFO21" s="138"/>
      <c r="AFP21" s="138"/>
      <c r="AFQ21" s="138"/>
      <c r="AFR21" s="138"/>
      <c r="AFS21" s="138"/>
      <c r="AFT21" s="138"/>
      <c r="AFU21" s="138"/>
      <c r="AFV21" s="138"/>
      <c r="AFW21" s="138"/>
      <c r="AFX21" s="138"/>
      <c r="AFY21" s="138"/>
      <c r="AFZ21" s="138"/>
      <c r="AGA21" s="138"/>
      <c r="AGB21" s="138"/>
      <c r="AGC21" s="138"/>
      <c r="AGD21" s="138"/>
      <c r="AGE21" s="138"/>
      <c r="AGF21" s="138"/>
      <c r="AGG21" s="138"/>
      <c r="AGH21" s="138"/>
      <c r="AGI21" s="138"/>
      <c r="AGJ21" s="138"/>
      <c r="AGK21" s="138"/>
      <c r="AGL21" s="138"/>
      <c r="AGM21" s="138"/>
      <c r="AGN21" s="138"/>
      <c r="AGO21" s="138"/>
      <c r="AGP21" s="138"/>
      <c r="AGQ21" s="138"/>
      <c r="AGR21" s="138"/>
      <c r="AGS21" s="138"/>
      <c r="AGT21" s="138"/>
      <c r="AGU21" s="138"/>
      <c r="AGV21" s="138"/>
      <c r="AGW21" s="138"/>
      <c r="AGX21" s="138"/>
      <c r="AGY21" s="138"/>
      <c r="AGZ21" s="138"/>
      <c r="AHA21" s="138"/>
      <c r="AHB21" s="138"/>
      <c r="AHC21" s="138"/>
      <c r="AHD21" s="138"/>
      <c r="AHE21" s="138"/>
      <c r="AHF21" s="138"/>
      <c r="AHG21" s="138"/>
      <c r="AHH21" s="138"/>
      <c r="AHI21" s="138"/>
      <c r="AHJ21" s="138"/>
      <c r="AHK21" s="138"/>
      <c r="AHL21" s="138"/>
      <c r="AHM21" s="138"/>
      <c r="AHN21" s="138"/>
      <c r="AHO21" s="138"/>
      <c r="AHP21" s="138"/>
      <c r="AHQ21" s="138"/>
      <c r="AHR21" s="138"/>
      <c r="AHS21" s="138"/>
      <c r="AHT21" s="138"/>
      <c r="AHU21" s="138"/>
      <c r="AHV21" s="138"/>
      <c r="AHW21" s="138"/>
      <c r="AHX21" s="138"/>
      <c r="AHY21" s="138"/>
      <c r="AHZ21" s="138"/>
      <c r="AIA21" s="138"/>
      <c r="AIB21" s="138"/>
      <c r="AIC21" s="138"/>
      <c r="AID21" s="138"/>
      <c r="AIE21" s="138"/>
      <c r="AIF21" s="138"/>
      <c r="AIG21" s="138"/>
      <c r="AIH21" s="138"/>
      <c r="AII21" s="138"/>
      <c r="AIJ21" s="138"/>
      <c r="AIK21" s="138"/>
      <c r="AIL21" s="138"/>
      <c r="AIM21" s="138"/>
      <c r="AIN21" s="138"/>
      <c r="AIO21" s="138"/>
      <c r="AIP21" s="138"/>
      <c r="AIQ21" s="138"/>
      <c r="AIR21" s="138"/>
      <c r="AIS21" s="138"/>
      <c r="AIT21" s="138"/>
      <c r="AIU21" s="138"/>
      <c r="AIV21" s="138"/>
      <c r="AIW21" s="138"/>
      <c r="AIX21" s="138"/>
      <c r="AIY21" s="138"/>
      <c r="AIZ21" s="138"/>
      <c r="AJA21" s="138"/>
      <c r="AJB21" s="138"/>
      <c r="AJC21" s="138"/>
      <c r="AJD21" s="138"/>
      <c r="AJE21" s="138"/>
      <c r="AJF21" s="138"/>
      <c r="AJG21" s="138"/>
      <c r="AJH21" s="138"/>
      <c r="AJI21" s="138"/>
      <c r="AJJ21" s="138"/>
      <c r="AJK21" s="138"/>
      <c r="AJL21" s="138"/>
      <c r="AJM21" s="138"/>
      <c r="AJN21" s="138"/>
      <c r="AJO21" s="138"/>
      <c r="AJP21" s="138"/>
      <c r="AJQ21" s="138"/>
      <c r="AJR21" s="138"/>
      <c r="AJS21" s="138"/>
      <c r="AJT21" s="138"/>
      <c r="AJU21" s="138"/>
      <c r="AJV21" s="138"/>
      <c r="AJW21" s="138"/>
      <c r="AJX21" s="138"/>
      <c r="AJY21" s="138"/>
      <c r="AJZ21" s="138"/>
      <c r="AKA21" s="138"/>
      <c r="AKB21" s="138"/>
      <c r="AKC21" s="138"/>
      <c r="AKD21" s="138"/>
      <c r="AKE21" s="138"/>
      <c r="AKF21" s="138"/>
      <c r="AKG21" s="138"/>
      <c r="AKH21" s="138"/>
      <c r="AKI21" s="138"/>
      <c r="AKJ21" s="138"/>
      <c r="AKK21" s="138"/>
      <c r="AKL21" s="138"/>
      <c r="AKM21" s="138"/>
      <c r="AKN21" s="138"/>
      <c r="AKO21" s="138"/>
      <c r="AKP21" s="138"/>
      <c r="AKQ21" s="138"/>
      <c r="AKR21" s="138"/>
      <c r="AKS21" s="138"/>
      <c r="AKT21" s="138"/>
      <c r="AKU21" s="138"/>
      <c r="AKV21" s="138"/>
      <c r="AKW21" s="138"/>
      <c r="AKX21" s="138"/>
      <c r="AKY21" s="138"/>
      <c r="AKZ21" s="138"/>
      <c r="ALA21" s="138"/>
      <c r="ALB21" s="138"/>
      <c r="ALC21" s="138"/>
      <c r="ALD21" s="138"/>
      <c r="ALE21" s="138"/>
      <c r="ALF21" s="138"/>
      <c r="ALG21" s="138"/>
      <c r="ALH21" s="138"/>
      <c r="ALI21" s="138"/>
      <c r="ALJ21" s="138"/>
      <c r="ALK21" s="138"/>
      <c r="ALL21" s="138"/>
      <c r="ALM21" s="138"/>
      <c r="ALN21" s="138"/>
      <c r="ALO21" s="138"/>
      <c r="ALP21" s="138"/>
      <c r="ALQ21" s="138"/>
      <c r="ALR21" s="138"/>
      <c r="ALS21" s="138"/>
      <c r="ALT21" s="138"/>
      <c r="ALU21" s="138"/>
      <c r="ALV21" s="138"/>
      <c r="ALW21" s="138"/>
      <c r="ALX21" s="138"/>
      <c r="ALY21" s="138"/>
      <c r="ALZ21" s="138"/>
      <c r="AMA21" s="138"/>
    </row>
    <row r="22" spans="3:1015" s="123" customFormat="1" x14ac:dyDescent="0.25">
      <c r="C22" s="190"/>
      <c r="D22" s="190"/>
      <c r="E22" s="190"/>
      <c r="F22" s="190"/>
      <c r="G22" s="190"/>
      <c r="H22" s="191"/>
      <c r="I22" s="138"/>
      <c r="J22" s="138"/>
      <c r="K22" s="190"/>
      <c r="L22" s="190"/>
      <c r="M22" s="190"/>
      <c r="N22" s="190"/>
      <c r="O22" s="190"/>
      <c r="P22" s="190"/>
      <c r="Q22" s="191"/>
      <c r="R22" s="138"/>
      <c r="S22" s="192"/>
      <c r="T22" s="193"/>
      <c r="U22" s="193"/>
      <c r="V22" s="193"/>
      <c r="W22" s="193"/>
      <c r="X22" s="193"/>
      <c r="Y22" s="138"/>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138"/>
      <c r="CH22" s="138"/>
      <c r="CI22" s="138"/>
      <c r="CJ22" s="138"/>
      <c r="CK22" s="138"/>
      <c r="CL22" s="138"/>
      <c r="CM22" s="138"/>
      <c r="CN22" s="138"/>
      <c r="CO22" s="138"/>
      <c r="CP22" s="138"/>
      <c r="CQ22" s="138"/>
      <c r="CR22" s="138"/>
      <c r="CS22" s="138"/>
      <c r="CT22" s="138"/>
      <c r="CU22" s="138"/>
      <c r="CV22" s="138"/>
      <c r="CW22" s="138"/>
      <c r="CX22" s="138"/>
      <c r="CY22" s="138"/>
      <c r="CZ22" s="138"/>
      <c r="DA22" s="138"/>
      <c r="DB22" s="138"/>
      <c r="DC22" s="138"/>
      <c r="DD22" s="138"/>
      <c r="DE22" s="138"/>
      <c r="DF22" s="138"/>
      <c r="DG22" s="138"/>
      <c r="DH22" s="138"/>
      <c r="DI22" s="138"/>
      <c r="DJ22" s="138"/>
      <c r="DK22" s="138"/>
      <c r="DL22" s="138"/>
      <c r="DM22" s="138"/>
      <c r="DN22" s="138"/>
      <c r="DO22" s="138"/>
      <c r="DP22" s="138"/>
      <c r="DQ22" s="138"/>
      <c r="DR22" s="138"/>
      <c r="DS22" s="138"/>
      <c r="DT22" s="138"/>
      <c r="DU22" s="138"/>
      <c r="DV22" s="138"/>
      <c r="DW22" s="138"/>
      <c r="DX22" s="138"/>
      <c r="DY22" s="138"/>
      <c r="DZ22" s="138"/>
      <c r="EA22" s="138"/>
      <c r="EB22" s="138"/>
      <c r="EC22" s="138"/>
      <c r="ED22" s="138"/>
      <c r="EE22" s="138"/>
      <c r="EF22" s="138"/>
      <c r="EG22" s="138"/>
      <c r="EH22" s="138"/>
      <c r="EI22" s="138"/>
      <c r="EJ22" s="138"/>
      <c r="EK22" s="138"/>
      <c r="EL22" s="138"/>
      <c r="EM22" s="138"/>
      <c r="EN22" s="138"/>
      <c r="EO22" s="138"/>
      <c r="EP22" s="138"/>
      <c r="EQ22" s="138"/>
      <c r="ER22" s="138"/>
      <c r="ES22" s="138"/>
      <c r="ET22" s="138"/>
      <c r="EU22" s="138"/>
      <c r="EV22" s="138"/>
      <c r="EW22" s="138"/>
      <c r="EX22" s="138"/>
      <c r="EY22" s="138"/>
      <c r="EZ22" s="138"/>
      <c r="FA22" s="138"/>
      <c r="FB22" s="138"/>
      <c r="FC22" s="138"/>
      <c r="FD22" s="138"/>
      <c r="FE22" s="138"/>
      <c r="FF22" s="138"/>
      <c r="FG22" s="138"/>
      <c r="FH22" s="138"/>
      <c r="FI22" s="138"/>
      <c r="FJ22" s="138"/>
      <c r="FK22" s="138"/>
      <c r="FL22" s="138"/>
      <c r="FM22" s="138"/>
      <c r="FN22" s="138"/>
      <c r="FO22" s="138"/>
      <c r="FP22" s="138"/>
      <c r="FQ22" s="138"/>
      <c r="FR22" s="138"/>
      <c r="FS22" s="138"/>
      <c r="FT22" s="138"/>
      <c r="FU22" s="138"/>
      <c r="FV22" s="138"/>
      <c r="FW22" s="138"/>
      <c r="FX22" s="138"/>
      <c r="FY22" s="138"/>
      <c r="FZ22" s="138"/>
      <c r="GA22" s="138"/>
      <c r="GB22" s="138"/>
      <c r="GC22" s="138"/>
      <c r="GD22" s="138"/>
      <c r="GE22" s="138"/>
      <c r="GF22" s="138"/>
      <c r="GG22" s="138"/>
      <c r="GH22" s="138"/>
      <c r="GI22" s="138"/>
      <c r="GJ22" s="138"/>
      <c r="GK22" s="138"/>
      <c r="GL22" s="138"/>
      <c r="GM22" s="138"/>
      <c r="GN22" s="138"/>
      <c r="GO22" s="138"/>
      <c r="GP22" s="138"/>
      <c r="GQ22" s="138"/>
      <c r="GR22" s="138"/>
      <c r="GS22" s="138"/>
      <c r="GT22" s="138"/>
      <c r="GU22" s="138"/>
      <c r="GV22" s="138"/>
      <c r="GW22" s="138"/>
      <c r="GX22" s="138"/>
      <c r="GY22" s="138"/>
      <c r="GZ22" s="138"/>
      <c r="HA22" s="138"/>
      <c r="HB22" s="138"/>
      <c r="HC22" s="138"/>
      <c r="HD22" s="138"/>
      <c r="HE22" s="138"/>
      <c r="HF22" s="138"/>
      <c r="HG22" s="138"/>
      <c r="HH22" s="138"/>
      <c r="HI22" s="138"/>
      <c r="HJ22" s="138"/>
      <c r="HK22" s="138"/>
      <c r="HL22" s="138"/>
      <c r="HM22" s="138"/>
      <c r="HN22" s="138"/>
      <c r="HO22" s="138"/>
      <c r="HP22" s="138"/>
      <c r="HQ22" s="138"/>
      <c r="HR22" s="138"/>
      <c r="HS22" s="138"/>
      <c r="HT22" s="138"/>
      <c r="HU22" s="138"/>
      <c r="HV22" s="138"/>
      <c r="HW22" s="138"/>
      <c r="HX22" s="138"/>
      <c r="HY22" s="138"/>
      <c r="HZ22" s="138"/>
      <c r="IA22" s="138"/>
      <c r="IB22" s="138"/>
      <c r="IC22" s="138"/>
      <c r="ID22" s="138"/>
      <c r="IE22" s="138"/>
      <c r="IF22" s="138"/>
      <c r="IG22" s="138"/>
      <c r="IH22" s="138"/>
      <c r="II22" s="138"/>
      <c r="IJ22" s="138"/>
      <c r="IK22" s="138"/>
      <c r="IL22" s="138"/>
      <c r="IM22" s="138"/>
      <c r="IN22" s="138"/>
      <c r="IO22" s="138"/>
      <c r="IP22" s="138"/>
      <c r="IQ22" s="138"/>
      <c r="IR22" s="138"/>
      <c r="IS22" s="138"/>
      <c r="IT22" s="138"/>
      <c r="IU22" s="138"/>
      <c r="IV22" s="138"/>
      <c r="IW22" s="138"/>
      <c r="IX22" s="138"/>
      <c r="IY22" s="138"/>
      <c r="IZ22" s="138"/>
      <c r="JA22" s="138"/>
      <c r="JB22" s="138"/>
      <c r="JC22" s="138"/>
      <c r="JD22" s="138"/>
      <c r="JE22" s="138"/>
      <c r="JF22" s="138"/>
      <c r="JG22" s="138"/>
      <c r="JH22" s="138"/>
      <c r="JI22" s="138"/>
      <c r="JJ22" s="138"/>
      <c r="JK22" s="138"/>
      <c r="JL22" s="138"/>
      <c r="JM22" s="138"/>
      <c r="JN22" s="138"/>
      <c r="JO22" s="138"/>
      <c r="JP22" s="138"/>
      <c r="JQ22" s="138"/>
      <c r="JR22" s="138"/>
      <c r="JS22" s="138"/>
      <c r="JT22" s="138"/>
      <c r="JU22" s="138"/>
      <c r="JV22" s="138"/>
      <c r="JW22" s="138"/>
      <c r="JX22" s="138"/>
      <c r="JY22" s="138"/>
      <c r="JZ22" s="138"/>
      <c r="KA22" s="138"/>
      <c r="KB22" s="138"/>
      <c r="KC22" s="138"/>
      <c r="KD22" s="138"/>
      <c r="KE22" s="138"/>
      <c r="KF22" s="138"/>
      <c r="KG22" s="138"/>
      <c r="KH22" s="138"/>
      <c r="KI22" s="138"/>
      <c r="KJ22" s="138"/>
      <c r="KK22" s="138"/>
      <c r="KL22" s="138"/>
      <c r="KM22" s="138"/>
      <c r="KN22" s="138"/>
      <c r="KO22" s="138"/>
      <c r="KP22" s="138"/>
      <c r="KQ22" s="138"/>
      <c r="KR22" s="138"/>
      <c r="KS22" s="138"/>
      <c r="KT22" s="138"/>
      <c r="KU22" s="138"/>
      <c r="KV22" s="138"/>
      <c r="KW22" s="138"/>
      <c r="KX22" s="138"/>
      <c r="KY22" s="138"/>
      <c r="KZ22" s="138"/>
      <c r="LA22" s="138"/>
      <c r="LB22" s="138"/>
      <c r="LC22" s="138"/>
      <c r="LD22" s="138"/>
      <c r="LE22" s="138"/>
      <c r="LF22" s="138"/>
      <c r="LG22" s="138"/>
      <c r="LH22" s="138"/>
      <c r="LI22" s="138"/>
      <c r="LJ22" s="138"/>
      <c r="LK22" s="138"/>
      <c r="LL22" s="138"/>
      <c r="LM22" s="138"/>
      <c r="LN22" s="138"/>
      <c r="LO22" s="138"/>
      <c r="LP22" s="138"/>
      <c r="LQ22" s="138"/>
      <c r="LR22" s="138"/>
      <c r="LS22" s="138"/>
      <c r="LT22" s="138"/>
      <c r="LU22" s="138"/>
      <c r="LV22" s="138"/>
      <c r="LW22" s="138"/>
      <c r="LX22" s="138"/>
      <c r="LY22" s="138"/>
      <c r="LZ22" s="138"/>
      <c r="MA22" s="138"/>
      <c r="MB22" s="138"/>
      <c r="MC22" s="138"/>
      <c r="MD22" s="138"/>
      <c r="ME22" s="138"/>
      <c r="MF22" s="138"/>
      <c r="MG22" s="138"/>
      <c r="MH22" s="138"/>
      <c r="MI22" s="138"/>
      <c r="MJ22" s="138"/>
      <c r="MK22" s="138"/>
      <c r="ML22" s="138"/>
      <c r="MM22" s="138"/>
      <c r="MN22" s="138"/>
      <c r="MO22" s="138"/>
      <c r="MP22" s="138"/>
      <c r="MQ22" s="138"/>
      <c r="MR22" s="138"/>
      <c r="MS22" s="138"/>
      <c r="MT22" s="138"/>
      <c r="MU22" s="138"/>
      <c r="MV22" s="138"/>
      <c r="MW22" s="138"/>
      <c r="MX22" s="138"/>
      <c r="MY22" s="138"/>
      <c r="MZ22" s="138"/>
      <c r="NA22" s="138"/>
      <c r="NB22" s="138"/>
      <c r="NC22" s="138"/>
      <c r="ND22" s="138"/>
      <c r="NE22" s="138"/>
      <c r="NF22" s="138"/>
      <c r="NG22" s="138"/>
      <c r="NH22" s="138"/>
      <c r="NI22" s="138"/>
      <c r="NJ22" s="138"/>
      <c r="NK22" s="138"/>
      <c r="NL22" s="138"/>
      <c r="NM22" s="138"/>
      <c r="NN22" s="138"/>
      <c r="NO22" s="138"/>
      <c r="NP22" s="138"/>
      <c r="NQ22" s="138"/>
      <c r="NR22" s="138"/>
      <c r="NS22" s="138"/>
      <c r="NT22" s="138"/>
      <c r="NU22" s="138"/>
      <c r="NV22" s="138"/>
      <c r="NW22" s="138"/>
      <c r="NX22" s="138"/>
      <c r="NY22" s="138"/>
      <c r="NZ22" s="138"/>
      <c r="OA22" s="138"/>
      <c r="OB22" s="138"/>
      <c r="OC22" s="138"/>
      <c r="OD22" s="138"/>
      <c r="OE22" s="138"/>
      <c r="OF22" s="138"/>
      <c r="OG22" s="138"/>
      <c r="OH22" s="138"/>
      <c r="OI22" s="138"/>
      <c r="OJ22" s="138"/>
      <c r="OK22" s="138"/>
      <c r="OL22" s="138"/>
      <c r="OM22" s="138"/>
      <c r="ON22" s="138"/>
      <c r="OO22" s="138"/>
      <c r="OP22" s="138"/>
      <c r="OQ22" s="138"/>
      <c r="OR22" s="138"/>
      <c r="OS22" s="138"/>
      <c r="OT22" s="138"/>
      <c r="OU22" s="138"/>
      <c r="OV22" s="138"/>
      <c r="OW22" s="138"/>
      <c r="OX22" s="138"/>
      <c r="OY22" s="138"/>
      <c r="OZ22" s="138"/>
      <c r="PA22" s="138"/>
      <c r="PB22" s="138"/>
      <c r="PC22" s="138"/>
      <c r="PD22" s="138"/>
      <c r="PE22" s="138"/>
      <c r="PF22" s="138"/>
      <c r="PG22" s="138"/>
      <c r="PH22" s="138"/>
      <c r="PI22" s="138"/>
      <c r="PJ22" s="138"/>
      <c r="PK22" s="138"/>
      <c r="PL22" s="138"/>
      <c r="PM22" s="138"/>
      <c r="PN22" s="138"/>
      <c r="PO22" s="138"/>
      <c r="PP22" s="138"/>
      <c r="PQ22" s="138"/>
      <c r="PR22" s="138"/>
      <c r="PS22" s="138"/>
      <c r="PT22" s="138"/>
      <c r="PU22" s="138"/>
      <c r="PV22" s="138"/>
      <c r="PW22" s="138"/>
      <c r="PX22" s="138"/>
      <c r="PY22" s="138"/>
      <c r="PZ22" s="138"/>
      <c r="QA22" s="138"/>
      <c r="QB22" s="138"/>
      <c r="QC22" s="138"/>
      <c r="QD22" s="138"/>
      <c r="QE22" s="138"/>
      <c r="QF22" s="138"/>
      <c r="QG22" s="138"/>
      <c r="QH22" s="138"/>
      <c r="QI22" s="138"/>
      <c r="QJ22" s="138"/>
      <c r="QK22" s="138"/>
      <c r="QL22" s="138"/>
      <c r="QM22" s="138"/>
      <c r="QN22" s="138"/>
      <c r="QO22" s="138"/>
      <c r="QP22" s="138"/>
      <c r="QQ22" s="138"/>
      <c r="QR22" s="138"/>
      <c r="QS22" s="138"/>
      <c r="QT22" s="138"/>
      <c r="QU22" s="138"/>
      <c r="QV22" s="138"/>
      <c r="QW22" s="138"/>
      <c r="QX22" s="138"/>
      <c r="QY22" s="138"/>
      <c r="QZ22" s="138"/>
      <c r="RA22" s="138"/>
      <c r="RB22" s="138"/>
      <c r="RC22" s="138"/>
      <c r="RD22" s="138"/>
      <c r="RE22" s="138"/>
      <c r="RF22" s="138"/>
      <c r="RG22" s="138"/>
      <c r="RH22" s="138"/>
      <c r="RI22" s="138"/>
      <c r="RJ22" s="138"/>
      <c r="RK22" s="138"/>
      <c r="RL22" s="138"/>
      <c r="RM22" s="138"/>
      <c r="RN22" s="138"/>
      <c r="RO22" s="138"/>
      <c r="RP22" s="138"/>
      <c r="RQ22" s="138"/>
      <c r="RR22" s="138"/>
      <c r="RS22" s="138"/>
      <c r="RT22" s="138"/>
      <c r="RU22" s="138"/>
      <c r="RV22" s="138"/>
      <c r="RW22" s="138"/>
      <c r="RX22" s="138"/>
      <c r="RY22" s="138"/>
      <c r="RZ22" s="138"/>
      <c r="SA22" s="138"/>
      <c r="SB22" s="138"/>
      <c r="SC22" s="138"/>
      <c r="SD22" s="138"/>
      <c r="SE22" s="138"/>
      <c r="SF22" s="138"/>
      <c r="SG22" s="138"/>
      <c r="SH22" s="138"/>
      <c r="SI22" s="138"/>
      <c r="SJ22" s="138"/>
      <c r="SK22" s="138"/>
      <c r="SL22" s="138"/>
      <c r="SM22" s="138"/>
      <c r="SN22" s="138"/>
      <c r="SO22" s="138"/>
      <c r="SP22" s="138"/>
      <c r="SQ22" s="138"/>
      <c r="SR22" s="138"/>
      <c r="SS22" s="138"/>
      <c r="ST22" s="138"/>
      <c r="SU22" s="138"/>
      <c r="SV22" s="138"/>
      <c r="SW22" s="138"/>
      <c r="SX22" s="138"/>
      <c r="SY22" s="138"/>
      <c r="SZ22" s="138"/>
      <c r="TA22" s="138"/>
      <c r="TB22" s="138"/>
      <c r="TC22" s="138"/>
      <c r="TD22" s="138"/>
      <c r="TE22" s="138"/>
      <c r="TF22" s="138"/>
      <c r="TG22" s="138"/>
      <c r="TH22" s="138"/>
      <c r="TI22" s="138"/>
      <c r="TJ22" s="138"/>
      <c r="TK22" s="138"/>
      <c r="TL22" s="138"/>
      <c r="TM22" s="138"/>
      <c r="TN22" s="138"/>
      <c r="TO22" s="138"/>
      <c r="TP22" s="138"/>
      <c r="TQ22" s="138"/>
      <c r="TR22" s="138"/>
      <c r="TS22" s="138"/>
      <c r="TT22" s="138"/>
      <c r="TU22" s="138"/>
      <c r="TV22" s="138"/>
      <c r="TW22" s="138"/>
      <c r="TX22" s="138"/>
      <c r="TY22" s="138"/>
      <c r="TZ22" s="138"/>
      <c r="UA22" s="138"/>
      <c r="UB22" s="138"/>
      <c r="UC22" s="138"/>
      <c r="UD22" s="138"/>
      <c r="UE22" s="138"/>
      <c r="UF22" s="138"/>
      <c r="UG22" s="138"/>
      <c r="UH22" s="138"/>
      <c r="UI22" s="138"/>
      <c r="UJ22" s="138"/>
      <c r="UK22" s="138"/>
      <c r="UL22" s="138"/>
      <c r="UM22" s="138"/>
      <c r="UN22" s="138"/>
      <c r="UO22" s="138"/>
      <c r="UP22" s="138"/>
      <c r="UQ22" s="138"/>
      <c r="UR22" s="138"/>
      <c r="US22" s="138"/>
      <c r="UT22" s="138"/>
      <c r="UU22" s="138"/>
      <c r="UV22" s="138"/>
      <c r="UW22" s="138"/>
      <c r="UX22" s="138"/>
      <c r="UY22" s="138"/>
      <c r="UZ22" s="138"/>
      <c r="VA22" s="138"/>
      <c r="VB22" s="138"/>
      <c r="VC22" s="138"/>
      <c r="VD22" s="138"/>
      <c r="VE22" s="138"/>
      <c r="VF22" s="138"/>
      <c r="VG22" s="138"/>
      <c r="VH22" s="138"/>
      <c r="VI22" s="138"/>
      <c r="VJ22" s="138"/>
      <c r="VK22" s="138"/>
      <c r="VL22" s="138"/>
      <c r="VM22" s="138"/>
      <c r="VN22" s="138"/>
      <c r="VO22" s="138"/>
      <c r="VP22" s="138"/>
      <c r="VQ22" s="138"/>
      <c r="VR22" s="138"/>
      <c r="VS22" s="138"/>
      <c r="VT22" s="138"/>
      <c r="VU22" s="138"/>
      <c r="VV22" s="138"/>
      <c r="VW22" s="138"/>
      <c r="VX22" s="138"/>
      <c r="VY22" s="138"/>
      <c r="VZ22" s="138"/>
      <c r="WA22" s="138"/>
      <c r="WB22" s="138"/>
      <c r="WC22" s="138"/>
      <c r="WD22" s="138"/>
      <c r="WE22" s="138"/>
      <c r="WF22" s="138"/>
      <c r="WG22" s="138"/>
      <c r="WH22" s="138"/>
      <c r="WI22" s="138"/>
      <c r="WJ22" s="138"/>
      <c r="WK22" s="138"/>
      <c r="WL22" s="138"/>
      <c r="WM22" s="138"/>
      <c r="WN22" s="138"/>
      <c r="WO22" s="138"/>
      <c r="WP22" s="138"/>
      <c r="WQ22" s="138"/>
      <c r="WR22" s="138"/>
      <c r="WS22" s="138"/>
      <c r="WT22" s="138"/>
      <c r="WU22" s="138"/>
      <c r="WV22" s="138"/>
      <c r="WW22" s="138"/>
      <c r="WX22" s="138"/>
      <c r="WY22" s="138"/>
      <c r="WZ22" s="138"/>
      <c r="XA22" s="138"/>
      <c r="XB22" s="138"/>
      <c r="XC22" s="138"/>
      <c r="XD22" s="138"/>
      <c r="XE22" s="138"/>
      <c r="XF22" s="138"/>
      <c r="XG22" s="138"/>
      <c r="XH22" s="138"/>
      <c r="XI22" s="138"/>
      <c r="XJ22" s="138"/>
      <c r="XK22" s="138"/>
      <c r="XL22" s="138"/>
      <c r="XM22" s="138"/>
      <c r="XN22" s="138"/>
      <c r="XO22" s="138"/>
      <c r="XP22" s="138"/>
      <c r="XQ22" s="138"/>
      <c r="XR22" s="138"/>
      <c r="XS22" s="138"/>
      <c r="XT22" s="138"/>
      <c r="XU22" s="138"/>
      <c r="XV22" s="138"/>
      <c r="XW22" s="138"/>
      <c r="XX22" s="138"/>
      <c r="XY22" s="138"/>
      <c r="XZ22" s="138"/>
      <c r="YA22" s="138"/>
      <c r="YB22" s="138"/>
      <c r="YC22" s="138"/>
      <c r="YD22" s="138"/>
      <c r="YE22" s="138"/>
      <c r="YF22" s="138"/>
      <c r="YG22" s="138"/>
      <c r="YH22" s="138"/>
      <c r="YI22" s="138"/>
      <c r="YJ22" s="138"/>
      <c r="YK22" s="138"/>
      <c r="YL22" s="138"/>
      <c r="YM22" s="138"/>
      <c r="YN22" s="138"/>
      <c r="YO22" s="138"/>
      <c r="YP22" s="138"/>
      <c r="YQ22" s="138"/>
      <c r="YR22" s="138"/>
      <c r="YS22" s="138"/>
      <c r="YT22" s="138"/>
      <c r="YU22" s="138"/>
      <c r="YV22" s="138"/>
      <c r="YW22" s="138"/>
      <c r="YX22" s="138"/>
      <c r="YY22" s="138"/>
      <c r="YZ22" s="138"/>
      <c r="ZA22" s="138"/>
      <c r="ZB22" s="138"/>
      <c r="ZC22" s="138"/>
      <c r="ZD22" s="138"/>
      <c r="ZE22" s="138"/>
      <c r="ZF22" s="138"/>
      <c r="ZG22" s="138"/>
      <c r="ZH22" s="138"/>
      <c r="ZI22" s="138"/>
      <c r="ZJ22" s="138"/>
      <c r="ZK22" s="138"/>
      <c r="ZL22" s="138"/>
      <c r="ZM22" s="138"/>
      <c r="ZN22" s="138"/>
      <c r="ZO22" s="138"/>
      <c r="ZP22" s="138"/>
      <c r="ZQ22" s="138"/>
      <c r="ZR22" s="138"/>
      <c r="ZS22" s="138"/>
      <c r="ZT22" s="138"/>
      <c r="ZU22" s="138"/>
      <c r="ZV22" s="138"/>
      <c r="ZW22" s="138"/>
      <c r="ZX22" s="138"/>
      <c r="ZY22" s="138"/>
      <c r="ZZ22" s="138"/>
      <c r="AAA22" s="138"/>
      <c r="AAB22" s="138"/>
      <c r="AAC22" s="138"/>
      <c r="AAD22" s="138"/>
      <c r="AAE22" s="138"/>
      <c r="AAF22" s="138"/>
      <c r="AAG22" s="138"/>
      <c r="AAH22" s="138"/>
      <c r="AAI22" s="138"/>
      <c r="AAJ22" s="138"/>
      <c r="AAK22" s="138"/>
      <c r="AAL22" s="138"/>
      <c r="AAM22" s="138"/>
      <c r="AAN22" s="138"/>
      <c r="AAO22" s="138"/>
      <c r="AAP22" s="138"/>
      <c r="AAQ22" s="138"/>
      <c r="AAR22" s="138"/>
      <c r="AAS22" s="138"/>
      <c r="AAT22" s="138"/>
      <c r="AAU22" s="138"/>
      <c r="AAV22" s="138"/>
      <c r="AAW22" s="138"/>
      <c r="AAX22" s="138"/>
      <c r="AAY22" s="138"/>
      <c r="AAZ22" s="138"/>
      <c r="ABA22" s="138"/>
      <c r="ABB22" s="138"/>
      <c r="ABC22" s="138"/>
      <c r="ABD22" s="138"/>
      <c r="ABE22" s="138"/>
      <c r="ABF22" s="138"/>
      <c r="ABG22" s="138"/>
      <c r="ABH22" s="138"/>
      <c r="ABI22" s="138"/>
      <c r="ABJ22" s="138"/>
      <c r="ABK22" s="138"/>
      <c r="ABL22" s="138"/>
      <c r="ABM22" s="138"/>
      <c r="ABN22" s="138"/>
      <c r="ABO22" s="138"/>
      <c r="ABP22" s="138"/>
      <c r="ABQ22" s="138"/>
      <c r="ABR22" s="138"/>
      <c r="ABS22" s="138"/>
      <c r="ABT22" s="138"/>
      <c r="ABU22" s="138"/>
      <c r="ABV22" s="138"/>
      <c r="ABW22" s="138"/>
      <c r="ABX22" s="138"/>
      <c r="ABY22" s="138"/>
      <c r="ABZ22" s="138"/>
      <c r="ACA22" s="138"/>
      <c r="ACB22" s="138"/>
      <c r="ACC22" s="138"/>
      <c r="ACD22" s="138"/>
      <c r="ACE22" s="138"/>
      <c r="ACF22" s="138"/>
      <c r="ACG22" s="138"/>
      <c r="ACH22" s="138"/>
      <c r="ACI22" s="138"/>
      <c r="ACJ22" s="138"/>
      <c r="ACK22" s="138"/>
      <c r="ACL22" s="138"/>
      <c r="ACM22" s="138"/>
      <c r="ACN22" s="138"/>
      <c r="ACO22" s="138"/>
      <c r="ACP22" s="138"/>
      <c r="ACQ22" s="138"/>
      <c r="ACR22" s="138"/>
      <c r="ACS22" s="138"/>
      <c r="ACT22" s="138"/>
      <c r="ACU22" s="138"/>
      <c r="ACV22" s="138"/>
      <c r="ACW22" s="138"/>
      <c r="ACX22" s="138"/>
      <c r="ACY22" s="138"/>
      <c r="ACZ22" s="138"/>
      <c r="ADA22" s="138"/>
      <c r="ADB22" s="138"/>
      <c r="ADC22" s="138"/>
      <c r="ADD22" s="138"/>
      <c r="ADE22" s="138"/>
      <c r="ADF22" s="138"/>
      <c r="ADG22" s="138"/>
      <c r="ADH22" s="138"/>
      <c r="ADI22" s="138"/>
      <c r="ADJ22" s="138"/>
      <c r="ADK22" s="138"/>
      <c r="ADL22" s="138"/>
      <c r="ADM22" s="138"/>
      <c r="ADN22" s="138"/>
      <c r="ADO22" s="138"/>
      <c r="ADP22" s="138"/>
      <c r="ADQ22" s="138"/>
      <c r="ADR22" s="138"/>
      <c r="ADS22" s="138"/>
      <c r="ADT22" s="138"/>
      <c r="ADU22" s="138"/>
      <c r="ADV22" s="138"/>
      <c r="ADW22" s="138"/>
      <c r="ADX22" s="138"/>
      <c r="ADY22" s="138"/>
      <c r="ADZ22" s="138"/>
      <c r="AEA22" s="138"/>
      <c r="AEB22" s="138"/>
      <c r="AEC22" s="138"/>
      <c r="AED22" s="138"/>
      <c r="AEE22" s="138"/>
      <c r="AEF22" s="138"/>
      <c r="AEG22" s="138"/>
      <c r="AEH22" s="138"/>
      <c r="AEI22" s="138"/>
      <c r="AEJ22" s="138"/>
      <c r="AEK22" s="138"/>
      <c r="AEL22" s="138"/>
      <c r="AEM22" s="138"/>
      <c r="AEN22" s="138"/>
      <c r="AEO22" s="138"/>
      <c r="AEP22" s="138"/>
      <c r="AEQ22" s="138"/>
      <c r="AER22" s="138"/>
      <c r="AES22" s="138"/>
      <c r="AET22" s="138"/>
      <c r="AEU22" s="138"/>
      <c r="AEV22" s="138"/>
      <c r="AEW22" s="138"/>
      <c r="AEX22" s="138"/>
      <c r="AEY22" s="138"/>
      <c r="AEZ22" s="138"/>
      <c r="AFA22" s="138"/>
      <c r="AFB22" s="138"/>
      <c r="AFC22" s="138"/>
      <c r="AFD22" s="138"/>
      <c r="AFE22" s="138"/>
      <c r="AFF22" s="138"/>
      <c r="AFG22" s="138"/>
      <c r="AFH22" s="138"/>
      <c r="AFI22" s="138"/>
      <c r="AFJ22" s="138"/>
      <c r="AFK22" s="138"/>
      <c r="AFL22" s="138"/>
      <c r="AFM22" s="138"/>
      <c r="AFN22" s="138"/>
      <c r="AFO22" s="138"/>
      <c r="AFP22" s="138"/>
      <c r="AFQ22" s="138"/>
      <c r="AFR22" s="138"/>
      <c r="AFS22" s="138"/>
      <c r="AFT22" s="138"/>
      <c r="AFU22" s="138"/>
      <c r="AFV22" s="138"/>
      <c r="AFW22" s="138"/>
      <c r="AFX22" s="138"/>
      <c r="AFY22" s="138"/>
      <c r="AFZ22" s="138"/>
      <c r="AGA22" s="138"/>
      <c r="AGB22" s="138"/>
      <c r="AGC22" s="138"/>
      <c r="AGD22" s="138"/>
      <c r="AGE22" s="138"/>
      <c r="AGF22" s="138"/>
      <c r="AGG22" s="138"/>
      <c r="AGH22" s="138"/>
      <c r="AGI22" s="138"/>
      <c r="AGJ22" s="138"/>
      <c r="AGK22" s="138"/>
      <c r="AGL22" s="138"/>
      <c r="AGM22" s="138"/>
      <c r="AGN22" s="138"/>
      <c r="AGO22" s="138"/>
      <c r="AGP22" s="138"/>
      <c r="AGQ22" s="138"/>
      <c r="AGR22" s="138"/>
      <c r="AGS22" s="138"/>
      <c r="AGT22" s="138"/>
      <c r="AGU22" s="138"/>
      <c r="AGV22" s="138"/>
      <c r="AGW22" s="138"/>
      <c r="AGX22" s="138"/>
      <c r="AGY22" s="138"/>
      <c r="AGZ22" s="138"/>
      <c r="AHA22" s="138"/>
      <c r="AHB22" s="138"/>
      <c r="AHC22" s="138"/>
      <c r="AHD22" s="138"/>
      <c r="AHE22" s="138"/>
      <c r="AHF22" s="138"/>
      <c r="AHG22" s="138"/>
      <c r="AHH22" s="138"/>
      <c r="AHI22" s="138"/>
      <c r="AHJ22" s="138"/>
      <c r="AHK22" s="138"/>
      <c r="AHL22" s="138"/>
      <c r="AHM22" s="138"/>
      <c r="AHN22" s="138"/>
      <c r="AHO22" s="138"/>
      <c r="AHP22" s="138"/>
      <c r="AHQ22" s="138"/>
      <c r="AHR22" s="138"/>
      <c r="AHS22" s="138"/>
      <c r="AHT22" s="138"/>
      <c r="AHU22" s="138"/>
      <c r="AHV22" s="138"/>
      <c r="AHW22" s="138"/>
      <c r="AHX22" s="138"/>
      <c r="AHY22" s="138"/>
      <c r="AHZ22" s="138"/>
      <c r="AIA22" s="138"/>
      <c r="AIB22" s="138"/>
      <c r="AIC22" s="138"/>
      <c r="AID22" s="138"/>
      <c r="AIE22" s="138"/>
      <c r="AIF22" s="138"/>
      <c r="AIG22" s="138"/>
      <c r="AIH22" s="138"/>
      <c r="AII22" s="138"/>
      <c r="AIJ22" s="138"/>
      <c r="AIK22" s="138"/>
      <c r="AIL22" s="138"/>
      <c r="AIM22" s="138"/>
      <c r="AIN22" s="138"/>
      <c r="AIO22" s="138"/>
      <c r="AIP22" s="138"/>
      <c r="AIQ22" s="138"/>
      <c r="AIR22" s="138"/>
      <c r="AIS22" s="138"/>
      <c r="AIT22" s="138"/>
      <c r="AIU22" s="138"/>
      <c r="AIV22" s="138"/>
      <c r="AIW22" s="138"/>
      <c r="AIX22" s="138"/>
      <c r="AIY22" s="138"/>
      <c r="AIZ22" s="138"/>
      <c r="AJA22" s="138"/>
      <c r="AJB22" s="138"/>
      <c r="AJC22" s="138"/>
      <c r="AJD22" s="138"/>
      <c r="AJE22" s="138"/>
      <c r="AJF22" s="138"/>
      <c r="AJG22" s="138"/>
      <c r="AJH22" s="138"/>
      <c r="AJI22" s="138"/>
      <c r="AJJ22" s="138"/>
      <c r="AJK22" s="138"/>
      <c r="AJL22" s="138"/>
      <c r="AJM22" s="138"/>
      <c r="AJN22" s="138"/>
      <c r="AJO22" s="138"/>
      <c r="AJP22" s="138"/>
      <c r="AJQ22" s="138"/>
      <c r="AJR22" s="138"/>
      <c r="AJS22" s="138"/>
      <c r="AJT22" s="138"/>
      <c r="AJU22" s="138"/>
      <c r="AJV22" s="138"/>
      <c r="AJW22" s="138"/>
      <c r="AJX22" s="138"/>
      <c r="AJY22" s="138"/>
      <c r="AJZ22" s="138"/>
      <c r="AKA22" s="138"/>
      <c r="AKB22" s="138"/>
      <c r="AKC22" s="138"/>
      <c r="AKD22" s="138"/>
      <c r="AKE22" s="138"/>
      <c r="AKF22" s="138"/>
      <c r="AKG22" s="138"/>
      <c r="AKH22" s="138"/>
      <c r="AKI22" s="138"/>
      <c r="AKJ22" s="138"/>
      <c r="AKK22" s="138"/>
      <c r="AKL22" s="138"/>
      <c r="AKM22" s="138"/>
      <c r="AKN22" s="138"/>
      <c r="AKO22" s="138"/>
      <c r="AKP22" s="138"/>
      <c r="AKQ22" s="138"/>
      <c r="AKR22" s="138"/>
      <c r="AKS22" s="138"/>
      <c r="AKT22" s="138"/>
      <c r="AKU22" s="138"/>
      <c r="AKV22" s="138"/>
      <c r="AKW22" s="138"/>
      <c r="AKX22" s="138"/>
      <c r="AKY22" s="138"/>
      <c r="AKZ22" s="138"/>
      <c r="ALA22" s="138"/>
      <c r="ALB22" s="138"/>
      <c r="ALC22" s="138"/>
      <c r="ALD22" s="138"/>
      <c r="ALE22" s="138"/>
      <c r="ALF22" s="138"/>
      <c r="ALG22" s="138"/>
      <c r="ALH22" s="138"/>
      <c r="ALI22" s="138"/>
      <c r="ALJ22" s="138"/>
      <c r="ALK22" s="138"/>
      <c r="ALL22" s="138"/>
      <c r="ALM22" s="138"/>
      <c r="ALN22" s="138"/>
      <c r="ALO22" s="138"/>
      <c r="ALP22" s="138"/>
      <c r="ALQ22" s="138"/>
      <c r="ALR22" s="138"/>
      <c r="ALS22" s="138"/>
      <c r="ALT22" s="138"/>
      <c r="ALU22" s="138"/>
      <c r="ALV22" s="138"/>
      <c r="ALW22" s="138"/>
      <c r="ALX22" s="138"/>
      <c r="ALY22" s="138"/>
      <c r="ALZ22" s="138"/>
      <c r="AMA22" s="138"/>
    </row>
    <row r="23" spans="3:1015" s="123" customFormat="1" x14ac:dyDescent="0.25">
      <c r="C23" s="190"/>
      <c r="D23" s="190"/>
      <c r="E23" s="190"/>
      <c r="F23" s="190"/>
      <c r="G23" s="190"/>
      <c r="H23" s="191"/>
      <c r="I23" s="138"/>
      <c r="J23" s="138"/>
      <c r="K23" s="190"/>
      <c r="L23" s="190"/>
      <c r="M23" s="190"/>
      <c r="N23" s="190"/>
      <c r="O23" s="190"/>
      <c r="P23" s="190"/>
      <c r="Q23" s="191"/>
      <c r="R23" s="138"/>
      <c r="S23" s="192"/>
      <c r="T23" s="193"/>
      <c r="U23" s="193"/>
      <c r="V23" s="193"/>
      <c r="W23" s="193"/>
      <c r="X23" s="193"/>
      <c r="Y23" s="138"/>
      <c r="Z23" s="138"/>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38"/>
      <c r="CH23" s="138"/>
      <c r="CI23" s="138"/>
      <c r="CJ23" s="138"/>
      <c r="CK23" s="138"/>
      <c r="CL23" s="138"/>
      <c r="CM23" s="138"/>
      <c r="CN23" s="138"/>
      <c r="CO23" s="138"/>
      <c r="CP23" s="138"/>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8"/>
      <c r="DX23" s="138"/>
      <c r="DY23" s="138"/>
      <c r="DZ23" s="138"/>
      <c r="EA23" s="138"/>
      <c r="EB23" s="138"/>
      <c r="EC23" s="138"/>
      <c r="ED23" s="138"/>
      <c r="EE23" s="138"/>
      <c r="EF23" s="138"/>
      <c r="EG23" s="138"/>
      <c r="EH23" s="138"/>
      <c r="EI23" s="138"/>
      <c r="EJ23" s="138"/>
      <c r="EK23" s="138"/>
      <c r="EL23" s="138"/>
      <c r="EM23" s="138"/>
      <c r="EN23" s="138"/>
      <c r="EO23" s="138"/>
      <c r="EP23" s="138"/>
      <c r="EQ23" s="138"/>
      <c r="ER23" s="138"/>
      <c r="ES23" s="138"/>
      <c r="ET23" s="138"/>
      <c r="EU23" s="138"/>
      <c r="EV23" s="138"/>
      <c r="EW23" s="138"/>
      <c r="EX23" s="138"/>
      <c r="EY23" s="138"/>
      <c r="EZ23" s="138"/>
      <c r="FA23" s="138"/>
      <c r="FB23" s="138"/>
      <c r="FC23" s="138"/>
      <c r="FD23" s="138"/>
      <c r="FE23" s="138"/>
      <c r="FF23" s="138"/>
      <c r="FG23" s="138"/>
      <c r="FH23" s="138"/>
      <c r="FI23" s="138"/>
      <c r="FJ23" s="138"/>
      <c r="FK23" s="138"/>
      <c r="FL23" s="138"/>
      <c r="FM23" s="138"/>
      <c r="FN23" s="138"/>
      <c r="FO23" s="138"/>
      <c r="FP23" s="138"/>
      <c r="FQ23" s="138"/>
      <c r="FR23" s="138"/>
      <c r="FS23" s="138"/>
      <c r="FT23" s="138"/>
      <c r="FU23" s="138"/>
      <c r="FV23" s="138"/>
      <c r="FW23" s="138"/>
      <c r="FX23" s="138"/>
      <c r="FY23" s="138"/>
      <c r="FZ23" s="138"/>
      <c r="GA23" s="138"/>
      <c r="GB23" s="138"/>
      <c r="GC23" s="138"/>
      <c r="GD23" s="138"/>
      <c r="GE23" s="138"/>
      <c r="GF23" s="138"/>
      <c r="GG23" s="138"/>
      <c r="GH23" s="138"/>
      <c r="GI23" s="138"/>
      <c r="GJ23" s="138"/>
      <c r="GK23" s="138"/>
      <c r="GL23" s="138"/>
      <c r="GM23" s="138"/>
      <c r="GN23" s="138"/>
      <c r="GO23" s="138"/>
      <c r="GP23" s="138"/>
      <c r="GQ23" s="138"/>
      <c r="GR23" s="138"/>
      <c r="GS23" s="138"/>
      <c r="GT23" s="138"/>
      <c r="GU23" s="138"/>
      <c r="GV23" s="138"/>
      <c r="GW23" s="138"/>
      <c r="GX23" s="138"/>
      <c r="GY23" s="138"/>
      <c r="GZ23" s="138"/>
      <c r="HA23" s="138"/>
      <c r="HB23" s="138"/>
      <c r="HC23" s="138"/>
      <c r="HD23" s="138"/>
      <c r="HE23" s="138"/>
      <c r="HF23" s="138"/>
      <c r="HG23" s="138"/>
      <c r="HH23" s="138"/>
      <c r="HI23" s="138"/>
      <c r="HJ23" s="138"/>
      <c r="HK23" s="138"/>
      <c r="HL23" s="138"/>
      <c r="HM23" s="138"/>
      <c r="HN23" s="138"/>
      <c r="HO23" s="138"/>
      <c r="HP23" s="138"/>
      <c r="HQ23" s="138"/>
      <c r="HR23" s="138"/>
      <c r="HS23" s="138"/>
      <c r="HT23" s="138"/>
      <c r="HU23" s="138"/>
      <c r="HV23" s="138"/>
      <c r="HW23" s="138"/>
      <c r="HX23" s="138"/>
      <c r="HY23" s="138"/>
      <c r="HZ23" s="138"/>
      <c r="IA23" s="138"/>
      <c r="IB23" s="138"/>
      <c r="IC23" s="138"/>
      <c r="ID23" s="138"/>
      <c r="IE23" s="138"/>
      <c r="IF23" s="138"/>
      <c r="IG23" s="138"/>
      <c r="IH23" s="138"/>
      <c r="II23" s="138"/>
      <c r="IJ23" s="138"/>
      <c r="IK23" s="138"/>
      <c r="IL23" s="138"/>
      <c r="IM23" s="138"/>
      <c r="IN23" s="138"/>
      <c r="IO23" s="138"/>
      <c r="IP23" s="138"/>
      <c r="IQ23" s="138"/>
      <c r="IR23" s="138"/>
      <c r="IS23" s="138"/>
      <c r="IT23" s="138"/>
      <c r="IU23" s="138"/>
      <c r="IV23" s="138"/>
      <c r="IW23" s="138"/>
      <c r="IX23" s="138"/>
      <c r="IY23" s="138"/>
      <c r="IZ23" s="138"/>
      <c r="JA23" s="138"/>
      <c r="JB23" s="138"/>
      <c r="JC23" s="138"/>
      <c r="JD23" s="138"/>
      <c r="JE23" s="138"/>
      <c r="JF23" s="138"/>
      <c r="JG23" s="138"/>
      <c r="JH23" s="138"/>
      <c r="JI23" s="138"/>
      <c r="JJ23" s="138"/>
      <c r="JK23" s="138"/>
      <c r="JL23" s="138"/>
      <c r="JM23" s="138"/>
      <c r="JN23" s="138"/>
      <c r="JO23" s="138"/>
      <c r="JP23" s="138"/>
      <c r="JQ23" s="138"/>
      <c r="JR23" s="138"/>
      <c r="JS23" s="138"/>
      <c r="JT23" s="138"/>
      <c r="JU23" s="138"/>
      <c r="JV23" s="138"/>
      <c r="JW23" s="138"/>
      <c r="JX23" s="138"/>
      <c r="JY23" s="138"/>
      <c r="JZ23" s="138"/>
      <c r="KA23" s="138"/>
      <c r="KB23" s="138"/>
      <c r="KC23" s="138"/>
      <c r="KD23" s="138"/>
      <c r="KE23" s="138"/>
      <c r="KF23" s="138"/>
      <c r="KG23" s="138"/>
      <c r="KH23" s="138"/>
      <c r="KI23" s="138"/>
      <c r="KJ23" s="138"/>
      <c r="KK23" s="138"/>
      <c r="KL23" s="138"/>
      <c r="KM23" s="138"/>
      <c r="KN23" s="138"/>
      <c r="KO23" s="138"/>
      <c r="KP23" s="138"/>
      <c r="KQ23" s="138"/>
      <c r="KR23" s="138"/>
      <c r="KS23" s="138"/>
      <c r="KT23" s="138"/>
      <c r="KU23" s="138"/>
      <c r="KV23" s="138"/>
      <c r="KW23" s="138"/>
      <c r="KX23" s="138"/>
      <c r="KY23" s="138"/>
      <c r="KZ23" s="138"/>
      <c r="LA23" s="138"/>
      <c r="LB23" s="138"/>
      <c r="LC23" s="138"/>
      <c r="LD23" s="138"/>
      <c r="LE23" s="138"/>
      <c r="LF23" s="138"/>
      <c r="LG23" s="138"/>
      <c r="LH23" s="138"/>
      <c r="LI23" s="138"/>
      <c r="LJ23" s="138"/>
      <c r="LK23" s="138"/>
      <c r="LL23" s="138"/>
      <c r="LM23" s="138"/>
      <c r="LN23" s="138"/>
      <c r="LO23" s="138"/>
      <c r="LP23" s="138"/>
      <c r="LQ23" s="138"/>
      <c r="LR23" s="138"/>
      <c r="LS23" s="138"/>
      <c r="LT23" s="138"/>
      <c r="LU23" s="138"/>
      <c r="LV23" s="138"/>
      <c r="LW23" s="138"/>
      <c r="LX23" s="138"/>
      <c r="LY23" s="138"/>
      <c r="LZ23" s="138"/>
      <c r="MA23" s="138"/>
      <c r="MB23" s="138"/>
      <c r="MC23" s="138"/>
      <c r="MD23" s="138"/>
      <c r="ME23" s="138"/>
      <c r="MF23" s="138"/>
      <c r="MG23" s="138"/>
      <c r="MH23" s="138"/>
      <c r="MI23" s="138"/>
      <c r="MJ23" s="138"/>
      <c r="MK23" s="138"/>
      <c r="ML23" s="138"/>
      <c r="MM23" s="138"/>
      <c r="MN23" s="138"/>
      <c r="MO23" s="138"/>
      <c r="MP23" s="138"/>
      <c r="MQ23" s="138"/>
      <c r="MR23" s="138"/>
      <c r="MS23" s="138"/>
      <c r="MT23" s="138"/>
      <c r="MU23" s="138"/>
      <c r="MV23" s="138"/>
      <c r="MW23" s="138"/>
      <c r="MX23" s="138"/>
      <c r="MY23" s="138"/>
      <c r="MZ23" s="138"/>
      <c r="NA23" s="138"/>
      <c r="NB23" s="138"/>
      <c r="NC23" s="138"/>
      <c r="ND23" s="138"/>
      <c r="NE23" s="138"/>
      <c r="NF23" s="138"/>
      <c r="NG23" s="138"/>
      <c r="NH23" s="138"/>
      <c r="NI23" s="138"/>
      <c r="NJ23" s="138"/>
      <c r="NK23" s="138"/>
      <c r="NL23" s="138"/>
      <c r="NM23" s="138"/>
      <c r="NN23" s="138"/>
      <c r="NO23" s="138"/>
      <c r="NP23" s="138"/>
      <c r="NQ23" s="138"/>
      <c r="NR23" s="138"/>
      <c r="NS23" s="138"/>
      <c r="NT23" s="138"/>
      <c r="NU23" s="138"/>
      <c r="NV23" s="138"/>
      <c r="NW23" s="138"/>
      <c r="NX23" s="138"/>
      <c r="NY23" s="138"/>
      <c r="NZ23" s="138"/>
      <c r="OA23" s="138"/>
      <c r="OB23" s="138"/>
      <c r="OC23" s="138"/>
      <c r="OD23" s="138"/>
      <c r="OE23" s="138"/>
      <c r="OF23" s="138"/>
      <c r="OG23" s="138"/>
      <c r="OH23" s="138"/>
      <c r="OI23" s="138"/>
      <c r="OJ23" s="138"/>
      <c r="OK23" s="138"/>
      <c r="OL23" s="138"/>
      <c r="OM23" s="138"/>
      <c r="ON23" s="138"/>
      <c r="OO23" s="138"/>
      <c r="OP23" s="138"/>
      <c r="OQ23" s="138"/>
      <c r="OR23" s="138"/>
      <c r="OS23" s="138"/>
      <c r="OT23" s="138"/>
      <c r="OU23" s="138"/>
      <c r="OV23" s="138"/>
      <c r="OW23" s="138"/>
      <c r="OX23" s="138"/>
      <c r="OY23" s="138"/>
      <c r="OZ23" s="138"/>
      <c r="PA23" s="138"/>
      <c r="PB23" s="138"/>
      <c r="PC23" s="138"/>
      <c r="PD23" s="138"/>
      <c r="PE23" s="138"/>
      <c r="PF23" s="138"/>
      <c r="PG23" s="138"/>
      <c r="PH23" s="138"/>
      <c r="PI23" s="138"/>
      <c r="PJ23" s="138"/>
      <c r="PK23" s="138"/>
      <c r="PL23" s="138"/>
      <c r="PM23" s="138"/>
      <c r="PN23" s="138"/>
      <c r="PO23" s="138"/>
      <c r="PP23" s="138"/>
      <c r="PQ23" s="138"/>
      <c r="PR23" s="138"/>
      <c r="PS23" s="138"/>
      <c r="PT23" s="138"/>
      <c r="PU23" s="138"/>
      <c r="PV23" s="138"/>
      <c r="PW23" s="138"/>
      <c r="PX23" s="138"/>
      <c r="PY23" s="138"/>
      <c r="PZ23" s="138"/>
      <c r="QA23" s="138"/>
      <c r="QB23" s="138"/>
      <c r="QC23" s="138"/>
      <c r="QD23" s="138"/>
      <c r="QE23" s="138"/>
      <c r="QF23" s="138"/>
      <c r="QG23" s="138"/>
      <c r="QH23" s="138"/>
      <c r="QI23" s="138"/>
      <c r="QJ23" s="138"/>
      <c r="QK23" s="138"/>
      <c r="QL23" s="138"/>
      <c r="QM23" s="138"/>
      <c r="QN23" s="138"/>
      <c r="QO23" s="138"/>
      <c r="QP23" s="138"/>
      <c r="QQ23" s="138"/>
      <c r="QR23" s="138"/>
      <c r="QS23" s="138"/>
      <c r="QT23" s="138"/>
      <c r="QU23" s="138"/>
      <c r="QV23" s="138"/>
      <c r="QW23" s="138"/>
      <c r="QX23" s="138"/>
      <c r="QY23" s="138"/>
      <c r="QZ23" s="138"/>
      <c r="RA23" s="138"/>
      <c r="RB23" s="138"/>
      <c r="RC23" s="138"/>
      <c r="RD23" s="138"/>
      <c r="RE23" s="138"/>
      <c r="RF23" s="138"/>
      <c r="RG23" s="138"/>
      <c r="RH23" s="138"/>
      <c r="RI23" s="138"/>
      <c r="RJ23" s="138"/>
      <c r="RK23" s="138"/>
      <c r="RL23" s="138"/>
      <c r="RM23" s="138"/>
      <c r="RN23" s="138"/>
      <c r="RO23" s="138"/>
      <c r="RP23" s="138"/>
      <c r="RQ23" s="138"/>
      <c r="RR23" s="138"/>
      <c r="RS23" s="138"/>
      <c r="RT23" s="138"/>
      <c r="RU23" s="138"/>
      <c r="RV23" s="138"/>
      <c r="RW23" s="138"/>
      <c r="RX23" s="138"/>
      <c r="RY23" s="138"/>
      <c r="RZ23" s="138"/>
      <c r="SA23" s="138"/>
      <c r="SB23" s="138"/>
      <c r="SC23" s="138"/>
      <c r="SD23" s="138"/>
      <c r="SE23" s="138"/>
      <c r="SF23" s="138"/>
      <c r="SG23" s="138"/>
      <c r="SH23" s="138"/>
      <c r="SI23" s="138"/>
      <c r="SJ23" s="138"/>
      <c r="SK23" s="138"/>
      <c r="SL23" s="138"/>
      <c r="SM23" s="138"/>
      <c r="SN23" s="138"/>
      <c r="SO23" s="138"/>
      <c r="SP23" s="138"/>
      <c r="SQ23" s="138"/>
      <c r="SR23" s="138"/>
      <c r="SS23" s="138"/>
      <c r="ST23" s="138"/>
      <c r="SU23" s="138"/>
      <c r="SV23" s="138"/>
      <c r="SW23" s="138"/>
      <c r="SX23" s="138"/>
      <c r="SY23" s="138"/>
      <c r="SZ23" s="138"/>
      <c r="TA23" s="138"/>
      <c r="TB23" s="138"/>
      <c r="TC23" s="138"/>
      <c r="TD23" s="138"/>
      <c r="TE23" s="138"/>
      <c r="TF23" s="138"/>
      <c r="TG23" s="138"/>
      <c r="TH23" s="138"/>
      <c r="TI23" s="138"/>
      <c r="TJ23" s="138"/>
      <c r="TK23" s="138"/>
      <c r="TL23" s="138"/>
      <c r="TM23" s="138"/>
      <c r="TN23" s="138"/>
      <c r="TO23" s="138"/>
      <c r="TP23" s="138"/>
      <c r="TQ23" s="138"/>
      <c r="TR23" s="138"/>
      <c r="TS23" s="138"/>
      <c r="TT23" s="138"/>
      <c r="TU23" s="138"/>
      <c r="TV23" s="138"/>
      <c r="TW23" s="138"/>
      <c r="TX23" s="138"/>
      <c r="TY23" s="138"/>
      <c r="TZ23" s="138"/>
      <c r="UA23" s="138"/>
      <c r="UB23" s="138"/>
      <c r="UC23" s="138"/>
      <c r="UD23" s="138"/>
      <c r="UE23" s="138"/>
      <c r="UF23" s="138"/>
      <c r="UG23" s="138"/>
      <c r="UH23" s="138"/>
      <c r="UI23" s="138"/>
      <c r="UJ23" s="138"/>
      <c r="UK23" s="138"/>
      <c r="UL23" s="138"/>
      <c r="UM23" s="138"/>
      <c r="UN23" s="138"/>
      <c r="UO23" s="138"/>
      <c r="UP23" s="138"/>
      <c r="UQ23" s="138"/>
      <c r="UR23" s="138"/>
      <c r="US23" s="138"/>
      <c r="UT23" s="138"/>
      <c r="UU23" s="138"/>
      <c r="UV23" s="138"/>
      <c r="UW23" s="138"/>
      <c r="UX23" s="138"/>
      <c r="UY23" s="138"/>
      <c r="UZ23" s="138"/>
      <c r="VA23" s="138"/>
      <c r="VB23" s="138"/>
      <c r="VC23" s="138"/>
      <c r="VD23" s="138"/>
      <c r="VE23" s="138"/>
      <c r="VF23" s="138"/>
      <c r="VG23" s="138"/>
      <c r="VH23" s="138"/>
      <c r="VI23" s="138"/>
      <c r="VJ23" s="138"/>
      <c r="VK23" s="138"/>
      <c r="VL23" s="138"/>
      <c r="VM23" s="138"/>
      <c r="VN23" s="138"/>
      <c r="VO23" s="138"/>
      <c r="VP23" s="138"/>
      <c r="VQ23" s="138"/>
      <c r="VR23" s="138"/>
      <c r="VS23" s="138"/>
      <c r="VT23" s="138"/>
      <c r="VU23" s="138"/>
      <c r="VV23" s="138"/>
      <c r="VW23" s="138"/>
      <c r="VX23" s="138"/>
      <c r="VY23" s="138"/>
      <c r="VZ23" s="138"/>
      <c r="WA23" s="138"/>
      <c r="WB23" s="138"/>
      <c r="WC23" s="138"/>
      <c r="WD23" s="138"/>
      <c r="WE23" s="138"/>
      <c r="WF23" s="138"/>
      <c r="WG23" s="138"/>
      <c r="WH23" s="138"/>
      <c r="WI23" s="138"/>
      <c r="WJ23" s="138"/>
      <c r="WK23" s="138"/>
      <c r="WL23" s="138"/>
      <c r="WM23" s="138"/>
      <c r="WN23" s="138"/>
      <c r="WO23" s="138"/>
      <c r="WP23" s="138"/>
      <c r="WQ23" s="138"/>
      <c r="WR23" s="138"/>
      <c r="WS23" s="138"/>
      <c r="WT23" s="138"/>
      <c r="WU23" s="138"/>
      <c r="WV23" s="138"/>
      <c r="WW23" s="138"/>
      <c r="WX23" s="138"/>
      <c r="WY23" s="138"/>
      <c r="WZ23" s="138"/>
      <c r="XA23" s="138"/>
      <c r="XB23" s="138"/>
      <c r="XC23" s="138"/>
      <c r="XD23" s="138"/>
      <c r="XE23" s="138"/>
      <c r="XF23" s="138"/>
      <c r="XG23" s="138"/>
      <c r="XH23" s="138"/>
      <c r="XI23" s="138"/>
      <c r="XJ23" s="138"/>
      <c r="XK23" s="138"/>
      <c r="XL23" s="138"/>
      <c r="XM23" s="138"/>
      <c r="XN23" s="138"/>
      <c r="XO23" s="138"/>
      <c r="XP23" s="138"/>
      <c r="XQ23" s="138"/>
      <c r="XR23" s="138"/>
      <c r="XS23" s="138"/>
      <c r="XT23" s="138"/>
      <c r="XU23" s="138"/>
      <c r="XV23" s="138"/>
      <c r="XW23" s="138"/>
      <c r="XX23" s="138"/>
      <c r="XY23" s="138"/>
      <c r="XZ23" s="138"/>
      <c r="YA23" s="138"/>
      <c r="YB23" s="138"/>
      <c r="YC23" s="138"/>
      <c r="YD23" s="138"/>
      <c r="YE23" s="138"/>
      <c r="YF23" s="138"/>
      <c r="YG23" s="138"/>
      <c r="YH23" s="138"/>
      <c r="YI23" s="138"/>
      <c r="YJ23" s="138"/>
      <c r="YK23" s="138"/>
      <c r="YL23" s="138"/>
      <c r="YM23" s="138"/>
      <c r="YN23" s="138"/>
      <c r="YO23" s="138"/>
      <c r="YP23" s="138"/>
      <c r="YQ23" s="138"/>
      <c r="YR23" s="138"/>
      <c r="YS23" s="138"/>
      <c r="YT23" s="138"/>
      <c r="YU23" s="138"/>
      <c r="YV23" s="138"/>
      <c r="YW23" s="138"/>
      <c r="YX23" s="138"/>
      <c r="YY23" s="138"/>
      <c r="YZ23" s="138"/>
      <c r="ZA23" s="138"/>
      <c r="ZB23" s="138"/>
      <c r="ZC23" s="138"/>
      <c r="ZD23" s="138"/>
      <c r="ZE23" s="138"/>
      <c r="ZF23" s="138"/>
      <c r="ZG23" s="138"/>
      <c r="ZH23" s="138"/>
      <c r="ZI23" s="138"/>
      <c r="ZJ23" s="138"/>
      <c r="ZK23" s="138"/>
      <c r="ZL23" s="138"/>
      <c r="ZM23" s="138"/>
      <c r="ZN23" s="138"/>
      <c r="ZO23" s="138"/>
      <c r="ZP23" s="138"/>
      <c r="ZQ23" s="138"/>
      <c r="ZR23" s="138"/>
      <c r="ZS23" s="138"/>
      <c r="ZT23" s="138"/>
      <c r="ZU23" s="138"/>
      <c r="ZV23" s="138"/>
      <c r="ZW23" s="138"/>
      <c r="ZX23" s="138"/>
      <c r="ZY23" s="138"/>
      <c r="ZZ23" s="138"/>
      <c r="AAA23" s="138"/>
      <c r="AAB23" s="138"/>
      <c r="AAC23" s="138"/>
      <c r="AAD23" s="138"/>
      <c r="AAE23" s="138"/>
      <c r="AAF23" s="138"/>
      <c r="AAG23" s="138"/>
      <c r="AAH23" s="138"/>
      <c r="AAI23" s="138"/>
      <c r="AAJ23" s="138"/>
      <c r="AAK23" s="138"/>
      <c r="AAL23" s="138"/>
      <c r="AAM23" s="138"/>
      <c r="AAN23" s="138"/>
      <c r="AAO23" s="138"/>
      <c r="AAP23" s="138"/>
      <c r="AAQ23" s="138"/>
      <c r="AAR23" s="138"/>
      <c r="AAS23" s="138"/>
      <c r="AAT23" s="138"/>
      <c r="AAU23" s="138"/>
      <c r="AAV23" s="138"/>
      <c r="AAW23" s="138"/>
      <c r="AAX23" s="138"/>
      <c r="AAY23" s="138"/>
      <c r="AAZ23" s="138"/>
      <c r="ABA23" s="138"/>
      <c r="ABB23" s="138"/>
      <c r="ABC23" s="138"/>
      <c r="ABD23" s="138"/>
      <c r="ABE23" s="138"/>
      <c r="ABF23" s="138"/>
      <c r="ABG23" s="138"/>
      <c r="ABH23" s="138"/>
      <c r="ABI23" s="138"/>
      <c r="ABJ23" s="138"/>
      <c r="ABK23" s="138"/>
      <c r="ABL23" s="138"/>
      <c r="ABM23" s="138"/>
      <c r="ABN23" s="138"/>
      <c r="ABO23" s="138"/>
      <c r="ABP23" s="138"/>
      <c r="ABQ23" s="138"/>
      <c r="ABR23" s="138"/>
      <c r="ABS23" s="138"/>
      <c r="ABT23" s="138"/>
      <c r="ABU23" s="138"/>
      <c r="ABV23" s="138"/>
      <c r="ABW23" s="138"/>
      <c r="ABX23" s="138"/>
      <c r="ABY23" s="138"/>
      <c r="ABZ23" s="138"/>
      <c r="ACA23" s="138"/>
      <c r="ACB23" s="138"/>
      <c r="ACC23" s="138"/>
      <c r="ACD23" s="138"/>
      <c r="ACE23" s="138"/>
      <c r="ACF23" s="138"/>
      <c r="ACG23" s="138"/>
      <c r="ACH23" s="138"/>
      <c r="ACI23" s="138"/>
      <c r="ACJ23" s="138"/>
      <c r="ACK23" s="138"/>
      <c r="ACL23" s="138"/>
      <c r="ACM23" s="138"/>
      <c r="ACN23" s="138"/>
      <c r="ACO23" s="138"/>
      <c r="ACP23" s="138"/>
      <c r="ACQ23" s="138"/>
      <c r="ACR23" s="138"/>
      <c r="ACS23" s="138"/>
      <c r="ACT23" s="138"/>
      <c r="ACU23" s="138"/>
      <c r="ACV23" s="138"/>
      <c r="ACW23" s="138"/>
      <c r="ACX23" s="138"/>
      <c r="ACY23" s="138"/>
      <c r="ACZ23" s="138"/>
      <c r="ADA23" s="138"/>
      <c r="ADB23" s="138"/>
      <c r="ADC23" s="138"/>
      <c r="ADD23" s="138"/>
      <c r="ADE23" s="138"/>
      <c r="ADF23" s="138"/>
      <c r="ADG23" s="138"/>
      <c r="ADH23" s="138"/>
      <c r="ADI23" s="138"/>
      <c r="ADJ23" s="138"/>
      <c r="ADK23" s="138"/>
      <c r="ADL23" s="138"/>
      <c r="ADM23" s="138"/>
      <c r="ADN23" s="138"/>
      <c r="ADO23" s="138"/>
      <c r="ADP23" s="138"/>
      <c r="ADQ23" s="138"/>
      <c r="ADR23" s="138"/>
      <c r="ADS23" s="138"/>
      <c r="ADT23" s="138"/>
      <c r="ADU23" s="138"/>
      <c r="ADV23" s="138"/>
      <c r="ADW23" s="138"/>
      <c r="ADX23" s="138"/>
      <c r="ADY23" s="138"/>
      <c r="ADZ23" s="138"/>
      <c r="AEA23" s="138"/>
      <c r="AEB23" s="138"/>
      <c r="AEC23" s="138"/>
      <c r="AED23" s="138"/>
      <c r="AEE23" s="138"/>
      <c r="AEF23" s="138"/>
      <c r="AEG23" s="138"/>
      <c r="AEH23" s="138"/>
      <c r="AEI23" s="138"/>
      <c r="AEJ23" s="138"/>
      <c r="AEK23" s="138"/>
      <c r="AEL23" s="138"/>
      <c r="AEM23" s="138"/>
      <c r="AEN23" s="138"/>
      <c r="AEO23" s="138"/>
      <c r="AEP23" s="138"/>
      <c r="AEQ23" s="138"/>
      <c r="AER23" s="138"/>
      <c r="AES23" s="138"/>
      <c r="AET23" s="138"/>
      <c r="AEU23" s="138"/>
      <c r="AEV23" s="138"/>
      <c r="AEW23" s="138"/>
      <c r="AEX23" s="138"/>
      <c r="AEY23" s="138"/>
      <c r="AEZ23" s="138"/>
      <c r="AFA23" s="138"/>
      <c r="AFB23" s="138"/>
      <c r="AFC23" s="138"/>
      <c r="AFD23" s="138"/>
      <c r="AFE23" s="138"/>
      <c r="AFF23" s="138"/>
      <c r="AFG23" s="138"/>
      <c r="AFH23" s="138"/>
      <c r="AFI23" s="138"/>
      <c r="AFJ23" s="138"/>
      <c r="AFK23" s="138"/>
      <c r="AFL23" s="138"/>
      <c r="AFM23" s="138"/>
      <c r="AFN23" s="138"/>
      <c r="AFO23" s="138"/>
      <c r="AFP23" s="138"/>
      <c r="AFQ23" s="138"/>
      <c r="AFR23" s="138"/>
      <c r="AFS23" s="138"/>
      <c r="AFT23" s="138"/>
      <c r="AFU23" s="138"/>
      <c r="AFV23" s="138"/>
      <c r="AFW23" s="138"/>
      <c r="AFX23" s="138"/>
      <c r="AFY23" s="138"/>
      <c r="AFZ23" s="138"/>
      <c r="AGA23" s="138"/>
      <c r="AGB23" s="138"/>
      <c r="AGC23" s="138"/>
      <c r="AGD23" s="138"/>
      <c r="AGE23" s="138"/>
      <c r="AGF23" s="138"/>
      <c r="AGG23" s="138"/>
      <c r="AGH23" s="138"/>
      <c r="AGI23" s="138"/>
      <c r="AGJ23" s="138"/>
      <c r="AGK23" s="138"/>
      <c r="AGL23" s="138"/>
      <c r="AGM23" s="138"/>
      <c r="AGN23" s="138"/>
      <c r="AGO23" s="138"/>
      <c r="AGP23" s="138"/>
      <c r="AGQ23" s="138"/>
      <c r="AGR23" s="138"/>
      <c r="AGS23" s="138"/>
      <c r="AGT23" s="138"/>
      <c r="AGU23" s="138"/>
      <c r="AGV23" s="138"/>
      <c r="AGW23" s="138"/>
      <c r="AGX23" s="138"/>
      <c r="AGY23" s="138"/>
      <c r="AGZ23" s="138"/>
      <c r="AHA23" s="138"/>
      <c r="AHB23" s="138"/>
      <c r="AHC23" s="138"/>
      <c r="AHD23" s="138"/>
      <c r="AHE23" s="138"/>
      <c r="AHF23" s="138"/>
      <c r="AHG23" s="138"/>
      <c r="AHH23" s="138"/>
      <c r="AHI23" s="138"/>
      <c r="AHJ23" s="138"/>
      <c r="AHK23" s="138"/>
      <c r="AHL23" s="138"/>
      <c r="AHM23" s="138"/>
      <c r="AHN23" s="138"/>
      <c r="AHO23" s="138"/>
      <c r="AHP23" s="138"/>
      <c r="AHQ23" s="138"/>
      <c r="AHR23" s="138"/>
      <c r="AHS23" s="138"/>
      <c r="AHT23" s="138"/>
      <c r="AHU23" s="138"/>
      <c r="AHV23" s="138"/>
      <c r="AHW23" s="138"/>
      <c r="AHX23" s="138"/>
      <c r="AHY23" s="138"/>
      <c r="AHZ23" s="138"/>
      <c r="AIA23" s="138"/>
      <c r="AIB23" s="138"/>
      <c r="AIC23" s="138"/>
      <c r="AID23" s="138"/>
      <c r="AIE23" s="138"/>
      <c r="AIF23" s="138"/>
      <c r="AIG23" s="138"/>
      <c r="AIH23" s="138"/>
      <c r="AII23" s="138"/>
      <c r="AIJ23" s="138"/>
      <c r="AIK23" s="138"/>
      <c r="AIL23" s="138"/>
      <c r="AIM23" s="138"/>
      <c r="AIN23" s="138"/>
      <c r="AIO23" s="138"/>
      <c r="AIP23" s="138"/>
      <c r="AIQ23" s="138"/>
      <c r="AIR23" s="138"/>
      <c r="AIS23" s="138"/>
      <c r="AIT23" s="138"/>
      <c r="AIU23" s="138"/>
      <c r="AIV23" s="138"/>
      <c r="AIW23" s="138"/>
      <c r="AIX23" s="138"/>
      <c r="AIY23" s="138"/>
      <c r="AIZ23" s="138"/>
      <c r="AJA23" s="138"/>
      <c r="AJB23" s="138"/>
      <c r="AJC23" s="138"/>
      <c r="AJD23" s="138"/>
      <c r="AJE23" s="138"/>
      <c r="AJF23" s="138"/>
      <c r="AJG23" s="138"/>
      <c r="AJH23" s="138"/>
      <c r="AJI23" s="138"/>
      <c r="AJJ23" s="138"/>
      <c r="AJK23" s="138"/>
      <c r="AJL23" s="138"/>
      <c r="AJM23" s="138"/>
      <c r="AJN23" s="138"/>
      <c r="AJO23" s="138"/>
      <c r="AJP23" s="138"/>
      <c r="AJQ23" s="138"/>
      <c r="AJR23" s="138"/>
      <c r="AJS23" s="138"/>
      <c r="AJT23" s="138"/>
      <c r="AJU23" s="138"/>
      <c r="AJV23" s="138"/>
      <c r="AJW23" s="138"/>
      <c r="AJX23" s="138"/>
      <c r="AJY23" s="138"/>
      <c r="AJZ23" s="138"/>
      <c r="AKA23" s="138"/>
      <c r="AKB23" s="138"/>
      <c r="AKC23" s="138"/>
      <c r="AKD23" s="138"/>
      <c r="AKE23" s="138"/>
      <c r="AKF23" s="138"/>
      <c r="AKG23" s="138"/>
      <c r="AKH23" s="138"/>
      <c r="AKI23" s="138"/>
      <c r="AKJ23" s="138"/>
      <c r="AKK23" s="138"/>
      <c r="AKL23" s="138"/>
      <c r="AKM23" s="138"/>
      <c r="AKN23" s="138"/>
      <c r="AKO23" s="138"/>
      <c r="AKP23" s="138"/>
      <c r="AKQ23" s="138"/>
      <c r="AKR23" s="138"/>
      <c r="AKS23" s="138"/>
      <c r="AKT23" s="138"/>
      <c r="AKU23" s="138"/>
      <c r="AKV23" s="138"/>
      <c r="AKW23" s="138"/>
      <c r="AKX23" s="138"/>
      <c r="AKY23" s="138"/>
      <c r="AKZ23" s="138"/>
      <c r="ALA23" s="138"/>
      <c r="ALB23" s="138"/>
      <c r="ALC23" s="138"/>
      <c r="ALD23" s="138"/>
      <c r="ALE23" s="138"/>
      <c r="ALF23" s="138"/>
      <c r="ALG23" s="138"/>
      <c r="ALH23" s="138"/>
      <c r="ALI23" s="138"/>
      <c r="ALJ23" s="138"/>
      <c r="ALK23" s="138"/>
      <c r="ALL23" s="138"/>
      <c r="ALM23" s="138"/>
      <c r="ALN23" s="138"/>
      <c r="ALO23" s="138"/>
      <c r="ALP23" s="138"/>
      <c r="ALQ23" s="138"/>
      <c r="ALR23" s="138"/>
      <c r="ALS23" s="138"/>
      <c r="ALT23" s="138"/>
      <c r="ALU23" s="138"/>
      <c r="ALV23" s="138"/>
      <c r="ALW23" s="138"/>
      <c r="ALX23" s="138"/>
      <c r="ALY23" s="138"/>
      <c r="ALZ23" s="138"/>
      <c r="AMA23" s="138"/>
    </row>
    <row r="24" spans="3:1015" s="123" customFormat="1" x14ac:dyDescent="0.25">
      <c r="C24" s="190"/>
      <c r="D24" s="190"/>
      <c r="E24" s="190"/>
      <c r="F24" s="190"/>
      <c r="G24" s="190"/>
      <c r="H24" s="191"/>
      <c r="I24" s="138"/>
      <c r="J24" s="138"/>
      <c r="K24" s="190"/>
      <c r="L24" s="190"/>
      <c r="M24" s="190"/>
      <c r="N24" s="190"/>
      <c r="O24" s="190"/>
      <c r="P24" s="190"/>
      <c r="Q24" s="191"/>
      <c r="R24" s="138"/>
      <c r="S24" s="192"/>
      <c r="T24" s="193"/>
      <c r="U24" s="193"/>
      <c r="V24" s="193"/>
      <c r="W24" s="193"/>
      <c r="X24" s="193"/>
      <c r="Y24" s="138"/>
      <c r="Z24" s="138"/>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38"/>
      <c r="CH24" s="138"/>
      <c r="CI24" s="138"/>
      <c r="CJ24" s="138"/>
      <c r="CK24" s="138"/>
      <c r="CL24" s="138"/>
      <c r="CM24" s="138"/>
      <c r="CN24" s="138"/>
      <c r="CO24" s="138"/>
      <c r="CP24" s="138"/>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8"/>
      <c r="DX24" s="138"/>
      <c r="DY24" s="138"/>
      <c r="DZ24" s="138"/>
      <c r="EA24" s="138"/>
      <c r="EB24" s="138"/>
      <c r="EC24" s="138"/>
      <c r="ED24" s="138"/>
      <c r="EE24" s="138"/>
      <c r="EF24" s="138"/>
      <c r="EG24" s="138"/>
      <c r="EH24" s="138"/>
      <c r="EI24" s="138"/>
      <c r="EJ24" s="138"/>
      <c r="EK24" s="138"/>
      <c r="EL24" s="138"/>
      <c r="EM24" s="138"/>
      <c r="EN24" s="138"/>
      <c r="EO24" s="138"/>
      <c r="EP24" s="138"/>
      <c r="EQ24" s="138"/>
      <c r="ER24" s="138"/>
      <c r="ES24" s="138"/>
      <c r="ET24" s="138"/>
      <c r="EU24" s="138"/>
      <c r="EV24" s="138"/>
      <c r="EW24" s="138"/>
      <c r="EX24" s="138"/>
      <c r="EY24" s="138"/>
      <c r="EZ24" s="138"/>
      <c r="FA24" s="138"/>
      <c r="FB24" s="138"/>
      <c r="FC24" s="138"/>
      <c r="FD24" s="138"/>
      <c r="FE24" s="138"/>
      <c r="FF24" s="138"/>
      <c r="FG24" s="138"/>
      <c r="FH24" s="138"/>
      <c r="FI24" s="138"/>
      <c r="FJ24" s="138"/>
      <c r="FK24" s="138"/>
      <c r="FL24" s="138"/>
      <c r="FM24" s="138"/>
      <c r="FN24" s="138"/>
      <c r="FO24" s="138"/>
      <c r="FP24" s="138"/>
      <c r="FQ24" s="138"/>
      <c r="FR24" s="138"/>
      <c r="FS24" s="138"/>
      <c r="FT24" s="138"/>
      <c r="FU24" s="138"/>
      <c r="FV24" s="138"/>
      <c r="FW24" s="138"/>
      <c r="FX24" s="138"/>
      <c r="FY24" s="138"/>
      <c r="FZ24" s="138"/>
      <c r="GA24" s="138"/>
      <c r="GB24" s="138"/>
      <c r="GC24" s="138"/>
      <c r="GD24" s="138"/>
      <c r="GE24" s="138"/>
      <c r="GF24" s="138"/>
      <c r="GG24" s="138"/>
      <c r="GH24" s="138"/>
      <c r="GI24" s="138"/>
      <c r="GJ24" s="138"/>
      <c r="GK24" s="138"/>
      <c r="GL24" s="138"/>
      <c r="GM24" s="138"/>
      <c r="GN24" s="138"/>
      <c r="GO24" s="138"/>
      <c r="GP24" s="138"/>
      <c r="GQ24" s="138"/>
      <c r="GR24" s="138"/>
      <c r="GS24" s="138"/>
      <c r="GT24" s="138"/>
      <c r="GU24" s="138"/>
      <c r="GV24" s="138"/>
      <c r="GW24" s="138"/>
      <c r="GX24" s="138"/>
      <c r="GY24" s="138"/>
      <c r="GZ24" s="138"/>
      <c r="HA24" s="138"/>
      <c r="HB24" s="138"/>
      <c r="HC24" s="138"/>
      <c r="HD24" s="138"/>
      <c r="HE24" s="138"/>
      <c r="HF24" s="138"/>
      <c r="HG24" s="138"/>
      <c r="HH24" s="138"/>
      <c r="HI24" s="138"/>
      <c r="HJ24" s="138"/>
      <c r="HK24" s="138"/>
      <c r="HL24" s="138"/>
      <c r="HM24" s="138"/>
      <c r="HN24" s="138"/>
      <c r="HO24" s="138"/>
      <c r="HP24" s="138"/>
      <c r="HQ24" s="138"/>
      <c r="HR24" s="138"/>
      <c r="HS24" s="138"/>
      <c r="HT24" s="138"/>
      <c r="HU24" s="138"/>
      <c r="HV24" s="138"/>
      <c r="HW24" s="138"/>
      <c r="HX24" s="138"/>
      <c r="HY24" s="138"/>
      <c r="HZ24" s="138"/>
      <c r="IA24" s="138"/>
      <c r="IB24" s="138"/>
      <c r="IC24" s="138"/>
      <c r="ID24" s="138"/>
      <c r="IE24" s="138"/>
      <c r="IF24" s="138"/>
      <c r="IG24" s="138"/>
      <c r="IH24" s="138"/>
      <c r="II24" s="138"/>
      <c r="IJ24" s="138"/>
      <c r="IK24" s="138"/>
      <c r="IL24" s="138"/>
      <c r="IM24" s="138"/>
      <c r="IN24" s="138"/>
      <c r="IO24" s="138"/>
      <c r="IP24" s="138"/>
      <c r="IQ24" s="138"/>
      <c r="IR24" s="138"/>
      <c r="IS24" s="138"/>
      <c r="IT24" s="138"/>
      <c r="IU24" s="138"/>
      <c r="IV24" s="138"/>
      <c r="IW24" s="138"/>
      <c r="IX24" s="138"/>
      <c r="IY24" s="138"/>
      <c r="IZ24" s="138"/>
      <c r="JA24" s="138"/>
      <c r="JB24" s="138"/>
      <c r="JC24" s="138"/>
      <c r="JD24" s="138"/>
      <c r="JE24" s="138"/>
      <c r="JF24" s="138"/>
      <c r="JG24" s="138"/>
      <c r="JH24" s="138"/>
      <c r="JI24" s="138"/>
      <c r="JJ24" s="138"/>
      <c r="JK24" s="138"/>
      <c r="JL24" s="138"/>
      <c r="JM24" s="138"/>
      <c r="JN24" s="138"/>
      <c r="JO24" s="138"/>
      <c r="JP24" s="138"/>
      <c r="JQ24" s="138"/>
      <c r="JR24" s="138"/>
      <c r="JS24" s="138"/>
      <c r="JT24" s="138"/>
      <c r="JU24" s="138"/>
      <c r="JV24" s="138"/>
      <c r="JW24" s="138"/>
      <c r="JX24" s="138"/>
      <c r="JY24" s="138"/>
      <c r="JZ24" s="138"/>
      <c r="KA24" s="138"/>
      <c r="KB24" s="138"/>
      <c r="KC24" s="138"/>
      <c r="KD24" s="138"/>
      <c r="KE24" s="138"/>
      <c r="KF24" s="138"/>
      <c r="KG24" s="138"/>
      <c r="KH24" s="138"/>
      <c r="KI24" s="138"/>
      <c r="KJ24" s="138"/>
      <c r="KK24" s="138"/>
      <c r="KL24" s="138"/>
      <c r="KM24" s="138"/>
      <c r="KN24" s="138"/>
      <c r="KO24" s="138"/>
      <c r="KP24" s="138"/>
      <c r="KQ24" s="138"/>
      <c r="KR24" s="138"/>
      <c r="KS24" s="138"/>
      <c r="KT24" s="138"/>
      <c r="KU24" s="138"/>
      <c r="KV24" s="138"/>
      <c r="KW24" s="138"/>
      <c r="KX24" s="138"/>
      <c r="KY24" s="138"/>
      <c r="KZ24" s="138"/>
      <c r="LA24" s="138"/>
      <c r="LB24" s="138"/>
      <c r="LC24" s="138"/>
      <c r="LD24" s="138"/>
      <c r="LE24" s="138"/>
      <c r="LF24" s="138"/>
      <c r="LG24" s="138"/>
      <c r="LH24" s="138"/>
      <c r="LI24" s="138"/>
      <c r="LJ24" s="138"/>
      <c r="LK24" s="138"/>
      <c r="LL24" s="138"/>
      <c r="LM24" s="138"/>
      <c r="LN24" s="138"/>
      <c r="LO24" s="138"/>
      <c r="LP24" s="138"/>
      <c r="LQ24" s="138"/>
      <c r="LR24" s="138"/>
      <c r="LS24" s="138"/>
      <c r="LT24" s="138"/>
      <c r="LU24" s="138"/>
      <c r="LV24" s="138"/>
      <c r="LW24" s="138"/>
      <c r="LX24" s="138"/>
      <c r="LY24" s="138"/>
      <c r="LZ24" s="138"/>
      <c r="MA24" s="138"/>
      <c r="MB24" s="138"/>
      <c r="MC24" s="138"/>
      <c r="MD24" s="138"/>
      <c r="ME24" s="138"/>
      <c r="MF24" s="138"/>
      <c r="MG24" s="138"/>
      <c r="MH24" s="138"/>
      <c r="MI24" s="138"/>
      <c r="MJ24" s="138"/>
      <c r="MK24" s="138"/>
      <c r="ML24" s="138"/>
      <c r="MM24" s="138"/>
      <c r="MN24" s="138"/>
      <c r="MO24" s="138"/>
      <c r="MP24" s="138"/>
      <c r="MQ24" s="138"/>
      <c r="MR24" s="138"/>
      <c r="MS24" s="138"/>
      <c r="MT24" s="138"/>
      <c r="MU24" s="138"/>
      <c r="MV24" s="138"/>
      <c r="MW24" s="138"/>
      <c r="MX24" s="138"/>
      <c r="MY24" s="138"/>
      <c r="MZ24" s="138"/>
      <c r="NA24" s="138"/>
      <c r="NB24" s="138"/>
      <c r="NC24" s="138"/>
      <c r="ND24" s="138"/>
      <c r="NE24" s="138"/>
      <c r="NF24" s="138"/>
      <c r="NG24" s="138"/>
      <c r="NH24" s="138"/>
      <c r="NI24" s="138"/>
      <c r="NJ24" s="138"/>
      <c r="NK24" s="138"/>
      <c r="NL24" s="138"/>
      <c r="NM24" s="138"/>
      <c r="NN24" s="138"/>
      <c r="NO24" s="138"/>
      <c r="NP24" s="138"/>
      <c r="NQ24" s="138"/>
      <c r="NR24" s="138"/>
      <c r="NS24" s="138"/>
      <c r="NT24" s="138"/>
      <c r="NU24" s="138"/>
      <c r="NV24" s="138"/>
      <c r="NW24" s="138"/>
      <c r="NX24" s="138"/>
      <c r="NY24" s="138"/>
      <c r="NZ24" s="138"/>
      <c r="OA24" s="138"/>
      <c r="OB24" s="138"/>
      <c r="OC24" s="138"/>
      <c r="OD24" s="138"/>
      <c r="OE24" s="138"/>
      <c r="OF24" s="138"/>
      <c r="OG24" s="138"/>
      <c r="OH24" s="138"/>
      <c r="OI24" s="138"/>
      <c r="OJ24" s="138"/>
      <c r="OK24" s="138"/>
      <c r="OL24" s="138"/>
      <c r="OM24" s="138"/>
      <c r="ON24" s="138"/>
      <c r="OO24" s="138"/>
      <c r="OP24" s="138"/>
      <c r="OQ24" s="138"/>
      <c r="OR24" s="138"/>
      <c r="OS24" s="138"/>
      <c r="OT24" s="138"/>
      <c r="OU24" s="138"/>
      <c r="OV24" s="138"/>
      <c r="OW24" s="138"/>
      <c r="OX24" s="138"/>
      <c r="OY24" s="138"/>
      <c r="OZ24" s="138"/>
      <c r="PA24" s="138"/>
      <c r="PB24" s="138"/>
      <c r="PC24" s="138"/>
      <c r="PD24" s="138"/>
      <c r="PE24" s="138"/>
      <c r="PF24" s="138"/>
      <c r="PG24" s="138"/>
      <c r="PH24" s="138"/>
      <c r="PI24" s="138"/>
      <c r="PJ24" s="138"/>
      <c r="PK24" s="138"/>
      <c r="PL24" s="138"/>
      <c r="PM24" s="138"/>
      <c r="PN24" s="138"/>
      <c r="PO24" s="138"/>
      <c r="PP24" s="138"/>
      <c r="PQ24" s="138"/>
      <c r="PR24" s="138"/>
      <c r="PS24" s="138"/>
      <c r="PT24" s="138"/>
      <c r="PU24" s="138"/>
      <c r="PV24" s="138"/>
      <c r="PW24" s="138"/>
      <c r="PX24" s="138"/>
      <c r="PY24" s="138"/>
      <c r="PZ24" s="138"/>
      <c r="QA24" s="138"/>
      <c r="QB24" s="138"/>
      <c r="QC24" s="138"/>
      <c r="QD24" s="138"/>
      <c r="QE24" s="138"/>
      <c r="QF24" s="138"/>
      <c r="QG24" s="138"/>
      <c r="QH24" s="138"/>
      <c r="QI24" s="138"/>
      <c r="QJ24" s="138"/>
      <c r="QK24" s="138"/>
      <c r="QL24" s="138"/>
      <c r="QM24" s="138"/>
      <c r="QN24" s="138"/>
      <c r="QO24" s="138"/>
      <c r="QP24" s="138"/>
      <c r="QQ24" s="138"/>
      <c r="QR24" s="138"/>
      <c r="QS24" s="138"/>
      <c r="QT24" s="138"/>
      <c r="QU24" s="138"/>
      <c r="QV24" s="138"/>
      <c r="QW24" s="138"/>
      <c r="QX24" s="138"/>
      <c r="QY24" s="138"/>
      <c r="QZ24" s="138"/>
      <c r="RA24" s="138"/>
      <c r="RB24" s="138"/>
      <c r="RC24" s="138"/>
      <c r="RD24" s="138"/>
      <c r="RE24" s="138"/>
      <c r="RF24" s="138"/>
      <c r="RG24" s="138"/>
      <c r="RH24" s="138"/>
      <c r="RI24" s="138"/>
      <c r="RJ24" s="138"/>
      <c r="RK24" s="138"/>
      <c r="RL24" s="138"/>
      <c r="RM24" s="138"/>
      <c r="RN24" s="138"/>
      <c r="RO24" s="138"/>
      <c r="RP24" s="138"/>
      <c r="RQ24" s="138"/>
      <c r="RR24" s="138"/>
      <c r="RS24" s="138"/>
      <c r="RT24" s="138"/>
      <c r="RU24" s="138"/>
      <c r="RV24" s="138"/>
      <c r="RW24" s="138"/>
      <c r="RX24" s="138"/>
      <c r="RY24" s="138"/>
      <c r="RZ24" s="138"/>
      <c r="SA24" s="138"/>
      <c r="SB24" s="138"/>
      <c r="SC24" s="138"/>
      <c r="SD24" s="138"/>
      <c r="SE24" s="138"/>
      <c r="SF24" s="138"/>
      <c r="SG24" s="138"/>
      <c r="SH24" s="138"/>
      <c r="SI24" s="138"/>
      <c r="SJ24" s="138"/>
      <c r="SK24" s="138"/>
      <c r="SL24" s="138"/>
      <c r="SM24" s="138"/>
      <c r="SN24" s="138"/>
      <c r="SO24" s="138"/>
      <c r="SP24" s="138"/>
      <c r="SQ24" s="138"/>
      <c r="SR24" s="138"/>
      <c r="SS24" s="138"/>
      <c r="ST24" s="138"/>
      <c r="SU24" s="138"/>
      <c r="SV24" s="138"/>
      <c r="SW24" s="138"/>
      <c r="SX24" s="138"/>
      <c r="SY24" s="138"/>
      <c r="SZ24" s="138"/>
      <c r="TA24" s="138"/>
      <c r="TB24" s="138"/>
      <c r="TC24" s="138"/>
      <c r="TD24" s="138"/>
      <c r="TE24" s="138"/>
      <c r="TF24" s="138"/>
      <c r="TG24" s="138"/>
      <c r="TH24" s="138"/>
      <c r="TI24" s="138"/>
      <c r="TJ24" s="138"/>
      <c r="TK24" s="138"/>
      <c r="TL24" s="138"/>
      <c r="TM24" s="138"/>
      <c r="TN24" s="138"/>
      <c r="TO24" s="138"/>
      <c r="TP24" s="138"/>
      <c r="TQ24" s="138"/>
      <c r="TR24" s="138"/>
      <c r="TS24" s="138"/>
      <c r="TT24" s="138"/>
      <c r="TU24" s="138"/>
      <c r="TV24" s="138"/>
      <c r="TW24" s="138"/>
      <c r="TX24" s="138"/>
      <c r="TY24" s="138"/>
      <c r="TZ24" s="138"/>
      <c r="UA24" s="138"/>
      <c r="UB24" s="138"/>
      <c r="UC24" s="138"/>
      <c r="UD24" s="138"/>
      <c r="UE24" s="138"/>
      <c r="UF24" s="138"/>
      <c r="UG24" s="138"/>
      <c r="UH24" s="138"/>
      <c r="UI24" s="138"/>
      <c r="UJ24" s="138"/>
      <c r="UK24" s="138"/>
      <c r="UL24" s="138"/>
      <c r="UM24" s="138"/>
      <c r="UN24" s="138"/>
      <c r="UO24" s="138"/>
      <c r="UP24" s="138"/>
      <c r="UQ24" s="138"/>
      <c r="UR24" s="138"/>
      <c r="US24" s="138"/>
      <c r="UT24" s="138"/>
      <c r="UU24" s="138"/>
      <c r="UV24" s="138"/>
      <c r="UW24" s="138"/>
      <c r="UX24" s="138"/>
      <c r="UY24" s="138"/>
      <c r="UZ24" s="138"/>
      <c r="VA24" s="138"/>
      <c r="VB24" s="138"/>
      <c r="VC24" s="138"/>
      <c r="VD24" s="138"/>
      <c r="VE24" s="138"/>
      <c r="VF24" s="138"/>
      <c r="VG24" s="138"/>
      <c r="VH24" s="138"/>
      <c r="VI24" s="138"/>
      <c r="VJ24" s="138"/>
      <c r="VK24" s="138"/>
      <c r="VL24" s="138"/>
      <c r="VM24" s="138"/>
      <c r="VN24" s="138"/>
      <c r="VO24" s="138"/>
      <c r="VP24" s="138"/>
      <c r="VQ24" s="138"/>
      <c r="VR24" s="138"/>
      <c r="VS24" s="138"/>
      <c r="VT24" s="138"/>
      <c r="VU24" s="138"/>
      <c r="VV24" s="138"/>
      <c r="VW24" s="138"/>
      <c r="VX24" s="138"/>
      <c r="VY24" s="138"/>
      <c r="VZ24" s="138"/>
      <c r="WA24" s="138"/>
      <c r="WB24" s="138"/>
      <c r="WC24" s="138"/>
      <c r="WD24" s="138"/>
      <c r="WE24" s="138"/>
      <c r="WF24" s="138"/>
      <c r="WG24" s="138"/>
      <c r="WH24" s="138"/>
      <c r="WI24" s="138"/>
      <c r="WJ24" s="138"/>
      <c r="WK24" s="138"/>
      <c r="WL24" s="138"/>
      <c r="WM24" s="138"/>
      <c r="WN24" s="138"/>
      <c r="WO24" s="138"/>
      <c r="WP24" s="138"/>
      <c r="WQ24" s="138"/>
      <c r="WR24" s="138"/>
      <c r="WS24" s="138"/>
      <c r="WT24" s="138"/>
      <c r="WU24" s="138"/>
      <c r="WV24" s="138"/>
      <c r="WW24" s="138"/>
      <c r="WX24" s="138"/>
      <c r="WY24" s="138"/>
      <c r="WZ24" s="138"/>
      <c r="XA24" s="138"/>
      <c r="XB24" s="138"/>
      <c r="XC24" s="138"/>
      <c r="XD24" s="138"/>
      <c r="XE24" s="138"/>
      <c r="XF24" s="138"/>
      <c r="XG24" s="138"/>
      <c r="XH24" s="138"/>
      <c r="XI24" s="138"/>
      <c r="XJ24" s="138"/>
      <c r="XK24" s="138"/>
      <c r="XL24" s="138"/>
      <c r="XM24" s="138"/>
      <c r="XN24" s="138"/>
      <c r="XO24" s="138"/>
      <c r="XP24" s="138"/>
      <c r="XQ24" s="138"/>
      <c r="XR24" s="138"/>
      <c r="XS24" s="138"/>
      <c r="XT24" s="138"/>
      <c r="XU24" s="138"/>
      <c r="XV24" s="138"/>
      <c r="XW24" s="138"/>
      <c r="XX24" s="138"/>
      <c r="XY24" s="138"/>
      <c r="XZ24" s="138"/>
      <c r="YA24" s="138"/>
      <c r="YB24" s="138"/>
      <c r="YC24" s="138"/>
      <c r="YD24" s="138"/>
      <c r="YE24" s="138"/>
      <c r="YF24" s="138"/>
      <c r="YG24" s="138"/>
      <c r="YH24" s="138"/>
      <c r="YI24" s="138"/>
      <c r="YJ24" s="138"/>
      <c r="YK24" s="138"/>
      <c r="YL24" s="138"/>
      <c r="YM24" s="138"/>
      <c r="YN24" s="138"/>
      <c r="YO24" s="138"/>
      <c r="YP24" s="138"/>
      <c r="YQ24" s="138"/>
      <c r="YR24" s="138"/>
      <c r="YS24" s="138"/>
      <c r="YT24" s="138"/>
      <c r="YU24" s="138"/>
      <c r="YV24" s="138"/>
      <c r="YW24" s="138"/>
      <c r="YX24" s="138"/>
      <c r="YY24" s="138"/>
      <c r="YZ24" s="138"/>
      <c r="ZA24" s="138"/>
      <c r="ZB24" s="138"/>
      <c r="ZC24" s="138"/>
      <c r="ZD24" s="138"/>
      <c r="ZE24" s="138"/>
      <c r="ZF24" s="138"/>
      <c r="ZG24" s="138"/>
      <c r="ZH24" s="138"/>
      <c r="ZI24" s="138"/>
      <c r="ZJ24" s="138"/>
      <c r="ZK24" s="138"/>
      <c r="ZL24" s="138"/>
      <c r="ZM24" s="138"/>
      <c r="ZN24" s="138"/>
      <c r="ZO24" s="138"/>
      <c r="ZP24" s="138"/>
      <c r="ZQ24" s="138"/>
      <c r="ZR24" s="138"/>
      <c r="ZS24" s="138"/>
      <c r="ZT24" s="138"/>
      <c r="ZU24" s="138"/>
      <c r="ZV24" s="138"/>
      <c r="ZW24" s="138"/>
      <c r="ZX24" s="138"/>
      <c r="ZY24" s="138"/>
      <c r="ZZ24" s="138"/>
      <c r="AAA24" s="138"/>
      <c r="AAB24" s="138"/>
      <c r="AAC24" s="138"/>
      <c r="AAD24" s="138"/>
      <c r="AAE24" s="138"/>
      <c r="AAF24" s="138"/>
      <c r="AAG24" s="138"/>
      <c r="AAH24" s="138"/>
      <c r="AAI24" s="138"/>
      <c r="AAJ24" s="138"/>
      <c r="AAK24" s="138"/>
      <c r="AAL24" s="138"/>
      <c r="AAM24" s="138"/>
      <c r="AAN24" s="138"/>
      <c r="AAO24" s="138"/>
      <c r="AAP24" s="138"/>
      <c r="AAQ24" s="138"/>
      <c r="AAR24" s="138"/>
      <c r="AAS24" s="138"/>
      <c r="AAT24" s="138"/>
      <c r="AAU24" s="138"/>
      <c r="AAV24" s="138"/>
      <c r="AAW24" s="138"/>
      <c r="AAX24" s="138"/>
      <c r="AAY24" s="138"/>
      <c r="AAZ24" s="138"/>
      <c r="ABA24" s="138"/>
      <c r="ABB24" s="138"/>
      <c r="ABC24" s="138"/>
      <c r="ABD24" s="138"/>
      <c r="ABE24" s="138"/>
      <c r="ABF24" s="138"/>
      <c r="ABG24" s="138"/>
      <c r="ABH24" s="138"/>
      <c r="ABI24" s="138"/>
      <c r="ABJ24" s="138"/>
      <c r="ABK24" s="138"/>
      <c r="ABL24" s="138"/>
      <c r="ABM24" s="138"/>
      <c r="ABN24" s="138"/>
      <c r="ABO24" s="138"/>
      <c r="ABP24" s="138"/>
      <c r="ABQ24" s="138"/>
      <c r="ABR24" s="138"/>
      <c r="ABS24" s="138"/>
      <c r="ABT24" s="138"/>
      <c r="ABU24" s="138"/>
      <c r="ABV24" s="138"/>
      <c r="ABW24" s="138"/>
      <c r="ABX24" s="138"/>
      <c r="ABY24" s="138"/>
      <c r="ABZ24" s="138"/>
      <c r="ACA24" s="138"/>
      <c r="ACB24" s="138"/>
      <c r="ACC24" s="138"/>
      <c r="ACD24" s="138"/>
      <c r="ACE24" s="138"/>
      <c r="ACF24" s="138"/>
      <c r="ACG24" s="138"/>
      <c r="ACH24" s="138"/>
      <c r="ACI24" s="138"/>
      <c r="ACJ24" s="138"/>
      <c r="ACK24" s="138"/>
      <c r="ACL24" s="138"/>
      <c r="ACM24" s="138"/>
      <c r="ACN24" s="138"/>
      <c r="ACO24" s="138"/>
      <c r="ACP24" s="138"/>
      <c r="ACQ24" s="138"/>
      <c r="ACR24" s="138"/>
      <c r="ACS24" s="138"/>
      <c r="ACT24" s="138"/>
      <c r="ACU24" s="138"/>
      <c r="ACV24" s="138"/>
      <c r="ACW24" s="138"/>
      <c r="ACX24" s="138"/>
      <c r="ACY24" s="138"/>
      <c r="ACZ24" s="138"/>
      <c r="ADA24" s="138"/>
      <c r="ADB24" s="138"/>
      <c r="ADC24" s="138"/>
      <c r="ADD24" s="138"/>
      <c r="ADE24" s="138"/>
      <c r="ADF24" s="138"/>
      <c r="ADG24" s="138"/>
      <c r="ADH24" s="138"/>
      <c r="ADI24" s="138"/>
      <c r="ADJ24" s="138"/>
      <c r="ADK24" s="138"/>
      <c r="ADL24" s="138"/>
      <c r="ADM24" s="138"/>
      <c r="ADN24" s="138"/>
      <c r="ADO24" s="138"/>
      <c r="ADP24" s="138"/>
      <c r="ADQ24" s="138"/>
      <c r="ADR24" s="138"/>
      <c r="ADS24" s="138"/>
      <c r="ADT24" s="138"/>
      <c r="ADU24" s="138"/>
      <c r="ADV24" s="138"/>
      <c r="ADW24" s="138"/>
      <c r="ADX24" s="138"/>
      <c r="ADY24" s="138"/>
      <c r="ADZ24" s="138"/>
      <c r="AEA24" s="138"/>
      <c r="AEB24" s="138"/>
      <c r="AEC24" s="138"/>
      <c r="AED24" s="138"/>
      <c r="AEE24" s="138"/>
      <c r="AEF24" s="138"/>
      <c r="AEG24" s="138"/>
      <c r="AEH24" s="138"/>
      <c r="AEI24" s="138"/>
      <c r="AEJ24" s="138"/>
      <c r="AEK24" s="138"/>
      <c r="AEL24" s="138"/>
      <c r="AEM24" s="138"/>
      <c r="AEN24" s="138"/>
      <c r="AEO24" s="138"/>
      <c r="AEP24" s="138"/>
      <c r="AEQ24" s="138"/>
      <c r="AER24" s="138"/>
      <c r="AES24" s="138"/>
      <c r="AET24" s="138"/>
      <c r="AEU24" s="138"/>
      <c r="AEV24" s="138"/>
      <c r="AEW24" s="138"/>
      <c r="AEX24" s="138"/>
      <c r="AEY24" s="138"/>
      <c r="AEZ24" s="138"/>
      <c r="AFA24" s="138"/>
      <c r="AFB24" s="138"/>
      <c r="AFC24" s="138"/>
      <c r="AFD24" s="138"/>
      <c r="AFE24" s="138"/>
      <c r="AFF24" s="138"/>
      <c r="AFG24" s="138"/>
      <c r="AFH24" s="138"/>
      <c r="AFI24" s="138"/>
      <c r="AFJ24" s="138"/>
      <c r="AFK24" s="138"/>
      <c r="AFL24" s="138"/>
      <c r="AFM24" s="138"/>
      <c r="AFN24" s="138"/>
      <c r="AFO24" s="138"/>
      <c r="AFP24" s="138"/>
      <c r="AFQ24" s="138"/>
      <c r="AFR24" s="138"/>
      <c r="AFS24" s="138"/>
      <c r="AFT24" s="138"/>
      <c r="AFU24" s="138"/>
      <c r="AFV24" s="138"/>
      <c r="AFW24" s="138"/>
      <c r="AFX24" s="138"/>
      <c r="AFY24" s="138"/>
      <c r="AFZ24" s="138"/>
      <c r="AGA24" s="138"/>
      <c r="AGB24" s="138"/>
      <c r="AGC24" s="138"/>
      <c r="AGD24" s="138"/>
      <c r="AGE24" s="138"/>
      <c r="AGF24" s="138"/>
      <c r="AGG24" s="138"/>
      <c r="AGH24" s="138"/>
      <c r="AGI24" s="138"/>
      <c r="AGJ24" s="138"/>
      <c r="AGK24" s="138"/>
      <c r="AGL24" s="138"/>
      <c r="AGM24" s="138"/>
      <c r="AGN24" s="138"/>
      <c r="AGO24" s="138"/>
      <c r="AGP24" s="138"/>
      <c r="AGQ24" s="138"/>
      <c r="AGR24" s="138"/>
      <c r="AGS24" s="138"/>
      <c r="AGT24" s="138"/>
      <c r="AGU24" s="138"/>
      <c r="AGV24" s="138"/>
      <c r="AGW24" s="138"/>
      <c r="AGX24" s="138"/>
      <c r="AGY24" s="138"/>
      <c r="AGZ24" s="138"/>
      <c r="AHA24" s="138"/>
      <c r="AHB24" s="138"/>
      <c r="AHC24" s="138"/>
      <c r="AHD24" s="138"/>
      <c r="AHE24" s="138"/>
      <c r="AHF24" s="138"/>
      <c r="AHG24" s="138"/>
      <c r="AHH24" s="138"/>
      <c r="AHI24" s="138"/>
      <c r="AHJ24" s="138"/>
      <c r="AHK24" s="138"/>
      <c r="AHL24" s="138"/>
      <c r="AHM24" s="138"/>
      <c r="AHN24" s="138"/>
      <c r="AHO24" s="138"/>
      <c r="AHP24" s="138"/>
      <c r="AHQ24" s="138"/>
      <c r="AHR24" s="138"/>
      <c r="AHS24" s="138"/>
      <c r="AHT24" s="138"/>
      <c r="AHU24" s="138"/>
      <c r="AHV24" s="138"/>
      <c r="AHW24" s="138"/>
      <c r="AHX24" s="138"/>
      <c r="AHY24" s="138"/>
      <c r="AHZ24" s="138"/>
      <c r="AIA24" s="138"/>
      <c r="AIB24" s="138"/>
      <c r="AIC24" s="138"/>
      <c r="AID24" s="138"/>
      <c r="AIE24" s="138"/>
      <c r="AIF24" s="138"/>
      <c r="AIG24" s="138"/>
      <c r="AIH24" s="138"/>
      <c r="AII24" s="138"/>
      <c r="AIJ24" s="138"/>
      <c r="AIK24" s="138"/>
      <c r="AIL24" s="138"/>
      <c r="AIM24" s="138"/>
      <c r="AIN24" s="138"/>
      <c r="AIO24" s="138"/>
      <c r="AIP24" s="138"/>
      <c r="AIQ24" s="138"/>
      <c r="AIR24" s="138"/>
      <c r="AIS24" s="138"/>
      <c r="AIT24" s="138"/>
      <c r="AIU24" s="138"/>
      <c r="AIV24" s="138"/>
      <c r="AIW24" s="138"/>
      <c r="AIX24" s="138"/>
      <c r="AIY24" s="138"/>
      <c r="AIZ24" s="138"/>
      <c r="AJA24" s="138"/>
      <c r="AJB24" s="138"/>
      <c r="AJC24" s="138"/>
      <c r="AJD24" s="138"/>
      <c r="AJE24" s="138"/>
      <c r="AJF24" s="138"/>
      <c r="AJG24" s="138"/>
      <c r="AJH24" s="138"/>
      <c r="AJI24" s="138"/>
      <c r="AJJ24" s="138"/>
      <c r="AJK24" s="138"/>
      <c r="AJL24" s="138"/>
      <c r="AJM24" s="138"/>
      <c r="AJN24" s="138"/>
      <c r="AJO24" s="138"/>
      <c r="AJP24" s="138"/>
      <c r="AJQ24" s="138"/>
      <c r="AJR24" s="138"/>
      <c r="AJS24" s="138"/>
      <c r="AJT24" s="138"/>
      <c r="AJU24" s="138"/>
      <c r="AJV24" s="138"/>
      <c r="AJW24" s="138"/>
      <c r="AJX24" s="138"/>
      <c r="AJY24" s="138"/>
      <c r="AJZ24" s="138"/>
      <c r="AKA24" s="138"/>
      <c r="AKB24" s="138"/>
      <c r="AKC24" s="138"/>
      <c r="AKD24" s="138"/>
      <c r="AKE24" s="138"/>
      <c r="AKF24" s="138"/>
      <c r="AKG24" s="138"/>
      <c r="AKH24" s="138"/>
      <c r="AKI24" s="138"/>
      <c r="AKJ24" s="138"/>
      <c r="AKK24" s="138"/>
      <c r="AKL24" s="138"/>
      <c r="AKM24" s="138"/>
      <c r="AKN24" s="138"/>
      <c r="AKO24" s="138"/>
      <c r="AKP24" s="138"/>
      <c r="AKQ24" s="138"/>
      <c r="AKR24" s="138"/>
      <c r="AKS24" s="138"/>
      <c r="AKT24" s="138"/>
      <c r="AKU24" s="138"/>
      <c r="AKV24" s="138"/>
      <c r="AKW24" s="138"/>
      <c r="AKX24" s="138"/>
      <c r="AKY24" s="138"/>
      <c r="AKZ24" s="138"/>
      <c r="ALA24" s="138"/>
      <c r="ALB24" s="138"/>
      <c r="ALC24" s="138"/>
      <c r="ALD24" s="138"/>
      <c r="ALE24" s="138"/>
      <c r="ALF24" s="138"/>
      <c r="ALG24" s="138"/>
      <c r="ALH24" s="138"/>
      <c r="ALI24" s="138"/>
      <c r="ALJ24" s="138"/>
      <c r="ALK24" s="138"/>
      <c r="ALL24" s="138"/>
      <c r="ALM24" s="138"/>
      <c r="ALN24" s="138"/>
      <c r="ALO24" s="138"/>
      <c r="ALP24" s="138"/>
      <c r="ALQ24" s="138"/>
      <c r="ALR24" s="138"/>
      <c r="ALS24" s="138"/>
      <c r="ALT24" s="138"/>
      <c r="ALU24" s="138"/>
      <c r="ALV24" s="138"/>
      <c r="ALW24" s="138"/>
      <c r="ALX24" s="138"/>
      <c r="ALY24" s="138"/>
      <c r="ALZ24" s="138"/>
      <c r="AMA24" s="138"/>
    </row>
    <row r="25" spans="3:1015" s="123" customFormat="1" x14ac:dyDescent="0.25">
      <c r="C25" s="190"/>
      <c r="D25" s="190"/>
      <c r="E25" s="190"/>
      <c r="F25" s="190"/>
      <c r="G25" s="190"/>
      <c r="H25" s="191"/>
      <c r="I25" s="138"/>
      <c r="J25" s="138"/>
      <c r="K25" s="190"/>
      <c r="L25" s="190"/>
      <c r="M25" s="190"/>
      <c r="N25" s="190"/>
      <c r="O25" s="190"/>
      <c r="P25" s="190"/>
      <c r="Q25" s="191"/>
      <c r="R25" s="138"/>
      <c r="S25" s="192"/>
      <c r="T25" s="193"/>
      <c r="U25" s="193"/>
      <c r="V25" s="193"/>
      <c r="W25" s="193"/>
      <c r="X25" s="193"/>
      <c r="Y25" s="138"/>
      <c r="Z25" s="138"/>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38"/>
      <c r="CH25" s="138"/>
      <c r="CI25" s="138"/>
      <c r="CJ25" s="138"/>
      <c r="CK25" s="138"/>
      <c r="CL25" s="138"/>
      <c r="CM25" s="138"/>
      <c r="CN25" s="138"/>
      <c r="CO25" s="138"/>
      <c r="CP25" s="138"/>
      <c r="CQ25" s="138"/>
      <c r="CR25" s="138"/>
      <c r="CS25" s="138"/>
      <c r="CT25" s="138"/>
      <c r="CU25" s="138"/>
      <c r="CV25" s="138"/>
      <c r="CW25" s="138"/>
      <c r="CX25" s="138"/>
      <c r="CY25" s="138"/>
      <c r="CZ25" s="138"/>
      <c r="DA25" s="138"/>
      <c r="DB25" s="138"/>
      <c r="DC25" s="138"/>
      <c r="DD25" s="138"/>
      <c r="DE25" s="138"/>
      <c r="DF25" s="138"/>
      <c r="DG25" s="138"/>
      <c r="DH25" s="138"/>
      <c r="DI25" s="138"/>
      <c r="DJ25" s="138"/>
      <c r="DK25" s="138"/>
      <c r="DL25" s="138"/>
      <c r="DM25" s="138"/>
      <c r="DN25" s="138"/>
      <c r="DO25" s="138"/>
      <c r="DP25" s="138"/>
      <c r="DQ25" s="138"/>
      <c r="DR25" s="138"/>
      <c r="DS25" s="138"/>
      <c r="DT25" s="138"/>
      <c r="DU25" s="138"/>
      <c r="DV25" s="138"/>
      <c r="DW25" s="138"/>
      <c r="DX25" s="138"/>
      <c r="DY25" s="138"/>
      <c r="DZ25" s="138"/>
      <c r="EA25" s="138"/>
      <c r="EB25" s="138"/>
      <c r="EC25" s="138"/>
      <c r="ED25" s="138"/>
      <c r="EE25" s="138"/>
      <c r="EF25" s="138"/>
      <c r="EG25" s="138"/>
      <c r="EH25" s="138"/>
      <c r="EI25" s="138"/>
      <c r="EJ25" s="138"/>
      <c r="EK25" s="138"/>
      <c r="EL25" s="138"/>
      <c r="EM25" s="138"/>
      <c r="EN25" s="138"/>
      <c r="EO25" s="138"/>
      <c r="EP25" s="138"/>
      <c r="EQ25" s="138"/>
      <c r="ER25" s="138"/>
      <c r="ES25" s="138"/>
      <c r="ET25" s="138"/>
      <c r="EU25" s="138"/>
      <c r="EV25" s="138"/>
      <c r="EW25" s="138"/>
      <c r="EX25" s="138"/>
      <c r="EY25" s="138"/>
      <c r="EZ25" s="138"/>
      <c r="FA25" s="138"/>
      <c r="FB25" s="138"/>
      <c r="FC25" s="138"/>
      <c r="FD25" s="138"/>
      <c r="FE25" s="138"/>
      <c r="FF25" s="138"/>
      <c r="FG25" s="138"/>
      <c r="FH25" s="138"/>
      <c r="FI25" s="138"/>
      <c r="FJ25" s="138"/>
      <c r="FK25" s="138"/>
      <c r="FL25" s="138"/>
      <c r="FM25" s="138"/>
      <c r="FN25" s="138"/>
      <c r="FO25" s="138"/>
      <c r="FP25" s="138"/>
      <c r="FQ25" s="138"/>
      <c r="FR25" s="138"/>
      <c r="FS25" s="138"/>
      <c r="FT25" s="138"/>
      <c r="FU25" s="138"/>
      <c r="FV25" s="138"/>
      <c r="FW25" s="138"/>
      <c r="FX25" s="138"/>
      <c r="FY25" s="138"/>
      <c r="FZ25" s="138"/>
      <c r="GA25" s="138"/>
      <c r="GB25" s="138"/>
      <c r="GC25" s="138"/>
      <c r="GD25" s="138"/>
      <c r="GE25" s="138"/>
      <c r="GF25" s="138"/>
      <c r="GG25" s="138"/>
      <c r="GH25" s="138"/>
      <c r="GI25" s="138"/>
      <c r="GJ25" s="138"/>
      <c r="GK25" s="138"/>
      <c r="GL25" s="138"/>
      <c r="GM25" s="138"/>
      <c r="GN25" s="138"/>
      <c r="GO25" s="138"/>
      <c r="GP25" s="138"/>
      <c r="GQ25" s="138"/>
      <c r="GR25" s="138"/>
      <c r="GS25" s="138"/>
      <c r="GT25" s="138"/>
      <c r="GU25" s="138"/>
      <c r="GV25" s="138"/>
      <c r="GW25" s="138"/>
      <c r="GX25" s="138"/>
      <c r="GY25" s="138"/>
      <c r="GZ25" s="138"/>
      <c r="HA25" s="138"/>
      <c r="HB25" s="138"/>
      <c r="HC25" s="138"/>
      <c r="HD25" s="138"/>
      <c r="HE25" s="138"/>
      <c r="HF25" s="138"/>
      <c r="HG25" s="138"/>
      <c r="HH25" s="138"/>
      <c r="HI25" s="138"/>
      <c r="HJ25" s="138"/>
      <c r="HK25" s="138"/>
      <c r="HL25" s="138"/>
      <c r="HM25" s="138"/>
      <c r="HN25" s="138"/>
      <c r="HO25" s="138"/>
      <c r="HP25" s="138"/>
      <c r="HQ25" s="138"/>
      <c r="HR25" s="138"/>
      <c r="HS25" s="138"/>
      <c r="HT25" s="138"/>
      <c r="HU25" s="138"/>
      <c r="HV25" s="138"/>
      <c r="HW25" s="138"/>
      <c r="HX25" s="138"/>
      <c r="HY25" s="138"/>
      <c r="HZ25" s="138"/>
      <c r="IA25" s="138"/>
      <c r="IB25" s="138"/>
      <c r="IC25" s="138"/>
      <c r="ID25" s="138"/>
      <c r="IE25" s="138"/>
      <c r="IF25" s="138"/>
      <c r="IG25" s="138"/>
      <c r="IH25" s="138"/>
      <c r="II25" s="138"/>
      <c r="IJ25" s="138"/>
      <c r="IK25" s="138"/>
      <c r="IL25" s="138"/>
      <c r="IM25" s="138"/>
      <c r="IN25" s="138"/>
      <c r="IO25" s="138"/>
      <c r="IP25" s="138"/>
      <c r="IQ25" s="138"/>
      <c r="IR25" s="138"/>
      <c r="IS25" s="138"/>
      <c r="IT25" s="138"/>
      <c r="IU25" s="138"/>
      <c r="IV25" s="138"/>
      <c r="IW25" s="138"/>
      <c r="IX25" s="138"/>
      <c r="IY25" s="138"/>
      <c r="IZ25" s="138"/>
      <c r="JA25" s="138"/>
      <c r="JB25" s="138"/>
      <c r="JC25" s="138"/>
      <c r="JD25" s="138"/>
      <c r="JE25" s="138"/>
      <c r="JF25" s="138"/>
      <c r="JG25" s="138"/>
      <c r="JH25" s="138"/>
      <c r="JI25" s="138"/>
      <c r="JJ25" s="138"/>
      <c r="JK25" s="138"/>
      <c r="JL25" s="138"/>
      <c r="JM25" s="138"/>
      <c r="JN25" s="138"/>
      <c r="JO25" s="138"/>
      <c r="JP25" s="138"/>
      <c r="JQ25" s="138"/>
      <c r="JR25" s="138"/>
      <c r="JS25" s="138"/>
      <c r="JT25" s="138"/>
      <c r="JU25" s="138"/>
      <c r="JV25" s="138"/>
      <c r="JW25" s="138"/>
      <c r="JX25" s="138"/>
      <c r="JY25" s="138"/>
      <c r="JZ25" s="138"/>
      <c r="KA25" s="138"/>
      <c r="KB25" s="138"/>
      <c r="KC25" s="138"/>
      <c r="KD25" s="138"/>
      <c r="KE25" s="138"/>
      <c r="KF25" s="138"/>
      <c r="KG25" s="138"/>
      <c r="KH25" s="138"/>
      <c r="KI25" s="138"/>
      <c r="KJ25" s="138"/>
      <c r="KK25" s="138"/>
      <c r="KL25" s="138"/>
      <c r="KM25" s="138"/>
      <c r="KN25" s="138"/>
      <c r="KO25" s="138"/>
      <c r="KP25" s="138"/>
      <c r="KQ25" s="138"/>
      <c r="KR25" s="138"/>
      <c r="KS25" s="138"/>
      <c r="KT25" s="138"/>
      <c r="KU25" s="138"/>
      <c r="KV25" s="138"/>
      <c r="KW25" s="138"/>
      <c r="KX25" s="138"/>
      <c r="KY25" s="138"/>
      <c r="KZ25" s="138"/>
      <c r="LA25" s="138"/>
      <c r="LB25" s="138"/>
      <c r="LC25" s="138"/>
      <c r="LD25" s="138"/>
      <c r="LE25" s="138"/>
      <c r="LF25" s="138"/>
      <c r="LG25" s="138"/>
      <c r="LH25" s="138"/>
      <c r="LI25" s="138"/>
      <c r="LJ25" s="138"/>
      <c r="LK25" s="138"/>
      <c r="LL25" s="138"/>
      <c r="LM25" s="138"/>
      <c r="LN25" s="138"/>
      <c r="LO25" s="138"/>
      <c r="LP25" s="138"/>
      <c r="LQ25" s="138"/>
      <c r="LR25" s="138"/>
      <c r="LS25" s="138"/>
      <c r="LT25" s="138"/>
      <c r="LU25" s="138"/>
      <c r="LV25" s="138"/>
      <c r="LW25" s="138"/>
      <c r="LX25" s="138"/>
      <c r="LY25" s="138"/>
      <c r="LZ25" s="138"/>
      <c r="MA25" s="138"/>
      <c r="MB25" s="138"/>
      <c r="MC25" s="138"/>
      <c r="MD25" s="138"/>
      <c r="ME25" s="138"/>
      <c r="MF25" s="138"/>
      <c r="MG25" s="138"/>
      <c r="MH25" s="138"/>
      <c r="MI25" s="138"/>
      <c r="MJ25" s="138"/>
      <c r="MK25" s="138"/>
      <c r="ML25" s="138"/>
      <c r="MM25" s="138"/>
      <c r="MN25" s="138"/>
      <c r="MO25" s="138"/>
      <c r="MP25" s="138"/>
      <c r="MQ25" s="138"/>
      <c r="MR25" s="138"/>
      <c r="MS25" s="138"/>
      <c r="MT25" s="138"/>
      <c r="MU25" s="138"/>
      <c r="MV25" s="138"/>
      <c r="MW25" s="138"/>
      <c r="MX25" s="138"/>
      <c r="MY25" s="138"/>
      <c r="MZ25" s="138"/>
      <c r="NA25" s="138"/>
      <c r="NB25" s="138"/>
      <c r="NC25" s="138"/>
      <c r="ND25" s="138"/>
      <c r="NE25" s="138"/>
      <c r="NF25" s="138"/>
      <c r="NG25" s="138"/>
      <c r="NH25" s="138"/>
      <c r="NI25" s="138"/>
      <c r="NJ25" s="138"/>
      <c r="NK25" s="138"/>
      <c r="NL25" s="138"/>
      <c r="NM25" s="138"/>
      <c r="NN25" s="138"/>
      <c r="NO25" s="138"/>
      <c r="NP25" s="138"/>
      <c r="NQ25" s="138"/>
      <c r="NR25" s="138"/>
      <c r="NS25" s="138"/>
      <c r="NT25" s="138"/>
      <c r="NU25" s="138"/>
      <c r="NV25" s="138"/>
      <c r="NW25" s="138"/>
      <c r="NX25" s="138"/>
      <c r="NY25" s="138"/>
      <c r="NZ25" s="138"/>
      <c r="OA25" s="138"/>
      <c r="OB25" s="138"/>
      <c r="OC25" s="138"/>
      <c r="OD25" s="138"/>
      <c r="OE25" s="138"/>
      <c r="OF25" s="138"/>
      <c r="OG25" s="138"/>
      <c r="OH25" s="138"/>
      <c r="OI25" s="138"/>
      <c r="OJ25" s="138"/>
      <c r="OK25" s="138"/>
      <c r="OL25" s="138"/>
      <c r="OM25" s="138"/>
      <c r="ON25" s="138"/>
      <c r="OO25" s="138"/>
      <c r="OP25" s="138"/>
      <c r="OQ25" s="138"/>
      <c r="OR25" s="138"/>
      <c r="OS25" s="138"/>
      <c r="OT25" s="138"/>
      <c r="OU25" s="138"/>
      <c r="OV25" s="138"/>
      <c r="OW25" s="138"/>
      <c r="OX25" s="138"/>
      <c r="OY25" s="138"/>
      <c r="OZ25" s="138"/>
      <c r="PA25" s="138"/>
      <c r="PB25" s="138"/>
      <c r="PC25" s="138"/>
      <c r="PD25" s="138"/>
      <c r="PE25" s="138"/>
      <c r="PF25" s="138"/>
      <c r="PG25" s="138"/>
      <c r="PH25" s="138"/>
      <c r="PI25" s="138"/>
      <c r="PJ25" s="138"/>
      <c r="PK25" s="138"/>
      <c r="PL25" s="138"/>
      <c r="PM25" s="138"/>
      <c r="PN25" s="138"/>
      <c r="PO25" s="138"/>
      <c r="PP25" s="138"/>
      <c r="PQ25" s="138"/>
      <c r="PR25" s="138"/>
      <c r="PS25" s="138"/>
      <c r="PT25" s="138"/>
      <c r="PU25" s="138"/>
      <c r="PV25" s="138"/>
      <c r="PW25" s="138"/>
      <c r="PX25" s="138"/>
      <c r="PY25" s="138"/>
      <c r="PZ25" s="138"/>
      <c r="QA25" s="138"/>
      <c r="QB25" s="138"/>
      <c r="QC25" s="138"/>
      <c r="QD25" s="138"/>
      <c r="QE25" s="138"/>
      <c r="QF25" s="138"/>
      <c r="QG25" s="138"/>
      <c r="QH25" s="138"/>
      <c r="QI25" s="138"/>
      <c r="QJ25" s="138"/>
      <c r="QK25" s="138"/>
      <c r="QL25" s="138"/>
      <c r="QM25" s="138"/>
      <c r="QN25" s="138"/>
      <c r="QO25" s="138"/>
      <c r="QP25" s="138"/>
      <c r="QQ25" s="138"/>
      <c r="QR25" s="138"/>
      <c r="QS25" s="138"/>
      <c r="QT25" s="138"/>
      <c r="QU25" s="138"/>
      <c r="QV25" s="138"/>
      <c r="QW25" s="138"/>
      <c r="QX25" s="138"/>
      <c r="QY25" s="138"/>
      <c r="QZ25" s="138"/>
      <c r="RA25" s="138"/>
      <c r="RB25" s="138"/>
      <c r="RC25" s="138"/>
      <c r="RD25" s="138"/>
      <c r="RE25" s="138"/>
      <c r="RF25" s="138"/>
      <c r="RG25" s="138"/>
      <c r="RH25" s="138"/>
      <c r="RI25" s="138"/>
      <c r="RJ25" s="138"/>
      <c r="RK25" s="138"/>
      <c r="RL25" s="138"/>
      <c r="RM25" s="138"/>
      <c r="RN25" s="138"/>
      <c r="RO25" s="138"/>
      <c r="RP25" s="138"/>
      <c r="RQ25" s="138"/>
      <c r="RR25" s="138"/>
      <c r="RS25" s="138"/>
      <c r="RT25" s="138"/>
      <c r="RU25" s="138"/>
      <c r="RV25" s="138"/>
      <c r="RW25" s="138"/>
      <c r="RX25" s="138"/>
      <c r="RY25" s="138"/>
      <c r="RZ25" s="138"/>
      <c r="SA25" s="138"/>
      <c r="SB25" s="138"/>
      <c r="SC25" s="138"/>
      <c r="SD25" s="138"/>
      <c r="SE25" s="138"/>
      <c r="SF25" s="138"/>
      <c r="SG25" s="138"/>
      <c r="SH25" s="138"/>
      <c r="SI25" s="138"/>
      <c r="SJ25" s="138"/>
      <c r="SK25" s="138"/>
      <c r="SL25" s="138"/>
      <c r="SM25" s="138"/>
      <c r="SN25" s="138"/>
      <c r="SO25" s="138"/>
      <c r="SP25" s="138"/>
      <c r="SQ25" s="138"/>
      <c r="SR25" s="138"/>
      <c r="SS25" s="138"/>
      <c r="ST25" s="138"/>
      <c r="SU25" s="138"/>
      <c r="SV25" s="138"/>
      <c r="SW25" s="138"/>
      <c r="SX25" s="138"/>
      <c r="SY25" s="138"/>
      <c r="SZ25" s="138"/>
      <c r="TA25" s="138"/>
      <c r="TB25" s="138"/>
      <c r="TC25" s="138"/>
      <c r="TD25" s="138"/>
      <c r="TE25" s="138"/>
      <c r="TF25" s="138"/>
      <c r="TG25" s="138"/>
      <c r="TH25" s="138"/>
      <c r="TI25" s="138"/>
      <c r="TJ25" s="138"/>
      <c r="TK25" s="138"/>
      <c r="TL25" s="138"/>
      <c r="TM25" s="138"/>
      <c r="TN25" s="138"/>
      <c r="TO25" s="138"/>
      <c r="TP25" s="138"/>
      <c r="TQ25" s="138"/>
      <c r="TR25" s="138"/>
      <c r="TS25" s="138"/>
      <c r="TT25" s="138"/>
      <c r="TU25" s="138"/>
      <c r="TV25" s="138"/>
      <c r="TW25" s="138"/>
      <c r="TX25" s="138"/>
      <c r="TY25" s="138"/>
      <c r="TZ25" s="138"/>
      <c r="UA25" s="138"/>
      <c r="UB25" s="138"/>
      <c r="UC25" s="138"/>
      <c r="UD25" s="138"/>
      <c r="UE25" s="138"/>
      <c r="UF25" s="138"/>
      <c r="UG25" s="138"/>
      <c r="UH25" s="138"/>
      <c r="UI25" s="138"/>
      <c r="UJ25" s="138"/>
      <c r="UK25" s="138"/>
      <c r="UL25" s="138"/>
      <c r="UM25" s="138"/>
      <c r="UN25" s="138"/>
      <c r="UO25" s="138"/>
      <c r="UP25" s="138"/>
      <c r="UQ25" s="138"/>
      <c r="UR25" s="138"/>
      <c r="US25" s="138"/>
      <c r="UT25" s="138"/>
      <c r="UU25" s="138"/>
      <c r="UV25" s="138"/>
      <c r="UW25" s="138"/>
      <c r="UX25" s="138"/>
      <c r="UY25" s="138"/>
      <c r="UZ25" s="138"/>
      <c r="VA25" s="138"/>
      <c r="VB25" s="138"/>
      <c r="VC25" s="138"/>
      <c r="VD25" s="138"/>
      <c r="VE25" s="138"/>
      <c r="VF25" s="138"/>
      <c r="VG25" s="138"/>
      <c r="VH25" s="138"/>
      <c r="VI25" s="138"/>
      <c r="VJ25" s="138"/>
      <c r="VK25" s="138"/>
      <c r="VL25" s="138"/>
      <c r="VM25" s="138"/>
      <c r="VN25" s="138"/>
      <c r="VO25" s="138"/>
      <c r="VP25" s="138"/>
      <c r="VQ25" s="138"/>
      <c r="VR25" s="138"/>
      <c r="VS25" s="138"/>
      <c r="VT25" s="138"/>
      <c r="VU25" s="138"/>
      <c r="VV25" s="138"/>
      <c r="VW25" s="138"/>
      <c r="VX25" s="138"/>
      <c r="VY25" s="138"/>
      <c r="VZ25" s="138"/>
      <c r="WA25" s="138"/>
      <c r="WB25" s="138"/>
      <c r="WC25" s="138"/>
      <c r="WD25" s="138"/>
      <c r="WE25" s="138"/>
      <c r="WF25" s="138"/>
      <c r="WG25" s="138"/>
      <c r="WH25" s="138"/>
      <c r="WI25" s="138"/>
      <c r="WJ25" s="138"/>
      <c r="WK25" s="138"/>
      <c r="WL25" s="138"/>
      <c r="WM25" s="138"/>
      <c r="WN25" s="138"/>
      <c r="WO25" s="138"/>
      <c r="WP25" s="138"/>
      <c r="WQ25" s="138"/>
      <c r="WR25" s="138"/>
      <c r="WS25" s="138"/>
      <c r="WT25" s="138"/>
      <c r="WU25" s="138"/>
      <c r="WV25" s="138"/>
      <c r="WW25" s="138"/>
      <c r="WX25" s="138"/>
      <c r="WY25" s="138"/>
      <c r="WZ25" s="138"/>
      <c r="XA25" s="138"/>
      <c r="XB25" s="138"/>
      <c r="XC25" s="138"/>
      <c r="XD25" s="138"/>
      <c r="XE25" s="138"/>
      <c r="XF25" s="138"/>
      <c r="XG25" s="138"/>
      <c r="XH25" s="138"/>
      <c r="XI25" s="138"/>
      <c r="XJ25" s="138"/>
      <c r="XK25" s="138"/>
      <c r="XL25" s="138"/>
      <c r="XM25" s="138"/>
      <c r="XN25" s="138"/>
      <c r="XO25" s="138"/>
      <c r="XP25" s="138"/>
      <c r="XQ25" s="138"/>
      <c r="XR25" s="138"/>
      <c r="XS25" s="138"/>
      <c r="XT25" s="138"/>
      <c r="XU25" s="138"/>
      <c r="XV25" s="138"/>
      <c r="XW25" s="138"/>
      <c r="XX25" s="138"/>
      <c r="XY25" s="138"/>
      <c r="XZ25" s="138"/>
      <c r="YA25" s="138"/>
      <c r="YB25" s="138"/>
      <c r="YC25" s="138"/>
      <c r="YD25" s="138"/>
      <c r="YE25" s="138"/>
      <c r="YF25" s="138"/>
      <c r="YG25" s="138"/>
      <c r="YH25" s="138"/>
      <c r="YI25" s="138"/>
      <c r="YJ25" s="138"/>
      <c r="YK25" s="138"/>
      <c r="YL25" s="138"/>
      <c r="YM25" s="138"/>
      <c r="YN25" s="138"/>
      <c r="YO25" s="138"/>
      <c r="YP25" s="138"/>
      <c r="YQ25" s="138"/>
      <c r="YR25" s="138"/>
      <c r="YS25" s="138"/>
      <c r="YT25" s="138"/>
      <c r="YU25" s="138"/>
      <c r="YV25" s="138"/>
      <c r="YW25" s="138"/>
      <c r="YX25" s="138"/>
      <c r="YY25" s="138"/>
      <c r="YZ25" s="138"/>
      <c r="ZA25" s="138"/>
      <c r="ZB25" s="138"/>
      <c r="ZC25" s="138"/>
      <c r="ZD25" s="138"/>
      <c r="ZE25" s="138"/>
      <c r="ZF25" s="138"/>
      <c r="ZG25" s="138"/>
      <c r="ZH25" s="138"/>
      <c r="ZI25" s="138"/>
      <c r="ZJ25" s="138"/>
      <c r="ZK25" s="138"/>
      <c r="ZL25" s="138"/>
      <c r="ZM25" s="138"/>
      <c r="ZN25" s="138"/>
      <c r="ZO25" s="138"/>
      <c r="ZP25" s="138"/>
      <c r="ZQ25" s="138"/>
      <c r="ZR25" s="138"/>
      <c r="ZS25" s="138"/>
      <c r="ZT25" s="138"/>
      <c r="ZU25" s="138"/>
      <c r="ZV25" s="138"/>
      <c r="ZW25" s="138"/>
      <c r="ZX25" s="138"/>
      <c r="ZY25" s="138"/>
      <c r="ZZ25" s="138"/>
      <c r="AAA25" s="138"/>
      <c r="AAB25" s="138"/>
      <c r="AAC25" s="138"/>
      <c r="AAD25" s="138"/>
      <c r="AAE25" s="138"/>
      <c r="AAF25" s="138"/>
      <c r="AAG25" s="138"/>
      <c r="AAH25" s="138"/>
      <c r="AAI25" s="138"/>
      <c r="AAJ25" s="138"/>
      <c r="AAK25" s="138"/>
      <c r="AAL25" s="138"/>
      <c r="AAM25" s="138"/>
      <c r="AAN25" s="138"/>
      <c r="AAO25" s="138"/>
      <c r="AAP25" s="138"/>
      <c r="AAQ25" s="138"/>
      <c r="AAR25" s="138"/>
      <c r="AAS25" s="138"/>
      <c r="AAT25" s="138"/>
      <c r="AAU25" s="138"/>
      <c r="AAV25" s="138"/>
      <c r="AAW25" s="138"/>
      <c r="AAX25" s="138"/>
      <c r="AAY25" s="138"/>
      <c r="AAZ25" s="138"/>
      <c r="ABA25" s="138"/>
      <c r="ABB25" s="138"/>
      <c r="ABC25" s="138"/>
      <c r="ABD25" s="138"/>
      <c r="ABE25" s="138"/>
      <c r="ABF25" s="138"/>
      <c r="ABG25" s="138"/>
      <c r="ABH25" s="138"/>
      <c r="ABI25" s="138"/>
      <c r="ABJ25" s="138"/>
      <c r="ABK25" s="138"/>
      <c r="ABL25" s="138"/>
      <c r="ABM25" s="138"/>
      <c r="ABN25" s="138"/>
      <c r="ABO25" s="138"/>
      <c r="ABP25" s="138"/>
      <c r="ABQ25" s="138"/>
      <c r="ABR25" s="138"/>
      <c r="ABS25" s="138"/>
      <c r="ABT25" s="138"/>
      <c r="ABU25" s="138"/>
      <c r="ABV25" s="138"/>
      <c r="ABW25" s="138"/>
      <c r="ABX25" s="138"/>
      <c r="ABY25" s="138"/>
      <c r="ABZ25" s="138"/>
      <c r="ACA25" s="138"/>
      <c r="ACB25" s="138"/>
      <c r="ACC25" s="138"/>
      <c r="ACD25" s="138"/>
      <c r="ACE25" s="138"/>
      <c r="ACF25" s="138"/>
      <c r="ACG25" s="138"/>
      <c r="ACH25" s="138"/>
      <c r="ACI25" s="138"/>
      <c r="ACJ25" s="138"/>
      <c r="ACK25" s="138"/>
      <c r="ACL25" s="138"/>
      <c r="ACM25" s="138"/>
      <c r="ACN25" s="138"/>
      <c r="ACO25" s="138"/>
      <c r="ACP25" s="138"/>
      <c r="ACQ25" s="138"/>
      <c r="ACR25" s="138"/>
      <c r="ACS25" s="138"/>
      <c r="ACT25" s="138"/>
      <c r="ACU25" s="138"/>
      <c r="ACV25" s="138"/>
      <c r="ACW25" s="138"/>
      <c r="ACX25" s="138"/>
      <c r="ACY25" s="138"/>
      <c r="ACZ25" s="138"/>
      <c r="ADA25" s="138"/>
      <c r="ADB25" s="138"/>
      <c r="ADC25" s="138"/>
      <c r="ADD25" s="138"/>
      <c r="ADE25" s="138"/>
      <c r="ADF25" s="138"/>
      <c r="ADG25" s="138"/>
      <c r="ADH25" s="138"/>
      <c r="ADI25" s="138"/>
      <c r="ADJ25" s="138"/>
      <c r="ADK25" s="138"/>
      <c r="ADL25" s="138"/>
      <c r="ADM25" s="138"/>
      <c r="ADN25" s="138"/>
      <c r="ADO25" s="138"/>
      <c r="ADP25" s="138"/>
      <c r="ADQ25" s="138"/>
      <c r="ADR25" s="138"/>
      <c r="ADS25" s="138"/>
      <c r="ADT25" s="138"/>
      <c r="ADU25" s="138"/>
      <c r="ADV25" s="138"/>
      <c r="ADW25" s="138"/>
      <c r="ADX25" s="138"/>
      <c r="ADY25" s="138"/>
      <c r="ADZ25" s="138"/>
      <c r="AEA25" s="138"/>
      <c r="AEB25" s="138"/>
      <c r="AEC25" s="138"/>
      <c r="AED25" s="138"/>
      <c r="AEE25" s="138"/>
      <c r="AEF25" s="138"/>
      <c r="AEG25" s="138"/>
      <c r="AEH25" s="138"/>
      <c r="AEI25" s="138"/>
      <c r="AEJ25" s="138"/>
      <c r="AEK25" s="138"/>
      <c r="AEL25" s="138"/>
      <c r="AEM25" s="138"/>
      <c r="AEN25" s="138"/>
      <c r="AEO25" s="138"/>
      <c r="AEP25" s="138"/>
      <c r="AEQ25" s="138"/>
      <c r="AER25" s="138"/>
      <c r="AES25" s="138"/>
      <c r="AET25" s="138"/>
      <c r="AEU25" s="138"/>
      <c r="AEV25" s="138"/>
      <c r="AEW25" s="138"/>
      <c r="AEX25" s="138"/>
      <c r="AEY25" s="138"/>
      <c r="AEZ25" s="138"/>
      <c r="AFA25" s="138"/>
      <c r="AFB25" s="138"/>
      <c r="AFC25" s="138"/>
      <c r="AFD25" s="138"/>
      <c r="AFE25" s="138"/>
      <c r="AFF25" s="138"/>
      <c r="AFG25" s="138"/>
      <c r="AFH25" s="138"/>
      <c r="AFI25" s="138"/>
      <c r="AFJ25" s="138"/>
      <c r="AFK25" s="138"/>
      <c r="AFL25" s="138"/>
      <c r="AFM25" s="138"/>
      <c r="AFN25" s="138"/>
      <c r="AFO25" s="138"/>
      <c r="AFP25" s="138"/>
      <c r="AFQ25" s="138"/>
      <c r="AFR25" s="138"/>
      <c r="AFS25" s="138"/>
      <c r="AFT25" s="138"/>
      <c r="AFU25" s="138"/>
      <c r="AFV25" s="138"/>
      <c r="AFW25" s="138"/>
      <c r="AFX25" s="138"/>
      <c r="AFY25" s="138"/>
      <c r="AFZ25" s="138"/>
      <c r="AGA25" s="138"/>
      <c r="AGB25" s="138"/>
      <c r="AGC25" s="138"/>
      <c r="AGD25" s="138"/>
      <c r="AGE25" s="138"/>
      <c r="AGF25" s="138"/>
      <c r="AGG25" s="138"/>
      <c r="AGH25" s="138"/>
      <c r="AGI25" s="138"/>
      <c r="AGJ25" s="138"/>
      <c r="AGK25" s="138"/>
      <c r="AGL25" s="138"/>
      <c r="AGM25" s="138"/>
      <c r="AGN25" s="138"/>
      <c r="AGO25" s="138"/>
      <c r="AGP25" s="138"/>
      <c r="AGQ25" s="138"/>
      <c r="AGR25" s="138"/>
      <c r="AGS25" s="138"/>
      <c r="AGT25" s="138"/>
      <c r="AGU25" s="138"/>
      <c r="AGV25" s="138"/>
      <c r="AGW25" s="138"/>
      <c r="AGX25" s="138"/>
      <c r="AGY25" s="138"/>
      <c r="AGZ25" s="138"/>
      <c r="AHA25" s="138"/>
      <c r="AHB25" s="138"/>
      <c r="AHC25" s="138"/>
      <c r="AHD25" s="138"/>
      <c r="AHE25" s="138"/>
      <c r="AHF25" s="138"/>
      <c r="AHG25" s="138"/>
      <c r="AHH25" s="138"/>
      <c r="AHI25" s="138"/>
      <c r="AHJ25" s="138"/>
      <c r="AHK25" s="138"/>
      <c r="AHL25" s="138"/>
      <c r="AHM25" s="138"/>
      <c r="AHN25" s="138"/>
      <c r="AHO25" s="138"/>
      <c r="AHP25" s="138"/>
      <c r="AHQ25" s="138"/>
      <c r="AHR25" s="138"/>
      <c r="AHS25" s="138"/>
      <c r="AHT25" s="138"/>
      <c r="AHU25" s="138"/>
      <c r="AHV25" s="138"/>
      <c r="AHW25" s="138"/>
      <c r="AHX25" s="138"/>
      <c r="AHY25" s="138"/>
      <c r="AHZ25" s="138"/>
      <c r="AIA25" s="138"/>
      <c r="AIB25" s="138"/>
      <c r="AIC25" s="138"/>
      <c r="AID25" s="138"/>
      <c r="AIE25" s="138"/>
      <c r="AIF25" s="138"/>
      <c r="AIG25" s="138"/>
      <c r="AIH25" s="138"/>
      <c r="AII25" s="138"/>
      <c r="AIJ25" s="138"/>
      <c r="AIK25" s="138"/>
      <c r="AIL25" s="138"/>
      <c r="AIM25" s="138"/>
      <c r="AIN25" s="138"/>
      <c r="AIO25" s="138"/>
      <c r="AIP25" s="138"/>
      <c r="AIQ25" s="138"/>
      <c r="AIR25" s="138"/>
      <c r="AIS25" s="138"/>
      <c r="AIT25" s="138"/>
      <c r="AIU25" s="138"/>
      <c r="AIV25" s="138"/>
      <c r="AIW25" s="138"/>
      <c r="AIX25" s="138"/>
      <c r="AIY25" s="138"/>
      <c r="AIZ25" s="138"/>
      <c r="AJA25" s="138"/>
      <c r="AJB25" s="138"/>
      <c r="AJC25" s="138"/>
      <c r="AJD25" s="138"/>
      <c r="AJE25" s="138"/>
      <c r="AJF25" s="138"/>
      <c r="AJG25" s="138"/>
      <c r="AJH25" s="138"/>
      <c r="AJI25" s="138"/>
      <c r="AJJ25" s="138"/>
      <c r="AJK25" s="138"/>
      <c r="AJL25" s="138"/>
      <c r="AJM25" s="138"/>
      <c r="AJN25" s="138"/>
      <c r="AJO25" s="138"/>
      <c r="AJP25" s="138"/>
      <c r="AJQ25" s="138"/>
      <c r="AJR25" s="138"/>
      <c r="AJS25" s="138"/>
      <c r="AJT25" s="138"/>
      <c r="AJU25" s="138"/>
      <c r="AJV25" s="138"/>
      <c r="AJW25" s="138"/>
      <c r="AJX25" s="138"/>
      <c r="AJY25" s="138"/>
      <c r="AJZ25" s="138"/>
      <c r="AKA25" s="138"/>
      <c r="AKB25" s="138"/>
      <c r="AKC25" s="138"/>
      <c r="AKD25" s="138"/>
      <c r="AKE25" s="138"/>
      <c r="AKF25" s="138"/>
      <c r="AKG25" s="138"/>
      <c r="AKH25" s="138"/>
      <c r="AKI25" s="138"/>
      <c r="AKJ25" s="138"/>
      <c r="AKK25" s="138"/>
      <c r="AKL25" s="138"/>
      <c r="AKM25" s="138"/>
      <c r="AKN25" s="138"/>
      <c r="AKO25" s="138"/>
      <c r="AKP25" s="138"/>
      <c r="AKQ25" s="138"/>
      <c r="AKR25" s="138"/>
      <c r="AKS25" s="138"/>
      <c r="AKT25" s="138"/>
      <c r="AKU25" s="138"/>
      <c r="AKV25" s="138"/>
      <c r="AKW25" s="138"/>
      <c r="AKX25" s="138"/>
      <c r="AKY25" s="138"/>
      <c r="AKZ25" s="138"/>
      <c r="ALA25" s="138"/>
      <c r="ALB25" s="138"/>
      <c r="ALC25" s="138"/>
      <c r="ALD25" s="138"/>
      <c r="ALE25" s="138"/>
      <c r="ALF25" s="138"/>
      <c r="ALG25" s="138"/>
      <c r="ALH25" s="138"/>
      <c r="ALI25" s="138"/>
      <c r="ALJ25" s="138"/>
      <c r="ALK25" s="138"/>
      <c r="ALL25" s="138"/>
      <c r="ALM25" s="138"/>
      <c r="ALN25" s="138"/>
      <c r="ALO25" s="138"/>
      <c r="ALP25" s="138"/>
      <c r="ALQ25" s="138"/>
      <c r="ALR25" s="138"/>
      <c r="ALS25" s="138"/>
      <c r="ALT25" s="138"/>
      <c r="ALU25" s="138"/>
      <c r="ALV25" s="138"/>
      <c r="ALW25" s="138"/>
      <c r="ALX25" s="138"/>
      <c r="ALY25" s="138"/>
      <c r="ALZ25" s="138"/>
      <c r="AMA25" s="138"/>
    </row>
    <row r="26" spans="3:1015" s="123" customFormat="1" x14ac:dyDescent="0.25">
      <c r="C26" s="190"/>
      <c r="D26" s="190"/>
      <c r="E26" s="190"/>
      <c r="F26" s="190"/>
      <c r="G26" s="190"/>
      <c r="H26" s="191"/>
      <c r="I26" s="138"/>
      <c r="J26" s="138"/>
      <c r="K26" s="190"/>
      <c r="L26" s="190"/>
      <c r="M26" s="190"/>
      <c r="N26" s="190"/>
      <c r="O26" s="190"/>
      <c r="P26" s="190"/>
      <c r="Q26" s="191"/>
      <c r="R26" s="138"/>
      <c r="S26" s="192"/>
      <c r="T26" s="193"/>
      <c r="U26" s="193"/>
      <c r="V26" s="193"/>
      <c r="W26" s="193"/>
      <c r="X26" s="193"/>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38"/>
      <c r="CH26" s="138"/>
      <c r="CI26" s="138"/>
      <c r="CJ26" s="138"/>
      <c r="CK26" s="138"/>
      <c r="CL26" s="138"/>
      <c r="CM26" s="138"/>
      <c r="CN26" s="138"/>
      <c r="CO26" s="138"/>
      <c r="CP26" s="138"/>
      <c r="CQ26" s="138"/>
      <c r="CR26" s="138"/>
      <c r="CS26" s="138"/>
      <c r="CT26" s="138"/>
      <c r="CU26" s="138"/>
      <c r="CV26" s="138"/>
      <c r="CW26" s="138"/>
      <c r="CX26" s="138"/>
      <c r="CY26" s="138"/>
      <c r="CZ26" s="138"/>
      <c r="DA26" s="138"/>
      <c r="DB26" s="138"/>
      <c r="DC26" s="138"/>
      <c r="DD26" s="138"/>
      <c r="DE26" s="138"/>
      <c r="DF26" s="138"/>
      <c r="DG26" s="138"/>
      <c r="DH26" s="138"/>
      <c r="DI26" s="138"/>
      <c r="DJ26" s="138"/>
      <c r="DK26" s="138"/>
      <c r="DL26" s="138"/>
      <c r="DM26" s="138"/>
      <c r="DN26" s="138"/>
      <c r="DO26" s="138"/>
      <c r="DP26" s="138"/>
      <c r="DQ26" s="138"/>
      <c r="DR26" s="138"/>
      <c r="DS26" s="138"/>
      <c r="DT26" s="138"/>
      <c r="DU26" s="138"/>
      <c r="DV26" s="138"/>
      <c r="DW26" s="138"/>
      <c r="DX26" s="138"/>
      <c r="DY26" s="138"/>
      <c r="DZ26" s="138"/>
      <c r="EA26" s="138"/>
      <c r="EB26" s="138"/>
      <c r="EC26" s="138"/>
      <c r="ED26" s="138"/>
      <c r="EE26" s="138"/>
      <c r="EF26" s="138"/>
      <c r="EG26" s="138"/>
      <c r="EH26" s="138"/>
      <c r="EI26" s="138"/>
      <c r="EJ26" s="138"/>
      <c r="EK26" s="138"/>
      <c r="EL26" s="138"/>
      <c r="EM26" s="138"/>
      <c r="EN26" s="138"/>
      <c r="EO26" s="138"/>
      <c r="EP26" s="138"/>
      <c r="EQ26" s="138"/>
      <c r="ER26" s="138"/>
      <c r="ES26" s="138"/>
      <c r="ET26" s="138"/>
      <c r="EU26" s="138"/>
      <c r="EV26" s="138"/>
      <c r="EW26" s="138"/>
      <c r="EX26" s="138"/>
      <c r="EY26" s="138"/>
      <c r="EZ26" s="138"/>
      <c r="FA26" s="138"/>
      <c r="FB26" s="138"/>
      <c r="FC26" s="138"/>
      <c r="FD26" s="138"/>
      <c r="FE26" s="138"/>
      <c r="FF26" s="138"/>
      <c r="FG26" s="138"/>
      <c r="FH26" s="138"/>
      <c r="FI26" s="138"/>
      <c r="FJ26" s="138"/>
      <c r="FK26" s="138"/>
      <c r="FL26" s="138"/>
      <c r="FM26" s="138"/>
      <c r="FN26" s="138"/>
      <c r="FO26" s="138"/>
      <c r="FP26" s="138"/>
      <c r="FQ26" s="138"/>
      <c r="FR26" s="138"/>
      <c r="FS26" s="138"/>
      <c r="FT26" s="138"/>
      <c r="FU26" s="138"/>
      <c r="FV26" s="138"/>
      <c r="FW26" s="138"/>
      <c r="FX26" s="138"/>
      <c r="FY26" s="138"/>
      <c r="FZ26" s="138"/>
      <c r="GA26" s="138"/>
      <c r="GB26" s="138"/>
      <c r="GC26" s="138"/>
      <c r="GD26" s="138"/>
      <c r="GE26" s="138"/>
      <c r="GF26" s="138"/>
      <c r="GG26" s="138"/>
      <c r="GH26" s="138"/>
      <c r="GI26" s="138"/>
      <c r="GJ26" s="138"/>
      <c r="GK26" s="138"/>
      <c r="GL26" s="138"/>
      <c r="GM26" s="138"/>
      <c r="GN26" s="138"/>
      <c r="GO26" s="138"/>
      <c r="GP26" s="138"/>
      <c r="GQ26" s="138"/>
      <c r="GR26" s="138"/>
      <c r="GS26" s="138"/>
      <c r="GT26" s="138"/>
      <c r="GU26" s="138"/>
      <c r="GV26" s="138"/>
      <c r="GW26" s="138"/>
      <c r="GX26" s="138"/>
      <c r="GY26" s="138"/>
      <c r="GZ26" s="138"/>
      <c r="HA26" s="138"/>
      <c r="HB26" s="138"/>
      <c r="HC26" s="138"/>
      <c r="HD26" s="138"/>
      <c r="HE26" s="138"/>
      <c r="HF26" s="138"/>
      <c r="HG26" s="138"/>
      <c r="HH26" s="138"/>
      <c r="HI26" s="138"/>
      <c r="HJ26" s="138"/>
      <c r="HK26" s="138"/>
      <c r="HL26" s="138"/>
      <c r="HM26" s="138"/>
      <c r="HN26" s="138"/>
      <c r="HO26" s="138"/>
      <c r="HP26" s="138"/>
      <c r="HQ26" s="138"/>
      <c r="HR26" s="138"/>
      <c r="HS26" s="138"/>
      <c r="HT26" s="138"/>
      <c r="HU26" s="138"/>
      <c r="HV26" s="138"/>
      <c r="HW26" s="138"/>
      <c r="HX26" s="138"/>
      <c r="HY26" s="138"/>
      <c r="HZ26" s="138"/>
      <c r="IA26" s="138"/>
      <c r="IB26" s="138"/>
      <c r="IC26" s="138"/>
      <c r="ID26" s="138"/>
      <c r="IE26" s="138"/>
      <c r="IF26" s="138"/>
      <c r="IG26" s="138"/>
      <c r="IH26" s="138"/>
      <c r="II26" s="138"/>
      <c r="IJ26" s="138"/>
      <c r="IK26" s="138"/>
      <c r="IL26" s="138"/>
      <c r="IM26" s="138"/>
      <c r="IN26" s="138"/>
      <c r="IO26" s="138"/>
      <c r="IP26" s="138"/>
      <c r="IQ26" s="138"/>
      <c r="IR26" s="138"/>
      <c r="IS26" s="138"/>
      <c r="IT26" s="138"/>
      <c r="IU26" s="138"/>
      <c r="IV26" s="138"/>
      <c r="IW26" s="138"/>
      <c r="IX26" s="138"/>
      <c r="IY26" s="138"/>
      <c r="IZ26" s="138"/>
      <c r="JA26" s="138"/>
      <c r="JB26" s="138"/>
      <c r="JC26" s="138"/>
      <c r="JD26" s="138"/>
      <c r="JE26" s="138"/>
      <c r="JF26" s="138"/>
      <c r="JG26" s="138"/>
      <c r="JH26" s="138"/>
      <c r="JI26" s="138"/>
      <c r="JJ26" s="138"/>
      <c r="JK26" s="138"/>
      <c r="JL26" s="138"/>
      <c r="JM26" s="138"/>
      <c r="JN26" s="138"/>
      <c r="JO26" s="138"/>
      <c r="JP26" s="138"/>
      <c r="JQ26" s="138"/>
      <c r="JR26" s="138"/>
      <c r="JS26" s="138"/>
      <c r="JT26" s="138"/>
      <c r="JU26" s="138"/>
      <c r="JV26" s="138"/>
      <c r="JW26" s="138"/>
      <c r="JX26" s="138"/>
      <c r="JY26" s="138"/>
      <c r="JZ26" s="138"/>
      <c r="KA26" s="138"/>
      <c r="KB26" s="138"/>
      <c r="KC26" s="138"/>
      <c r="KD26" s="138"/>
      <c r="KE26" s="138"/>
      <c r="KF26" s="138"/>
      <c r="KG26" s="138"/>
      <c r="KH26" s="138"/>
      <c r="KI26" s="138"/>
      <c r="KJ26" s="138"/>
      <c r="KK26" s="138"/>
      <c r="KL26" s="138"/>
      <c r="KM26" s="138"/>
      <c r="KN26" s="138"/>
      <c r="KO26" s="138"/>
      <c r="KP26" s="138"/>
      <c r="KQ26" s="138"/>
      <c r="KR26" s="138"/>
      <c r="KS26" s="138"/>
      <c r="KT26" s="138"/>
      <c r="KU26" s="138"/>
      <c r="KV26" s="138"/>
      <c r="KW26" s="138"/>
      <c r="KX26" s="138"/>
      <c r="KY26" s="138"/>
      <c r="KZ26" s="138"/>
      <c r="LA26" s="138"/>
      <c r="LB26" s="138"/>
      <c r="LC26" s="138"/>
      <c r="LD26" s="138"/>
      <c r="LE26" s="138"/>
      <c r="LF26" s="138"/>
      <c r="LG26" s="138"/>
      <c r="LH26" s="138"/>
      <c r="LI26" s="138"/>
      <c r="LJ26" s="138"/>
      <c r="LK26" s="138"/>
      <c r="LL26" s="138"/>
      <c r="LM26" s="138"/>
      <c r="LN26" s="138"/>
      <c r="LO26" s="138"/>
      <c r="LP26" s="138"/>
      <c r="LQ26" s="138"/>
      <c r="LR26" s="138"/>
      <c r="LS26" s="138"/>
      <c r="LT26" s="138"/>
      <c r="LU26" s="138"/>
      <c r="LV26" s="138"/>
      <c r="LW26" s="138"/>
      <c r="LX26" s="138"/>
      <c r="LY26" s="138"/>
      <c r="LZ26" s="138"/>
      <c r="MA26" s="138"/>
      <c r="MB26" s="138"/>
      <c r="MC26" s="138"/>
      <c r="MD26" s="138"/>
      <c r="ME26" s="138"/>
      <c r="MF26" s="138"/>
      <c r="MG26" s="138"/>
      <c r="MH26" s="138"/>
      <c r="MI26" s="138"/>
      <c r="MJ26" s="138"/>
      <c r="MK26" s="138"/>
      <c r="ML26" s="138"/>
      <c r="MM26" s="138"/>
      <c r="MN26" s="138"/>
      <c r="MO26" s="138"/>
      <c r="MP26" s="138"/>
      <c r="MQ26" s="138"/>
      <c r="MR26" s="138"/>
      <c r="MS26" s="138"/>
      <c r="MT26" s="138"/>
      <c r="MU26" s="138"/>
      <c r="MV26" s="138"/>
      <c r="MW26" s="138"/>
      <c r="MX26" s="138"/>
      <c r="MY26" s="138"/>
      <c r="MZ26" s="138"/>
      <c r="NA26" s="138"/>
      <c r="NB26" s="138"/>
      <c r="NC26" s="138"/>
      <c r="ND26" s="138"/>
      <c r="NE26" s="138"/>
      <c r="NF26" s="138"/>
      <c r="NG26" s="138"/>
      <c r="NH26" s="138"/>
      <c r="NI26" s="138"/>
      <c r="NJ26" s="138"/>
      <c r="NK26" s="138"/>
      <c r="NL26" s="138"/>
      <c r="NM26" s="138"/>
      <c r="NN26" s="138"/>
      <c r="NO26" s="138"/>
      <c r="NP26" s="138"/>
      <c r="NQ26" s="138"/>
      <c r="NR26" s="138"/>
      <c r="NS26" s="138"/>
      <c r="NT26" s="138"/>
      <c r="NU26" s="138"/>
      <c r="NV26" s="138"/>
      <c r="NW26" s="138"/>
      <c r="NX26" s="138"/>
      <c r="NY26" s="138"/>
      <c r="NZ26" s="138"/>
      <c r="OA26" s="138"/>
      <c r="OB26" s="138"/>
      <c r="OC26" s="138"/>
      <c r="OD26" s="138"/>
      <c r="OE26" s="138"/>
      <c r="OF26" s="138"/>
      <c r="OG26" s="138"/>
      <c r="OH26" s="138"/>
      <c r="OI26" s="138"/>
      <c r="OJ26" s="138"/>
      <c r="OK26" s="138"/>
      <c r="OL26" s="138"/>
      <c r="OM26" s="138"/>
      <c r="ON26" s="138"/>
      <c r="OO26" s="138"/>
      <c r="OP26" s="138"/>
      <c r="OQ26" s="138"/>
      <c r="OR26" s="138"/>
      <c r="OS26" s="138"/>
      <c r="OT26" s="138"/>
      <c r="OU26" s="138"/>
      <c r="OV26" s="138"/>
      <c r="OW26" s="138"/>
      <c r="OX26" s="138"/>
      <c r="OY26" s="138"/>
      <c r="OZ26" s="138"/>
      <c r="PA26" s="138"/>
      <c r="PB26" s="138"/>
      <c r="PC26" s="138"/>
      <c r="PD26" s="138"/>
      <c r="PE26" s="138"/>
      <c r="PF26" s="138"/>
      <c r="PG26" s="138"/>
      <c r="PH26" s="138"/>
      <c r="PI26" s="138"/>
      <c r="PJ26" s="138"/>
      <c r="PK26" s="138"/>
      <c r="PL26" s="138"/>
      <c r="PM26" s="138"/>
      <c r="PN26" s="138"/>
      <c r="PO26" s="138"/>
      <c r="PP26" s="138"/>
      <c r="PQ26" s="138"/>
      <c r="PR26" s="138"/>
      <c r="PS26" s="138"/>
      <c r="PT26" s="138"/>
      <c r="PU26" s="138"/>
      <c r="PV26" s="138"/>
      <c r="PW26" s="138"/>
      <c r="PX26" s="138"/>
      <c r="PY26" s="138"/>
      <c r="PZ26" s="138"/>
      <c r="QA26" s="138"/>
      <c r="QB26" s="138"/>
      <c r="QC26" s="138"/>
      <c r="QD26" s="138"/>
      <c r="QE26" s="138"/>
      <c r="QF26" s="138"/>
      <c r="QG26" s="138"/>
      <c r="QH26" s="138"/>
      <c r="QI26" s="138"/>
      <c r="QJ26" s="138"/>
      <c r="QK26" s="138"/>
      <c r="QL26" s="138"/>
      <c r="QM26" s="138"/>
      <c r="QN26" s="138"/>
      <c r="QO26" s="138"/>
      <c r="QP26" s="138"/>
      <c r="QQ26" s="138"/>
      <c r="QR26" s="138"/>
      <c r="QS26" s="138"/>
      <c r="QT26" s="138"/>
      <c r="QU26" s="138"/>
      <c r="QV26" s="138"/>
      <c r="QW26" s="138"/>
      <c r="QX26" s="138"/>
      <c r="QY26" s="138"/>
      <c r="QZ26" s="138"/>
      <c r="RA26" s="138"/>
      <c r="RB26" s="138"/>
      <c r="RC26" s="138"/>
      <c r="RD26" s="138"/>
      <c r="RE26" s="138"/>
      <c r="RF26" s="138"/>
      <c r="RG26" s="138"/>
      <c r="RH26" s="138"/>
      <c r="RI26" s="138"/>
      <c r="RJ26" s="138"/>
      <c r="RK26" s="138"/>
      <c r="RL26" s="138"/>
      <c r="RM26" s="138"/>
      <c r="RN26" s="138"/>
      <c r="RO26" s="138"/>
      <c r="RP26" s="138"/>
      <c r="RQ26" s="138"/>
      <c r="RR26" s="138"/>
      <c r="RS26" s="138"/>
      <c r="RT26" s="138"/>
      <c r="RU26" s="138"/>
      <c r="RV26" s="138"/>
      <c r="RW26" s="138"/>
      <c r="RX26" s="138"/>
      <c r="RY26" s="138"/>
      <c r="RZ26" s="138"/>
      <c r="SA26" s="138"/>
      <c r="SB26" s="138"/>
      <c r="SC26" s="138"/>
      <c r="SD26" s="138"/>
      <c r="SE26" s="138"/>
      <c r="SF26" s="138"/>
      <c r="SG26" s="138"/>
      <c r="SH26" s="138"/>
      <c r="SI26" s="138"/>
      <c r="SJ26" s="138"/>
      <c r="SK26" s="138"/>
      <c r="SL26" s="138"/>
      <c r="SM26" s="138"/>
      <c r="SN26" s="138"/>
      <c r="SO26" s="138"/>
      <c r="SP26" s="138"/>
      <c r="SQ26" s="138"/>
      <c r="SR26" s="138"/>
      <c r="SS26" s="138"/>
      <c r="ST26" s="138"/>
      <c r="SU26" s="138"/>
      <c r="SV26" s="138"/>
      <c r="SW26" s="138"/>
      <c r="SX26" s="138"/>
      <c r="SY26" s="138"/>
      <c r="SZ26" s="138"/>
      <c r="TA26" s="138"/>
      <c r="TB26" s="138"/>
      <c r="TC26" s="138"/>
      <c r="TD26" s="138"/>
      <c r="TE26" s="138"/>
      <c r="TF26" s="138"/>
      <c r="TG26" s="138"/>
      <c r="TH26" s="138"/>
      <c r="TI26" s="138"/>
      <c r="TJ26" s="138"/>
      <c r="TK26" s="138"/>
      <c r="TL26" s="138"/>
      <c r="TM26" s="138"/>
      <c r="TN26" s="138"/>
      <c r="TO26" s="138"/>
      <c r="TP26" s="138"/>
      <c r="TQ26" s="138"/>
      <c r="TR26" s="138"/>
      <c r="TS26" s="138"/>
      <c r="TT26" s="138"/>
      <c r="TU26" s="138"/>
      <c r="TV26" s="138"/>
      <c r="TW26" s="138"/>
      <c r="TX26" s="138"/>
      <c r="TY26" s="138"/>
      <c r="TZ26" s="138"/>
      <c r="UA26" s="138"/>
      <c r="UB26" s="138"/>
      <c r="UC26" s="138"/>
      <c r="UD26" s="138"/>
      <c r="UE26" s="138"/>
      <c r="UF26" s="138"/>
      <c r="UG26" s="138"/>
      <c r="UH26" s="138"/>
      <c r="UI26" s="138"/>
      <c r="UJ26" s="138"/>
      <c r="UK26" s="138"/>
      <c r="UL26" s="138"/>
      <c r="UM26" s="138"/>
      <c r="UN26" s="138"/>
      <c r="UO26" s="138"/>
      <c r="UP26" s="138"/>
      <c r="UQ26" s="138"/>
      <c r="UR26" s="138"/>
      <c r="US26" s="138"/>
      <c r="UT26" s="138"/>
      <c r="UU26" s="138"/>
      <c r="UV26" s="138"/>
      <c r="UW26" s="138"/>
      <c r="UX26" s="138"/>
      <c r="UY26" s="138"/>
      <c r="UZ26" s="138"/>
      <c r="VA26" s="138"/>
      <c r="VB26" s="138"/>
      <c r="VC26" s="138"/>
      <c r="VD26" s="138"/>
      <c r="VE26" s="138"/>
      <c r="VF26" s="138"/>
      <c r="VG26" s="138"/>
      <c r="VH26" s="138"/>
      <c r="VI26" s="138"/>
      <c r="VJ26" s="138"/>
      <c r="VK26" s="138"/>
      <c r="VL26" s="138"/>
      <c r="VM26" s="138"/>
      <c r="VN26" s="138"/>
      <c r="VO26" s="138"/>
      <c r="VP26" s="138"/>
      <c r="VQ26" s="138"/>
      <c r="VR26" s="138"/>
      <c r="VS26" s="138"/>
      <c r="VT26" s="138"/>
      <c r="VU26" s="138"/>
      <c r="VV26" s="138"/>
      <c r="VW26" s="138"/>
      <c r="VX26" s="138"/>
      <c r="VY26" s="138"/>
      <c r="VZ26" s="138"/>
      <c r="WA26" s="138"/>
      <c r="WB26" s="138"/>
      <c r="WC26" s="138"/>
      <c r="WD26" s="138"/>
      <c r="WE26" s="138"/>
      <c r="WF26" s="138"/>
      <c r="WG26" s="138"/>
      <c r="WH26" s="138"/>
      <c r="WI26" s="138"/>
      <c r="WJ26" s="138"/>
      <c r="WK26" s="138"/>
      <c r="WL26" s="138"/>
      <c r="WM26" s="138"/>
      <c r="WN26" s="138"/>
      <c r="WO26" s="138"/>
      <c r="WP26" s="138"/>
      <c r="WQ26" s="138"/>
      <c r="WR26" s="138"/>
      <c r="WS26" s="138"/>
      <c r="WT26" s="138"/>
      <c r="WU26" s="138"/>
      <c r="WV26" s="138"/>
      <c r="WW26" s="138"/>
      <c r="WX26" s="138"/>
      <c r="WY26" s="138"/>
      <c r="WZ26" s="138"/>
      <c r="XA26" s="138"/>
      <c r="XB26" s="138"/>
      <c r="XC26" s="138"/>
      <c r="XD26" s="138"/>
      <c r="XE26" s="138"/>
      <c r="XF26" s="138"/>
      <c r="XG26" s="138"/>
      <c r="XH26" s="138"/>
      <c r="XI26" s="138"/>
      <c r="XJ26" s="138"/>
      <c r="XK26" s="138"/>
      <c r="XL26" s="138"/>
      <c r="XM26" s="138"/>
      <c r="XN26" s="138"/>
      <c r="XO26" s="138"/>
      <c r="XP26" s="138"/>
      <c r="XQ26" s="138"/>
      <c r="XR26" s="138"/>
      <c r="XS26" s="138"/>
      <c r="XT26" s="138"/>
      <c r="XU26" s="138"/>
      <c r="XV26" s="138"/>
      <c r="XW26" s="138"/>
      <c r="XX26" s="138"/>
      <c r="XY26" s="138"/>
      <c r="XZ26" s="138"/>
      <c r="YA26" s="138"/>
      <c r="YB26" s="138"/>
      <c r="YC26" s="138"/>
      <c r="YD26" s="138"/>
      <c r="YE26" s="138"/>
      <c r="YF26" s="138"/>
      <c r="YG26" s="138"/>
      <c r="YH26" s="138"/>
      <c r="YI26" s="138"/>
      <c r="YJ26" s="138"/>
      <c r="YK26" s="138"/>
      <c r="YL26" s="138"/>
      <c r="YM26" s="138"/>
      <c r="YN26" s="138"/>
      <c r="YO26" s="138"/>
      <c r="YP26" s="138"/>
      <c r="YQ26" s="138"/>
      <c r="YR26" s="138"/>
      <c r="YS26" s="138"/>
      <c r="YT26" s="138"/>
      <c r="YU26" s="138"/>
      <c r="YV26" s="138"/>
      <c r="YW26" s="138"/>
      <c r="YX26" s="138"/>
      <c r="YY26" s="138"/>
      <c r="YZ26" s="138"/>
      <c r="ZA26" s="138"/>
      <c r="ZB26" s="138"/>
      <c r="ZC26" s="138"/>
      <c r="ZD26" s="138"/>
      <c r="ZE26" s="138"/>
      <c r="ZF26" s="138"/>
      <c r="ZG26" s="138"/>
      <c r="ZH26" s="138"/>
      <c r="ZI26" s="138"/>
      <c r="ZJ26" s="138"/>
      <c r="ZK26" s="138"/>
      <c r="ZL26" s="138"/>
      <c r="ZM26" s="138"/>
      <c r="ZN26" s="138"/>
      <c r="ZO26" s="138"/>
      <c r="ZP26" s="138"/>
      <c r="ZQ26" s="138"/>
      <c r="ZR26" s="138"/>
      <c r="ZS26" s="138"/>
      <c r="ZT26" s="138"/>
      <c r="ZU26" s="138"/>
      <c r="ZV26" s="138"/>
      <c r="ZW26" s="138"/>
      <c r="ZX26" s="138"/>
      <c r="ZY26" s="138"/>
      <c r="ZZ26" s="138"/>
      <c r="AAA26" s="138"/>
      <c r="AAB26" s="138"/>
      <c r="AAC26" s="138"/>
      <c r="AAD26" s="138"/>
      <c r="AAE26" s="138"/>
      <c r="AAF26" s="138"/>
      <c r="AAG26" s="138"/>
      <c r="AAH26" s="138"/>
      <c r="AAI26" s="138"/>
      <c r="AAJ26" s="138"/>
      <c r="AAK26" s="138"/>
      <c r="AAL26" s="138"/>
      <c r="AAM26" s="138"/>
      <c r="AAN26" s="138"/>
      <c r="AAO26" s="138"/>
      <c r="AAP26" s="138"/>
      <c r="AAQ26" s="138"/>
      <c r="AAR26" s="138"/>
      <c r="AAS26" s="138"/>
      <c r="AAT26" s="138"/>
      <c r="AAU26" s="138"/>
      <c r="AAV26" s="138"/>
      <c r="AAW26" s="138"/>
      <c r="AAX26" s="138"/>
      <c r="AAY26" s="138"/>
      <c r="AAZ26" s="138"/>
      <c r="ABA26" s="138"/>
      <c r="ABB26" s="138"/>
      <c r="ABC26" s="138"/>
      <c r="ABD26" s="138"/>
      <c r="ABE26" s="138"/>
      <c r="ABF26" s="138"/>
      <c r="ABG26" s="138"/>
      <c r="ABH26" s="138"/>
      <c r="ABI26" s="138"/>
      <c r="ABJ26" s="138"/>
      <c r="ABK26" s="138"/>
      <c r="ABL26" s="138"/>
      <c r="ABM26" s="138"/>
      <c r="ABN26" s="138"/>
      <c r="ABO26" s="138"/>
      <c r="ABP26" s="138"/>
      <c r="ABQ26" s="138"/>
      <c r="ABR26" s="138"/>
      <c r="ABS26" s="138"/>
      <c r="ABT26" s="138"/>
      <c r="ABU26" s="138"/>
      <c r="ABV26" s="138"/>
      <c r="ABW26" s="138"/>
      <c r="ABX26" s="138"/>
      <c r="ABY26" s="138"/>
      <c r="ABZ26" s="138"/>
      <c r="ACA26" s="138"/>
      <c r="ACB26" s="138"/>
      <c r="ACC26" s="138"/>
      <c r="ACD26" s="138"/>
      <c r="ACE26" s="138"/>
      <c r="ACF26" s="138"/>
      <c r="ACG26" s="138"/>
      <c r="ACH26" s="138"/>
      <c r="ACI26" s="138"/>
      <c r="ACJ26" s="138"/>
      <c r="ACK26" s="138"/>
      <c r="ACL26" s="138"/>
      <c r="ACM26" s="138"/>
      <c r="ACN26" s="138"/>
      <c r="ACO26" s="138"/>
      <c r="ACP26" s="138"/>
      <c r="ACQ26" s="138"/>
      <c r="ACR26" s="138"/>
      <c r="ACS26" s="138"/>
      <c r="ACT26" s="138"/>
      <c r="ACU26" s="138"/>
      <c r="ACV26" s="138"/>
      <c r="ACW26" s="138"/>
      <c r="ACX26" s="138"/>
      <c r="ACY26" s="138"/>
      <c r="ACZ26" s="138"/>
      <c r="ADA26" s="138"/>
      <c r="ADB26" s="138"/>
      <c r="ADC26" s="138"/>
      <c r="ADD26" s="138"/>
      <c r="ADE26" s="138"/>
      <c r="ADF26" s="138"/>
      <c r="ADG26" s="138"/>
      <c r="ADH26" s="138"/>
      <c r="ADI26" s="138"/>
      <c r="ADJ26" s="138"/>
      <c r="ADK26" s="138"/>
      <c r="ADL26" s="138"/>
      <c r="ADM26" s="138"/>
      <c r="ADN26" s="138"/>
      <c r="ADO26" s="138"/>
      <c r="ADP26" s="138"/>
      <c r="ADQ26" s="138"/>
      <c r="ADR26" s="138"/>
      <c r="ADS26" s="138"/>
      <c r="ADT26" s="138"/>
      <c r="ADU26" s="138"/>
      <c r="ADV26" s="138"/>
      <c r="ADW26" s="138"/>
      <c r="ADX26" s="138"/>
      <c r="ADY26" s="138"/>
      <c r="ADZ26" s="138"/>
      <c r="AEA26" s="138"/>
      <c r="AEB26" s="138"/>
      <c r="AEC26" s="138"/>
      <c r="AED26" s="138"/>
      <c r="AEE26" s="138"/>
      <c r="AEF26" s="138"/>
      <c r="AEG26" s="138"/>
      <c r="AEH26" s="138"/>
      <c r="AEI26" s="138"/>
      <c r="AEJ26" s="138"/>
      <c r="AEK26" s="138"/>
      <c r="AEL26" s="138"/>
      <c r="AEM26" s="138"/>
      <c r="AEN26" s="138"/>
      <c r="AEO26" s="138"/>
      <c r="AEP26" s="138"/>
      <c r="AEQ26" s="138"/>
      <c r="AER26" s="138"/>
      <c r="AES26" s="138"/>
      <c r="AET26" s="138"/>
      <c r="AEU26" s="138"/>
      <c r="AEV26" s="138"/>
      <c r="AEW26" s="138"/>
      <c r="AEX26" s="138"/>
      <c r="AEY26" s="138"/>
      <c r="AEZ26" s="138"/>
      <c r="AFA26" s="138"/>
      <c r="AFB26" s="138"/>
      <c r="AFC26" s="138"/>
      <c r="AFD26" s="138"/>
      <c r="AFE26" s="138"/>
      <c r="AFF26" s="138"/>
      <c r="AFG26" s="138"/>
      <c r="AFH26" s="138"/>
      <c r="AFI26" s="138"/>
      <c r="AFJ26" s="138"/>
      <c r="AFK26" s="138"/>
      <c r="AFL26" s="138"/>
      <c r="AFM26" s="138"/>
      <c r="AFN26" s="138"/>
      <c r="AFO26" s="138"/>
      <c r="AFP26" s="138"/>
      <c r="AFQ26" s="138"/>
      <c r="AFR26" s="138"/>
      <c r="AFS26" s="138"/>
      <c r="AFT26" s="138"/>
      <c r="AFU26" s="138"/>
      <c r="AFV26" s="138"/>
      <c r="AFW26" s="138"/>
      <c r="AFX26" s="138"/>
      <c r="AFY26" s="138"/>
      <c r="AFZ26" s="138"/>
      <c r="AGA26" s="138"/>
      <c r="AGB26" s="138"/>
      <c r="AGC26" s="138"/>
      <c r="AGD26" s="138"/>
      <c r="AGE26" s="138"/>
      <c r="AGF26" s="138"/>
      <c r="AGG26" s="138"/>
      <c r="AGH26" s="138"/>
      <c r="AGI26" s="138"/>
      <c r="AGJ26" s="138"/>
      <c r="AGK26" s="138"/>
      <c r="AGL26" s="138"/>
      <c r="AGM26" s="138"/>
      <c r="AGN26" s="138"/>
      <c r="AGO26" s="138"/>
      <c r="AGP26" s="138"/>
      <c r="AGQ26" s="138"/>
      <c r="AGR26" s="138"/>
      <c r="AGS26" s="138"/>
      <c r="AGT26" s="138"/>
      <c r="AGU26" s="138"/>
      <c r="AGV26" s="138"/>
      <c r="AGW26" s="138"/>
      <c r="AGX26" s="138"/>
      <c r="AGY26" s="138"/>
      <c r="AGZ26" s="138"/>
      <c r="AHA26" s="138"/>
      <c r="AHB26" s="138"/>
      <c r="AHC26" s="138"/>
      <c r="AHD26" s="138"/>
      <c r="AHE26" s="138"/>
      <c r="AHF26" s="138"/>
      <c r="AHG26" s="138"/>
      <c r="AHH26" s="138"/>
      <c r="AHI26" s="138"/>
      <c r="AHJ26" s="138"/>
      <c r="AHK26" s="138"/>
      <c r="AHL26" s="138"/>
      <c r="AHM26" s="138"/>
      <c r="AHN26" s="138"/>
      <c r="AHO26" s="138"/>
      <c r="AHP26" s="138"/>
      <c r="AHQ26" s="138"/>
      <c r="AHR26" s="138"/>
      <c r="AHS26" s="138"/>
      <c r="AHT26" s="138"/>
      <c r="AHU26" s="138"/>
      <c r="AHV26" s="138"/>
      <c r="AHW26" s="138"/>
      <c r="AHX26" s="138"/>
      <c r="AHY26" s="138"/>
      <c r="AHZ26" s="138"/>
      <c r="AIA26" s="138"/>
      <c r="AIB26" s="138"/>
      <c r="AIC26" s="138"/>
      <c r="AID26" s="138"/>
      <c r="AIE26" s="138"/>
      <c r="AIF26" s="138"/>
      <c r="AIG26" s="138"/>
      <c r="AIH26" s="138"/>
      <c r="AII26" s="138"/>
      <c r="AIJ26" s="138"/>
      <c r="AIK26" s="138"/>
      <c r="AIL26" s="138"/>
      <c r="AIM26" s="138"/>
      <c r="AIN26" s="138"/>
      <c r="AIO26" s="138"/>
      <c r="AIP26" s="138"/>
      <c r="AIQ26" s="138"/>
      <c r="AIR26" s="138"/>
      <c r="AIS26" s="138"/>
      <c r="AIT26" s="138"/>
      <c r="AIU26" s="138"/>
      <c r="AIV26" s="138"/>
      <c r="AIW26" s="138"/>
      <c r="AIX26" s="138"/>
      <c r="AIY26" s="138"/>
      <c r="AIZ26" s="138"/>
      <c r="AJA26" s="138"/>
      <c r="AJB26" s="138"/>
      <c r="AJC26" s="138"/>
      <c r="AJD26" s="138"/>
      <c r="AJE26" s="138"/>
      <c r="AJF26" s="138"/>
      <c r="AJG26" s="138"/>
      <c r="AJH26" s="138"/>
      <c r="AJI26" s="138"/>
      <c r="AJJ26" s="138"/>
      <c r="AJK26" s="138"/>
      <c r="AJL26" s="138"/>
      <c r="AJM26" s="138"/>
      <c r="AJN26" s="138"/>
      <c r="AJO26" s="138"/>
      <c r="AJP26" s="138"/>
      <c r="AJQ26" s="138"/>
      <c r="AJR26" s="138"/>
      <c r="AJS26" s="138"/>
      <c r="AJT26" s="138"/>
      <c r="AJU26" s="138"/>
      <c r="AJV26" s="138"/>
      <c r="AJW26" s="138"/>
      <c r="AJX26" s="138"/>
      <c r="AJY26" s="138"/>
      <c r="AJZ26" s="138"/>
      <c r="AKA26" s="138"/>
      <c r="AKB26" s="138"/>
      <c r="AKC26" s="138"/>
      <c r="AKD26" s="138"/>
      <c r="AKE26" s="138"/>
      <c r="AKF26" s="138"/>
      <c r="AKG26" s="138"/>
      <c r="AKH26" s="138"/>
      <c r="AKI26" s="138"/>
      <c r="AKJ26" s="138"/>
      <c r="AKK26" s="138"/>
      <c r="AKL26" s="138"/>
      <c r="AKM26" s="138"/>
      <c r="AKN26" s="138"/>
      <c r="AKO26" s="138"/>
      <c r="AKP26" s="138"/>
      <c r="AKQ26" s="138"/>
      <c r="AKR26" s="138"/>
      <c r="AKS26" s="138"/>
      <c r="AKT26" s="138"/>
      <c r="AKU26" s="138"/>
      <c r="AKV26" s="138"/>
      <c r="AKW26" s="138"/>
      <c r="AKX26" s="138"/>
      <c r="AKY26" s="138"/>
      <c r="AKZ26" s="138"/>
      <c r="ALA26" s="138"/>
      <c r="ALB26" s="138"/>
      <c r="ALC26" s="138"/>
      <c r="ALD26" s="138"/>
      <c r="ALE26" s="138"/>
      <c r="ALF26" s="138"/>
      <c r="ALG26" s="138"/>
      <c r="ALH26" s="138"/>
      <c r="ALI26" s="138"/>
      <c r="ALJ26" s="138"/>
      <c r="ALK26" s="138"/>
      <c r="ALL26" s="138"/>
      <c r="ALM26" s="138"/>
      <c r="ALN26" s="138"/>
      <c r="ALO26" s="138"/>
      <c r="ALP26" s="138"/>
      <c r="ALQ26" s="138"/>
      <c r="ALR26" s="138"/>
      <c r="ALS26" s="138"/>
      <c r="ALT26" s="138"/>
      <c r="ALU26" s="138"/>
      <c r="ALV26" s="138"/>
      <c r="ALW26" s="138"/>
      <c r="ALX26" s="138"/>
      <c r="ALY26" s="138"/>
      <c r="ALZ26" s="138"/>
      <c r="AMA26" s="138"/>
    </row>
    <row r="27" spans="3:1015" s="123" customFormat="1" x14ac:dyDescent="0.25">
      <c r="C27" s="190"/>
      <c r="D27" s="190"/>
      <c r="E27" s="190"/>
      <c r="F27" s="190"/>
      <c r="G27" s="190"/>
      <c r="H27" s="191"/>
      <c r="I27" s="138"/>
      <c r="J27" s="138"/>
      <c r="K27" s="190"/>
      <c r="L27" s="190"/>
      <c r="M27" s="190"/>
      <c r="N27" s="190"/>
      <c r="O27" s="190"/>
      <c r="P27" s="190"/>
      <c r="Q27" s="191"/>
      <c r="R27" s="138"/>
      <c r="S27" s="192"/>
      <c r="T27" s="193"/>
      <c r="U27" s="193"/>
      <c r="V27" s="193"/>
      <c r="W27" s="193"/>
      <c r="X27" s="193"/>
      <c r="Y27" s="138"/>
      <c r="Z27" s="138"/>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38"/>
      <c r="CH27" s="138"/>
      <c r="CI27" s="138"/>
      <c r="CJ27" s="138"/>
      <c r="CK27" s="138"/>
      <c r="CL27" s="138"/>
      <c r="CM27" s="138"/>
      <c r="CN27" s="138"/>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8"/>
      <c r="DX27" s="138"/>
      <c r="DY27" s="138"/>
      <c r="DZ27" s="138"/>
      <c r="EA27" s="138"/>
      <c r="EB27" s="138"/>
      <c r="EC27" s="138"/>
      <c r="ED27" s="138"/>
      <c r="EE27" s="138"/>
      <c r="EF27" s="138"/>
      <c r="EG27" s="138"/>
      <c r="EH27" s="138"/>
      <c r="EI27" s="138"/>
      <c r="EJ27" s="138"/>
      <c r="EK27" s="138"/>
      <c r="EL27" s="138"/>
      <c r="EM27" s="138"/>
      <c r="EN27" s="138"/>
      <c r="EO27" s="138"/>
      <c r="EP27" s="138"/>
      <c r="EQ27" s="138"/>
      <c r="ER27" s="138"/>
      <c r="ES27" s="138"/>
      <c r="ET27" s="138"/>
      <c r="EU27" s="138"/>
      <c r="EV27" s="138"/>
      <c r="EW27" s="138"/>
      <c r="EX27" s="138"/>
      <c r="EY27" s="138"/>
      <c r="EZ27" s="138"/>
      <c r="FA27" s="138"/>
      <c r="FB27" s="138"/>
      <c r="FC27" s="138"/>
      <c r="FD27" s="138"/>
      <c r="FE27" s="138"/>
      <c r="FF27" s="138"/>
      <c r="FG27" s="138"/>
      <c r="FH27" s="138"/>
      <c r="FI27" s="138"/>
      <c r="FJ27" s="138"/>
      <c r="FK27" s="138"/>
      <c r="FL27" s="138"/>
      <c r="FM27" s="138"/>
      <c r="FN27" s="138"/>
      <c r="FO27" s="138"/>
      <c r="FP27" s="138"/>
      <c r="FQ27" s="138"/>
      <c r="FR27" s="138"/>
      <c r="FS27" s="138"/>
      <c r="FT27" s="138"/>
      <c r="FU27" s="138"/>
      <c r="FV27" s="138"/>
      <c r="FW27" s="138"/>
      <c r="FX27" s="138"/>
      <c r="FY27" s="138"/>
      <c r="FZ27" s="138"/>
      <c r="GA27" s="138"/>
      <c r="GB27" s="138"/>
      <c r="GC27" s="138"/>
      <c r="GD27" s="138"/>
      <c r="GE27" s="138"/>
      <c r="GF27" s="138"/>
      <c r="GG27" s="138"/>
      <c r="GH27" s="138"/>
      <c r="GI27" s="138"/>
      <c r="GJ27" s="138"/>
      <c r="GK27" s="138"/>
      <c r="GL27" s="138"/>
      <c r="GM27" s="138"/>
      <c r="GN27" s="138"/>
      <c r="GO27" s="138"/>
      <c r="GP27" s="138"/>
      <c r="GQ27" s="138"/>
      <c r="GR27" s="138"/>
      <c r="GS27" s="138"/>
      <c r="GT27" s="138"/>
      <c r="GU27" s="138"/>
      <c r="GV27" s="138"/>
      <c r="GW27" s="138"/>
      <c r="GX27" s="138"/>
      <c r="GY27" s="138"/>
      <c r="GZ27" s="138"/>
      <c r="HA27" s="138"/>
      <c r="HB27" s="138"/>
      <c r="HC27" s="138"/>
      <c r="HD27" s="138"/>
      <c r="HE27" s="138"/>
      <c r="HF27" s="138"/>
      <c r="HG27" s="138"/>
      <c r="HH27" s="138"/>
      <c r="HI27" s="138"/>
      <c r="HJ27" s="138"/>
      <c r="HK27" s="138"/>
      <c r="HL27" s="138"/>
      <c r="HM27" s="138"/>
      <c r="HN27" s="138"/>
      <c r="HO27" s="138"/>
      <c r="HP27" s="138"/>
      <c r="HQ27" s="138"/>
      <c r="HR27" s="138"/>
      <c r="HS27" s="138"/>
      <c r="HT27" s="138"/>
      <c r="HU27" s="138"/>
      <c r="HV27" s="138"/>
      <c r="HW27" s="138"/>
      <c r="HX27" s="138"/>
      <c r="HY27" s="138"/>
      <c r="HZ27" s="138"/>
      <c r="IA27" s="138"/>
      <c r="IB27" s="138"/>
      <c r="IC27" s="138"/>
      <c r="ID27" s="138"/>
      <c r="IE27" s="138"/>
      <c r="IF27" s="138"/>
      <c r="IG27" s="138"/>
      <c r="IH27" s="138"/>
      <c r="II27" s="138"/>
      <c r="IJ27" s="138"/>
      <c r="IK27" s="138"/>
      <c r="IL27" s="138"/>
      <c r="IM27" s="138"/>
      <c r="IN27" s="138"/>
      <c r="IO27" s="138"/>
      <c r="IP27" s="138"/>
      <c r="IQ27" s="138"/>
      <c r="IR27" s="138"/>
      <c r="IS27" s="138"/>
      <c r="IT27" s="138"/>
      <c r="IU27" s="138"/>
      <c r="IV27" s="138"/>
      <c r="IW27" s="138"/>
      <c r="IX27" s="138"/>
      <c r="IY27" s="138"/>
      <c r="IZ27" s="138"/>
      <c r="JA27" s="138"/>
      <c r="JB27" s="138"/>
      <c r="JC27" s="138"/>
      <c r="JD27" s="138"/>
      <c r="JE27" s="138"/>
      <c r="JF27" s="138"/>
      <c r="JG27" s="138"/>
      <c r="JH27" s="138"/>
      <c r="JI27" s="138"/>
      <c r="JJ27" s="138"/>
      <c r="JK27" s="138"/>
      <c r="JL27" s="138"/>
      <c r="JM27" s="138"/>
      <c r="JN27" s="138"/>
      <c r="JO27" s="138"/>
      <c r="JP27" s="138"/>
      <c r="JQ27" s="138"/>
      <c r="JR27" s="138"/>
      <c r="JS27" s="138"/>
      <c r="JT27" s="138"/>
      <c r="JU27" s="138"/>
      <c r="JV27" s="138"/>
      <c r="JW27" s="138"/>
      <c r="JX27" s="138"/>
      <c r="JY27" s="138"/>
      <c r="JZ27" s="138"/>
      <c r="KA27" s="138"/>
      <c r="KB27" s="138"/>
      <c r="KC27" s="138"/>
      <c r="KD27" s="138"/>
      <c r="KE27" s="138"/>
      <c r="KF27" s="138"/>
      <c r="KG27" s="138"/>
      <c r="KH27" s="138"/>
      <c r="KI27" s="138"/>
      <c r="KJ27" s="138"/>
      <c r="KK27" s="138"/>
      <c r="KL27" s="138"/>
      <c r="KM27" s="138"/>
      <c r="KN27" s="138"/>
      <c r="KO27" s="138"/>
      <c r="KP27" s="138"/>
      <c r="KQ27" s="138"/>
      <c r="KR27" s="138"/>
      <c r="KS27" s="138"/>
      <c r="KT27" s="138"/>
      <c r="KU27" s="138"/>
      <c r="KV27" s="138"/>
      <c r="KW27" s="138"/>
      <c r="KX27" s="138"/>
      <c r="KY27" s="138"/>
      <c r="KZ27" s="138"/>
      <c r="LA27" s="138"/>
      <c r="LB27" s="138"/>
      <c r="LC27" s="138"/>
      <c r="LD27" s="138"/>
      <c r="LE27" s="138"/>
      <c r="LF27" s="138"/>
      <c r="LG27" s="138"/>
      <c r="LH27" s="138"/>
      <c r="LI27" s="138"/>
      <c r="LJ27" s="138"/>
      <c r="LK27" s="138"/>
      <c r="LL27" s="138"/>
      <c r="LM27" s="138"/>
      <c r="LN27" s="138"/>
      <c r="LO27" s="138"/>
      <c r="LP27" s="138"/>
      <c r="LQ27" s="138"/>
      <c r="LR27" s="138"/>
      <c r="LS27" s="138"/>
      <c r="LT27" s="138"/>
      <c r="LU27" s="138"/>
      <c r="LV27" s="138"/>
      <c r="LW27" s="138"/>
      <c r="LX27" s="138"/>
      <c r="LY27" s="138"/>
      <c r="LZ27" s="138"/>
      <c r="MA27" s="138"/>
      <c r="MB27" s="138"/>
      <c r="MC27" s="138"/>
      <c r="MD27" s="138"/>
      <c r="ME27" s="138"/>
      <c r="MF27" s="138"/>
      <c r="MG27" s="138"/>
      <c r="MH27" s="138"/>
      <c r="MI27" s="138"/>
      <c r="MJ27" s="138"/>
      <c r="MK27" s="138"/>
      <c r="ML27" s="138"/>
      <c r="MM27" s="138"/>
      <c r="MN27" s="138"/>
      <c r="MO27" s="138"/>
      <c r="MP27" s="138"/>
      <c r="MQ27" s="138"/>
      <c r="MR27" s="138"/>
      <c r="MS27" s="138"/>
      <c r="MT27" s="138"/>
      <c r="MU27" s="138"/>
      <c r="MV27" s="138"/>
      <c r="MW27" s="138"/>
      <c r="MX27" s="138"/>
      <c r="MY27" s="138"/>
      <c r="MZ27" s="138"/>
      <c r="NA27" s="138"/>
      <c r="NB27" s="138"/>
      <c r="NC27" s="138"/>
      <c r="ND27" s="138"/>
      <c r="NE27" s="138"/>
      <c r="NF27" s="138"/>
      <c r="NG27" s="138"/>
      <c r="NH27" s="138"/>
      <c r="NI27" s="138"/>
      <c r="NJ27" s="138"/>
      <c r="NK27" s="138"/>
      <c r="NL27" s="138"/>
      <c r="NM27" s="138"/>
      <c r="NN27" s="138"/>
      <c r="NO27" s="138"/>
      <c r="NP27" s="138"/>
      <c r="NQ27" s="138"/>
      <c r="NR27" s="138"/>
      <c r="NS27" s="138"/>
      <c r="NT27" s="138"/>
      <c r="NU27" s="138"/>
      <c r="NV27" s="138"/>
      <c r="NW27" s="138"/>
      <c r="NX27" s="138"/>
      <c r="NY27" s="138"/>
      <c r="NZ27" s="138"/>
      <c r="OA27" s="138"/>
      <c r="OB27" s="138"/>
      <c r="OC27" s="138"/>
      <c r="OD27" s="138"/>
      <c r="OE27" s="138"/>
      <c r="OF27" s="138"/>
      <c r="OG27" s="138"/>
      <c r="OH27" s="138"/>
      <c r="OI27" s="138"/>
      <c r="OJ27" s="138"/>
      <c r="OK27" s="138"/>
      <c r="OL27" s="138"/>
      <c r="OM27" s="138"/>
      <c r="ON27" s="138"/>
      <c r="OO27" s="138"/>
      <c r="OP27" s="138"/>
      <c r="OQ27" s="138"/>
      <c r="OR27" s="138"/>
      <c r="OS27" s="138"/>
      <c r="OT27" s="138"/>
      <c r="OU27" s="138"/>
      <c r="OV27" s="138"/>
      <c r="OW27" s="138"/>
      <c r="OX27" s="138"/>
      <c r="OY27" s="138"/>
      <c r="OZ27" s="138"/>
      <c r="PA27" s="138"/>
      <c r="PB27" s="138"/>
      <c r="PC27" s="138"/>
      <c r="PD27" s="138"/>
      <c r="PE27" s="138"/>
      <c r="PF27" s="138"/>
      <c r="PG27" s="138"/>
      <c r="PH27" s="138"/>
      <c r="PI27" s="138"/>
      <c r="PJ27" s="138"/>
      <c r="PK27" s="138"/>
      <c r="PL27" s="138"/>
      <c r="PM27" s="138"/>
      <c r="PN27" s="138"/>
      <c r="PO27" s="138"/>
      <c r="PP27" s="138"/>
      <c r="PQ27" s="138"/>
      <c r="PR27" s="138"/>
      <c r="PS27" s="138"/>
      <c r="PT27" s="138"/>
      <c r="PU27" s="138"/>
      <c r="PV27" s="138"/>
      <c r="PW27" s="138"/>
      <c r="PX27" s="138"/>
      <c r="PY27" s="138"/>
      <c r="PZ27" s="138"/>
      <c r="QA27" s="138"/>
      <c r="QB27" s="138"/>
      <c r="QC27" s="138"/>
      <c r="QD27" s="138"/>
      <c r="QE27" s="138"/>
      <c r="QF27" s="138"/>
      <c r="QG27" s="138"/>
      <c r="QH27" s="138"/>
      <c r="QI27" s="138"/>
      <c r="QJ27" s="138"/>
      <c r="QK27" s="138"/>
      <c r="QL27" s="138"/>
      <c r="QM27" s="138"/>
      <c r="QN27" s="138"/>
      <c r="QO27" s="138"/>
      <c r="QP27" s="138"/>
      <c r="QQ27" s="138"/>
      <c r="QR27" s="138"/>
      <c r="QS27" s="138"/>
      <c r="QT27" s="138"/>
      <c r="QU27" s="138"/>
      <c r="QV27" s="138"/>
      <c r="QW27" s="138"/>
      <c r="QX27" s="138"/>
      <c r="QY27" s="138"/>
      <c r="QZ27" s="138"/>
      <c r="RA27" s="138"/>
      <c r="RB27" s="138"/>
      <c r="RC27" s="138"/>
      <c r="RD27" s="138"/>
      <c r="RE27" s="138"/>
      <c r="RF27" s="138"/>
      <c r="RG27" s="138"/>
      <c r="RH27" s="138"/>
      <c r="RI27" s="138"/>
      <c r="RJ27" s="138"/>
      <c r="RK27" s="138"/>
      <c r="RL27" s="138"/>
      <c r="RM27" s="138"/>
      <c r="RN27" s="138"/>
      <c r="RO27" s="138"/>
      <c r="RP27" s="138"/>
      <c r="RQ27" s="138"/>
      <c r="RR27" s="138"/>
      <c r="RS27" s="138"/>
      <c r="RT27" s="138"/>
      <c r="RU27" s="138"/>
      <c r="RV27" s="138"/>
      <c r="RW27" s="138"/>
      <c r="RX27" s="138"/>
      <c r="RY27" s="138"/>
      <c r="RZ27" s="138"/>
      <c r="SA27" s="138"/>
      <c r="SB27" s="138"/>
      <c r="SC27" s="138"/>
      <c r="SD27" s="138"/>
      <c r="SE27" s="138"/>
      <c r="SF27" s="138"/>
      <c r="SG27" s="138"/>
      <c r="SH27" s="138"/>
      <c r="SI27" s="138"/>
      <c r="SJ27" s="138"/>
      <c r="SK27" s="138"/>
      <c r="SL27" s="138"/>
      <c r="SM27" s="138"/>
      <c r="SN27" s="138"/>
      <c r="SO27" s="138"/>
      <c r="SP27" s="138"/>
      <c r="SQ27" s="138"/>
      <c r="SR27" s="138"/>
      <c r="SS27" s="138"/>
      <c r="ST27" s="138"/>
      <c r="SU27" s="138"/>
      <c r="SV27" s="138"/>
      <c r="SW27" s="138"/>
      <c r="SX27" s="138"/>
      <c r="SY27" s="138"/>
      <c r="SZ27" s="138"/>
      <c r="TA27" s="138"/>
      <c r="TB27" s="138"/>
      <c r="TC27" s="138"/>
      <c r="TD27" s="138"/>
      <c r="TE27" s="138"/>
      <c r="TF27" s="138"/>
      <c r="TG27" s="138"/>
      <c r="TH27" s="138"/>
      <c r="TI27" s="138"/>
      <c r="TJ27" s="138"/>
      <c r="TK27" s="138"/>
      <c r="TL27" s="138"/>
      <c r="TM27" s="138"/>
      <c r="TN27" s="138"/>
      <c r="TO27" s="138"/>
      <c r="TP27" s="138"/>
      <c r="TQ27" s="138"/>
      <c r="TR27" s="138"/>
      <c r="TS27" s="138"/>
      <c r="TT27" s="138"/>
      <c r="TU27" s="138"/>
      <c r="TV27" s="138"/>
      <c r="TW27" s="138"/>
      <c r="TX27" s="138"/>
      <c r="TY27" s="138"/>
      <c r="TZ27" s="138"/>
      <c r="UA27" s="138"/>
      <c r="UB27" s="138"/>
      <c r="UC27" s="138"/>
      <c r="UD27" s="138"/>
      <c r="UE27" s="138"/>
      <c r="UF27" s="138"/>
      <c r="UG27" s="138"/>
      <c r="UH27" s="138"/>
      <c r="UI27" s="138"/>
      <c r="UJ27" s="138"/>
      <c r="UK27" s="138"/>
      <c r="UL27" s="138"/>
      <c r="UM27" s="138"/>
      <c r="UN27" s="138"/>
      <c r="UO27" s="138"/>
      <c r="UP27" s="138"/>
      <c r="UQ27" s="138"/>
      <c r="UR27" s="138"/>
      <c r="US27" s="138"/>
      <c r="UT27" s="138"/>
      <c r="UU27" s="138"/>
      <c r="UV27" s="138"/>
      <c r="UW27" s="138"/>
      <c r="UX27" s="138"/>
      <c r="UY27" s="138"/>
      <c r="UZ27" s="138"/>
      <c r="VA27" s="138"/>
      <c r="VB27" s="138"/>
      <c r="VC27" s="138"/>
      <c r="VD27" s="138"/>
      <c r="VE27" s="138"/>
      <c r="VF27" s="138"/>
      <c r="VG27" s="138"/>
      <c r="VH27" s="138"/>
      <c r="VI27" s="138"/>
      <c r="VJ27" s="138"/>
      <c r="VK27" s="138"/>
      <c r="VL27" s="138"/>
      <c r="VM27" s="138"/>
      <c r="VN27" s="138"/>
      <c r="VO27" s="138"/>
      <c r="VP27" s="138"/>
      <c r="VQ27" s="138"/>
      <c r="VR27" s="138"/>
      <c r="VS27" s="138"/>
      <c r="VT27" s="138"/>
      <c r="VU27" s="138"/>
      <c r="VV27" s="138"/>
      <c r="VW27" s="138"/>
      <c r="VX27" s="138"/>
      <c r="VY27" s="138"/>
      <c r="VZ27" s="138"/>
      <c r="WA27" s="138"/>
      <c r="WB27" s="138"/>
      <c r="WC27" s="138"/>
      <c r="WD27" s="138"/>
      <c r="WE27" s="138"/>
      <c r="WF27" s="138"/>
      <c r="WG27" s="138"/>
      <c r="WH27" s="138"/>
      <c r="WI27" s="138"/>
      <c r="WJ27" s="138"/>
      <c r="WK27" s="138"/>
      <c r="WL27" s="138"/>
      <c r="WM27" s="138"/>
      <c r="WN27" s="138"/>
      <c r="WO27" s="138"/>
      <c r="WP27" s="138"/>
      <c r="WQ27" s="138"/>
      <c r="WR27" s="138"/>
      <c r="WS27" s="138"/>
      <c r="WT27" s="138"/>
      <c r="WU27" s="138"/>
      <c r="WV27" s="138"/>
      <c r="WW27" s="138"/>
      <c r="WX27" s="138"/>
      <c r="WY27" s="138"/>
      <c r="WZ27" s="138"/>
      <c r="XA27" s="138"/>
      <c r="XB27" s="138"/>
      <c r="XC27" s="138"/>
      <c r="XD27" s="138"/>
      <c r="XE27" s="138"/>
      <c r="XF27" s="138"/>
      <c r="XG27" s="138"/>
      <c r="XH27" s="138"/>
      <c r="XI27" s="138"/>
      <c r="XJ27" s="138"/>
      <c r="XK27" s="138"/>
      <c r="XL27" s="138"/>
      <c r="XM27" s="138"/>
      <c r="XN27" s="138"/>
      <c r="XO27" s="138"/>
      <c r="XP27" s="138"/>
      <c r="XQ27" s="138"/>
      <c r="XR27" s="138"/>
      <c r="XS27" s="138"/>
      <c r="XT27" s="138"/>
      <c r="XU27" s="138"/>
      <c r="XV27" s="138"/>
      <c r="XW27" s="138"/>
      <c r="XX27" s="138"/>
      <c r="XY27" s="138"/>
      <c r="XZ27" s="138"/>
      <c r="YA27" s="138"/>
      <c r="YB27" s="138"/>
      <c r="YC27" s="138"/>
      <c r="YD27" s="138"/>
      <c r="YE27" s="138"/>
      <c r="YF27" s="138"/>
      <c r="YG27" s="138"/>
      <c r="YH27" s="138"/>
      <c r="YI27" s="138"/>
      <c r="YJ27" s="138"/>
      <c r="YK27" s="138"/>
      <c r="YL27" s="138"/>
      <c r="YM27" s="138"/>
      <c r="YN27" s="138"/>
      <c r="YO27" s="138"/>
      <c r="YP27" s="138"/>
      <c r="YQ27" s="138"/>
      <c r="YR27" s="138"/>
      <c r="YS27" s="138"/>
      <c r="YT27" s="138"/>
      <c r="YU27" s="138"/>
      <c r="YV27" s="138"/>
      <c r="YW27" s="138"/>
      <c r="YX27" s="138"/>
      <c r="YY27" s="138"/>
      <c r="YZ27" s="138"/>
      <c r="ZA27" s="138"/>
      <c r="ZB27" s="138"/>
      <c r="ZC27" s="138"/>
      <c r="ZD27" s="138"/>
      <c r="ZE27" s="138"/>
      <c r="ZF27" s="138"/>
      <c r="ZG27" s="138"/>
      <c r="ZH27" s="138"/>
      <c r="ZI27" s="138"/>
      <c r="ZJ27" s="138"/>
      <c r="ZK27" s="138"/>
      <c r="ZL27" s="138"/>
      <c r="ZM27" s="138"/>
      <c r="ZN27" s="138"/>
      <c r="ZO27" s="138"/>
      <c r="ZP27" s="138"/>
      <c r="ZQ27" s="138"/>
      <c r="ZR27" s="138"/>
      <c r="ZS27" s="138"/>
      <c r="ZT27" s="138"/>
      <c r="ZU27" s="138"/>
      <c r="ZV27" s="138"/>
      <c r="ZW27" s="138"/>
      <c r="ZX27" s="138"/>
      <c r="ZY27" s="138"/>
      <c r="ZZ27" s="138"/>
      <c r="AAA27" s="138"/>
      <c r="AAB27" s="138"/>
      <c r="AAC27" s="138"/>
      <c r="AAD27" s="138"/>
      <c r="AAE27" s="138"/>
      <c r="AAF27" s="138"/>
      <c r="AAG27" s="138"/>
      <c r="AAH27" s="138"/>
      <c r="AAI27" s="138"/>
      <c r="AAJ27" s="138"/>
      <c r="AAK27" s="138"/>
      <c r="AAL27" s="138"/>
      <c r="AAM27" s="138"/>
      <c r="AAN27" s="138"/>
      <c r="AAO27" s="138"/>
      <c r="AAP27" s="138"/>
      <c r="AAQ27" s="138"/>
      <c r="AAR27" s="138"/>
      <c r="AAS27" s="138"/>
      <c r="AAT27" s="138"/>
      <c r="AAU27" s="138"/>
      <c r="AAV27" s="138"/>
      <c r="AAW27" s="138"/>
      <c r="AAX27" s="138"/>
      <c r="AAY27" s="138"/>
      <c r="AAZ27" s="138"/>
      <c r="ABA27" s="138"/>
      <c r="ABB27" s="138"/>
      <c r="ABC27" s="138"/>
      <c r="ABD27" s="138"/>
      <c r="ABE27" s="138"/>
      <c r="ABF27" s="138"/>
      <c r="ABG27" s="138"/>
      <c r="ABH27" s="138"/>
      <c r="ABI27" s="138"/>
      <c r="ABJ27" s="138"/>
      <c r="ABK27" s="138"/>
      <c r="ABL27" s="138"/>
      <c r="ABM27" s="138"/>
      <c r="ABN27" s="138"/>
      <c r="ABO27" s="138"/>
      <c r="ABP27" s="138"/>
      <c r="ABQ27" s="138"/>
      <c r="ABR27" s="138"/>
      <c r="ABS27" s="138"/>
      <c r="ABT27" s="138"/>
      <c r="ABU27" s="138"/>
      <c r="ABV27" s="138"/>
      <c r="ABW27" s="138"/>
      <c r="ABX27" s="138"/>
      <c r="ABY27" s="138"/>
      <c r="ABZ27" s="138"/>
      <c r="ACA27" s="138"/>
      <c r="ACB27" s="138"/>
      <c r="ACC27" s="138"/>
      <c r="ACD27" s="138"/>
      <c r="ACE27" s="138"/>
      <c r="ACF27" s="138"/>
      <c r="ACG27" s="138"/>
      <c r="ACH27" s="138"/>
      <c r="ACI27" s="138"/>
      <c r="ACJ27" s="138"/>
      <c r="ACK27" s="138"/>
      <c r="ACL27" s="138"/>
      <c r="ACM27" s="138"/>
      <c r="ACN27" s="138"/>
      <c r="ACO27" s="138"/>
      <c r="ACP27" s="138"/>
      <c r="ACQ27" s="138"/>
      <c r="ACR27" s="138"/>
      <c r="ACS27" s="138"/>
      <c r="ACT27" s="138"/>
      <c r="ACU27" s="138"/>
      <c r="ACV27" s="138"/>
      <c r="ACW27" s="138"/>
      <c r="ACX27" s="138"/>
      <c r="ACY27" s="138"/>
      <c r="ACZ27" s="138"/>
      <c r="ADA27" s="138"/>
      <c r="ADB27" s="138"/>
      <c r="ADC27" s="138"/>
      <c r="ADD27" s="138"/>
      <c r="ADE27" s="138"/>
      <c r="ADF27" s="138"/>
      <c r="ADG27" s="138"/>
      <c r="ADH27" s="138"/>
      <c r="ADI27" s="138"/>
      <c r="ADJ27" s="138"/>
      <c r="ADK27" s="138"/>
      <c r="ADL27" s="138"/>
      <c r="ADM27" s="138"/>
      <c r="ADN27" s="138"/>
      <c r="ADO27" s="138"/>
      <c r="ADP27" s="138"/>
      <c r="ADQ27" s="138"/>
      <c r="ADR27" s="138"/>
      <c r="ADS27" s="138"/>
      <c r="ADT27" s="138"/>
      <c r="ADU27" s="138"/>
      <c r="ADV27" s="138"/>
      <c r="ADW27" s="138"/>
      <c r="ADX27" s="138"/>
      <c r="ADY27" s="138"/>
      <c r="ADZ27" s="138"/>
      <c r="AEA27" s="138"/>
      <c r="AEB27" s="138"/>
      <c r="AEC27" s="138"/>
      <c r="AED27" s="138"/>
      <c r="AEE27" s="138"/>
      <c r="AEF27" s="138"/>
      <c r="AEG27" s="138"/>
      <c r="AEH27" s="138"/>
      <c r="AEI27" s="138"/>
      <c r="AEJ27" s="138"/>
      <c r="AEK27" s="138"/>
      <c r="AEL27" s="138"/>
      <c r="AEM27" s="138"/>
      <c r="AEN27" s="138"/>
      <c r="AEO27" s="138"/>
      <c r="AEP27" s="138"/>
      <c r="AEQ27" s="138"/>
      <c r="AER27" s="138"/>
      <c r="AES27" s="138"/>
      <c r="AET27" s="138"/>
      <c r="AEU27" s="138"/>
      <c r="AEV27" s="138"/>
      <c r="AEW27" s="138"/>
      <c r="AEX27" s="138"/>
      <c r="AEY27" s="138"/>
      <c r="AEZ27" s="138"/>
      <c r="AFA27" s="138"/>
      <c r="AFB27" s="138"/>
      <c r="AFC27" s="138"/>
      <c r="AFD27" s="138"/>
      <c r="AFE27" s="138"/>
      <c r="AFF27" s="138"/>
      <c r="AFG27" s="138"/>
      <c r="AFH27" s="138"/>
      <c r="AFI27" s="138"/>
      <c r="AFJ27" s="138"/>
      <c r="AFK27" s="138"/>
      <c r="AFL27" s="138"/>
      <c r="AFM27" s="138"/>
      <c r="AFN27" s="138"/>
      <c r="AFO27" s="138"/>
      <c r="AFP27" s="138"/>
      <c r="AFQ27" s="138"/>
      <c r="AFR27" s="138"/>
      <c r="AFS27" s="138"/>
      <c r="AFT27" s="138"/>
      <c r="AFU27" s="138"/>
      <c r="AFV27" s="138"/>
      <c r="AFW27" s="138"/>
      <c r="AFX27" s="138"/>
      <c r="AFY27" s="138"/>
      <c r="AFZ27" s="138"/>
      <c r="AGA27" s="138"/>
      <c r="AGB27" s="138"/>
      <c r="AGC27" s="138"/>
      <c r="AGD27" s="138"/>
      <c r="AGE27" s="138"/>
      <c r="AGF27" s="138"/>
      <c r="AGG27" s="138"/>
      <c r="AGH27" s="138"/>
      <c r="AGI27" s="138"/>
      <c r="AGJ27" s="138"/>
      <c r="AGK27" s="138"/>
      <c r="AGL27" s="138"/>
      <c r="AGM27" s="138"/>
      <c r="AGN27" s="138"/>
      <c r="AGO27" s="138"/>
      <c r="AGP27" s="138"/>
      <c r="AGQ27" s="138"/>
      <c r="AGR27" s="138"/>
      <c r="AGS27" s="138"/>
      <c r="AGT27" s="138"/>
      <c r="AGU27" s="138"/>
      <c r="AGV27" s="138"/>
      <c r="AGW27" s="138"/>
      <c r="AGX27" s="138"/>
      <c r="AGY27" s="138"/>
      <c r="AGZ27" s="138"/>
      <c r="AHA27" s="138"/>
      <c r="AHB27" s="138"/>
      <c r="AHC27" s="138"/>
      <c r="AHD27" s="138"/>
      <c r="AHE27" s="138"/>
      <c r="AHF27" s="138"/>
      <c r="AHG27" s="138"/>
      <c r="AHH27" s="138"/>
      <c r="AHI27" s="138"/>
      <c r="AHJ27" s="138"/>
      <c r="AHK27" s="138"/>
      <c r="AHL27" s="138"/>
      <c r="AHM27" s="138"/>
      <c r="AHN27" s="138"/>
      <c r="AHO27" s="138"/>
      <c r="AHP27" s="138"/>
      <c r="AHQ27" s="138"/>
      <c r="AHR27" s="138"/>
      <c r="AHS27" s="138"/>
      <c r="AHT27" s="138"/>
      <c r="AHU27" s="138"/>
      <c r="AHV27" s="138"/>
      <c r="AHW27" s="138"/>
      <c r="AHX27" s="138"/>
      <c r="AHY27" s="138"/>
      <c r="AHZ27" s="138"/>
      <c r="AIA27" s="138"/>
      <c r="AIB27" s="138"/>
      <c r="AIC27" s="138"/>
      <c r="AID27" s="138"/>
      <c r="AIE27" s="138"/>
      <c r="AIF27" s="138"/>
      <c r="AIG27" s="138"/>
      <c r="AIH27" s="138"/>
      <c r="AII27" s="138"/>
      <c r="AIJ27" s="138"/>
      <c r="AIK27" s="138"/>
      <c r="AIL27" s="138"/>
      <c r="AIM27" s="138"/>
      <c r="AIN27" s="138"/>
      <c r="AIO27" s="138"/>
      <c r="AIP27" s="138"/>
      <c r="AIQ27" s="138"/>
      <c r="AIR27" s="138"/>
      <c r="AIS27" s="138"/>
      <c r="AIT27" s="138"/>
      <c r="AIU27" s="138"/>
      <c r="AIV27" s="138"/>
      <c r="AIW27" s="138"/>
      <c r="AIX27" s="138"/>
      <c r="AIY27" s="138"/>
      <c r="AIZ27" s="138"/>
      <c r="AJA27" s="138"/>
      <c r="AJB27" s="138"/>
      <c r="AJC27" s="138"/>
      <c r="AJD27" s="138"/>
      <c r="AJE27" s="138"/>
      <c r="AJF27" s="138"/>
      <c r="AJG27" s="138"/>
      <c r="AJH27" s="138"/>
      <c r="AJI27" s="138"/>
      <c r="AJJ27" s="138"/>
      <c r="AJK27" s="138"/>
      <c r="AJL27" s="138"/>
      <c r="AJM27" s="138"/>
      <c r="AJN27" s="138"/>
      <c r="AJO27" s="138"/>
      <c r="AJP27" s="138"/>
      <c r="AJQ27" s="138"/>
      <c r="AJR27" s="138"/>
      <c r="AJS27" s="138"/>
      <c r="AJT27" s="138"/>
      <c r="AJU27" s="138"/>
      <c r="AJV27" s="138"/>
      <c r="AJW27" s="138"/>
      <c r="AJX27" s="138"/>
      <c r="AJY27" s="138"/>
      <c r="AJZ27" s="138"/>
      <c r="AKA27" s="138"/>
      <c r="AKB27" s="138"/>
      <c r="AKC27" s="138"/>
      <c r="AKD27" s="138"/>
      <c r="AKE27" s="138"/>
      <c r="AKF27" s="138"/>
      <c r="AKG27" s="138"/>
      <c r="AKH27" s="138"/>
      <c r="AKI27" s="138"/>
      <c r="AKJ27" s="138"/>
      <c r="AKK27" s="138"/>
      <c r="AKL27" s="138"/>
      <c r="AKM27" s="138"/>
      <c r="AKN27" s="138"/>
      <c r="AKO27" s="138"/>
      <c r="AKP27" s="138"/>
      <c r="AKQ27" s="138"/>
      <c r="AKR27" s="138"/>
      <c r="AKS27" s="138"/>
      <c r="AKT27" s="138"/>
      <c r="AKU27" s="138"/>
      <c r="AKV27" s="138"/>
      <c r="AKW27" s="138"/>
      <c r="AKX27" s="138"/>
      <c r="AKY27" s="138"/>
      <c r="AKZ27" s="138"/>
      <c r="ALA27" s="138"/>
      <c r="ALB27" s="138"/>
      <c r="ALC27" s="138"/>
      <c r="ALD27" s="138"/>
      <c r="ALE27" s="138"/>
      <c r="ALF27" s="138"/>
      <c r="ALG27" s="138"/>
      <c r="ALH27" s="138"/>
      <c r="ALI27" s="138"/>
      <c r="ALJ27" s="138"/>
      <c r="ALK27" s="138"/>
      <c r="ALL27" s="138"/>
      <c r="ALM27" s="138"/>
      <c r="ALN27" s="138"/>
      <c r="ALO27" s="138"/>
      <c r="ALP27" s="138"/>
      <c r="ALQ27" s="138"/>
      <c r="ALR27" s="138"/>
      <c r="ALS27" s="138"/>
      <c r="ALT27" s="138"/>
      <c r="ALU27" s="138"/>
      <c r="ALV27" s="138"/>
      <c r="ALW27" s="138"/>
      <c r="ALX27" s="138"/>
      <c r="ALY27" s="138"/>
      <c r="ALZ27" s="138"/>
      <c r="AMA27" s="138"/>
    </row>
    <row r="28" spans="3:1015" s="123" customFormat="1" x14ac:dyDescent="0.25">
      <c r="C28" s="190"/>
      <c r="D28" s="190"/>
      <c r="E28" s="190"/>
      <c r="F28" s="190"/>
      <c r="G28" s="190"/>
      <c r="H28" s="191"/>
      <c r="I28" s="138"/>
      <c r="J28" s="138"/>
      <c r="K28" s="190"/>
      <c r="L28" s="190"/>
      <c r="M28" s="190"/>
      <c r="N28" s="190"/>
      <c r="O28" s="190"/>
      <c r="P28" s="190"/>
      <c r="Q28" s="191"/>
      <c r="R28" s="138"/>
      <c r="S28" s="192"/>
      <c r="T28" s="193"/>
      <c r="U28" s="193"/>
      <c r="V28" s="193"/>
      <c r="W28" s="193"/>
      <c r="X28" s="193"/>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38"/>
      <c r="CH28" s="138"/>
      <c r="CI28" s="138"/>
      <c r="CJ28" s="138"/>
      <c r="CK28" s="138"/>
      <c r="CL28" s="138"/>
      <c r="CM28" s="138"/>
      <c r="CN28" s="138"/>
      <c r="CO28" s="138"/>
      <c r="CP28" s="138"/>
      <c r="CQ28" s="138"/>
      <c r="CR28" s="138"/>
      <c r="CS28" s="138"/>
      <c r="CT28" s="138"/>
      <c r="CU28" s="138"/>
      <c r="CV28" s="138"/>
      <c r="CW28" s="138"/>
      <c r="CX28" s="138"/>
      <c r="CY28" s="138"/>
      <c r="CZ28" s="138"/>
      <c r="DA28" s="138"/>
      <c r="DB28" s="138"/>
      <c r="DC28" s="138"/>
      <c r="DD28" s="138"/>
      <c r="DE28" s="138"/>
      <c r="DF28" s="138"/>
      <c r="DG28" s="138"/>
      <c r="DH28" s="138"/>
      <c r="DI28" s="138"/>
      <c r="DJ28" s="138"/>
      <c r="DK28" s="138"/>
      <c r="DL28" s="138"/>
      <c r="DM28" s="138"/>
      <c r="DN28" s="138"/>
      <c r="DO28" s="138"/>
      <c r="DP28" s="138"/>
      <c r="DQ28" s="138"/>
      <c r="DR28" s="138"/>
      <c r="DS28" s="138"/>
      <c r="DT28" s="138"/>
      <c r="DU28" s="138"/>
      <c r="DV28" s="138"/>
      <c r="DW28" s="138"/>
      <c r="DX28" s="138"/>
      <c r="DY28" s="138"/>
      <c r="DZ28" s="138"/>
      <c r="EA28" s="138"/>
      <c r="EB28" s="138"/>
      <c r="EC28" s="138"/>
      <c r="ED28" s="138"/>
      <c r="EE28" s="138"/>
      <c r="EF28" s="138"/>
      <c r="EG28" s="138"/>
      <c r="EH28" s="138"/>
      <c r="EI28" s="138"/>
      <c r="EJ28" s="138"/>
      <c r="EK28" s="138"/>
      <c r="EL28" s="138"/>
      <c r="EM28" s="138"/>
      <c r="EN28" s="138"/>
      <c r="EO28" s="138"/>
      <c r="EP28" s="138"/>
      <c r="EQ28" s="138"/>
      <c r="ER28" s="138"/>
      <c r="ES28" s="138"/>
      <c r="ET28" s="138"/>
      <c r="EU28" s="138"/>
      <c r="EV28" s="138"/>
      <c r="EW28" s="138"/>
      <c r="EX28" s="138"/>
      <c r="EY28" s="138"/>
      <c r="EZ28" s="138"/>
      <c r="FA28" s="138"/>
      <c r="FB28" s="138"/>
      <c r="FC28" s="138"/>
      <c r="FD28" s="138"/>
      <c r="FE28" s="138"/>
      <c r="FF28" s="138"/>
      <c r="FG28" s="138"/>
      <c r="FH28" s="138"/>
      <c r="FI28" s="138"/>
      <c r="FJ28" s="138"/>
      <c r="FK28" s="138"/>
      <c r="FL28" s="138"/>
      <c r="FM28" s="138"/>
      <c r="FN28" s="138"/>
      <c r="FO28" s="138"/>
      <c r="FP28" s="138"/>
      <c r="FQ28" s="138"/>
      <c r="FR28" s="138"/>
      <c r="FS28" s="138"/>
      <c r="FT28" s="138"/>
      <c r="FU28" s="138"/>
      <c r="FV28" s="138"/>
      <c r="FW28" s="138"/>
      <c r="FX28" s="138"/>
      <c r="FY28" s="138"/>
      <c r="FZ28" s="138"/>
      <c r="GA28" s="138"/>
      <c r="GB28" s="138"/>
      <c r="GC28" s="138"/>
      <c r="GD28" s="138"/>
      <c r="GE28" s="138"/>
      <c r="GF28" s="138"/>
      <c r="GG28" s="138"/>
      <c r="GH28" s="138"/>
      <c r="GI28" s="138"/>
      <c r="GJ28" s="138"/>
      <c r="GK28" s="138"/>
      <c r="GL28" s="138"/>
      <c r="GM28" s="138"/>
      <c r="GN28" s="138"/>
      <c r="GO28" s="138"/>
      <c r="GP28" s="138"/>
      <c r="GQ28" s="138"/>
      <c r="GR28" s="138"/>
      <c r="GS28" s="138"/>
      <c r="GT28" s="138"/>
      <c r="GU28" s="138"/>
      <c r="GV28" s="138"/>
      <c r="GW28" s="138"/>
      <c r="GX28" s="138"/>
      <c r="GY28" s="138"/>
      <c r="GZ28" s="138"/>
      <c r="HA28" s="138"/>
      <c r="HB28" s="138"/>
      <c r="HC28" s="138"/>
      <c r="HD28" s="138"/>
      <c r="HE28" s="138"/>
      <c r="HF28" s="138"/>
      <c r="HG28" s="138"/>
      <c r="HH28" s="138"/>
      <c r="HI28" s="138"/>
      <c r="HJ28" s="138"/>
      <c r="HK28" s="138"/>
      <c r="HL28" s="138"/>
      <c r="HM28" s="138"/>
      <c r="HN28" s="138"/>
      <c r="HO28" s="138"/>
      <c r="HP28" s="138"/>
      <c r="HQ28" s="138"/>
      <c r="HR28" s="138"/>
      <c r="HS28" s="138"/>
      <c r="HT28" s="138"/>
      <c r="HU28" s="138"/>
      <c r="HV28" s="138"/>
      <c r="HW28" s="138"/>
      <c r="HX28" s="138"/>
      <c r="HY28" s="138"/>
      <c r="HZ28" s="138"/>
      <c r="IA28" s="138"/>
      <c r="IB28" s="138"/>
      <c r="IC28" s="138"/>
      <c r="ID28" s="138"/>
      <c r="IE28" s="138"/>
      <c r="IF28" s="138"/>
      <c r="IG28" s="138"/>
      <c r="IH28" s="138"/>
      <c r="II28" s="138"/>
      <c r="IJ28" s="138"/>
      <c r="IK28" s="138"/>
      <c r="IL28" s="138"/>
      <c r="IM28" s="138"/>
      <c r="IN28" s="138"/>
      <c r="IO28" s="138"/>
      <c r="IP28" s="138"/>
      <c r="IQ28" s="138"/>
      <c r="IR28" s="138"/>
      <c r="IS28" s="138"/>
      <c r="IT28" s="138"/>
      <c r="IU28" s="138"/>
      <c r="IV28" s="138"/>
      <c r="IW28" s="138"/>
      <c r="IX28" s="138"/>
      <c r="IY28" s="138"/>
      <c r="IZ28" s="138"/>
      <c r="JA28" s="138"/>
      <c r="JB28" s="138"/>
      <c r="JC28" s="138"/>
      <c r="JD28" s="138"/>
      <c r="JE28" s="138"/>
      <c r="JF28" s="138"/>
      <c r="JG28" s="138"/>
      <c r="JH28" s="138"/>
      <c r="JI28" s="138"/>
      <c r="JJ28" s="138"/>
      <c r="JK28" s="138"/>
      <c r="JL28" s="138"/>
      <c r="JM28" s="138"/>
      <c r="JN28" s="138"/>
      <c r="JO28" s="138"/>
      <c r="JP28" s="138"/>
      <c r="JQ28" s="138"/>
      <c r="JR28" s="138"/>
      <c r="JS28" s="138"/>
      <c r="JT28" s="138"/>
      <c r="JU28" s="138"/>
      <c r="JV28" s="138"/>
      <c r="JW28" s="138"/>
      <c r="JX28" s="138"/>
      <c r="JY28" s="138"/>
      <c r="JZ28" s="138"/>
      <c r="KA28" s="138"/>
      <c r="KB28" s="138"/>
      <c r="KC28" s="138"/>
      <c r="KD28" s="138"/>
      <c r="KE28" s="138"/>
      <c r="KF28" s="138"/>
      <c r="KG28" s="138"/>
      <c r="KH28" s="138"/>
      <c r="KI28" s="138"/>
      <c r="KJ28" s="138"/>
      <c r="KK28" s="138"/>
      <c r="KL28" s="138"/>
      <c r="KM28" s="138"/>
      <c r="KN28" s="138"/>
      <c r="KO28" s="138"/>
      <c r="KP28" s="138"/>
      <c r="KQ28" s="138"/>
      <c r="KR28" s="138"/>
      <c r="KS28" s="138"/>
      <c r="KT28" s="138"/>
      <c r="KU28" s="138"/>
      <c r="KV28" s="138"/>
      <c r="KW28" s="138"/>
      <c r="KX28" s="138"/>
      <c r="KY28" s="138"/>
      <c r="KZ28" s="138"/>
      <c r="LA28" s="138"/>
      <c r="LB28" s="138"/>
      <c r="LC28" s="138"/>
      <c r="LD28" s="138"/>
      <c r="LE28" s="138"/>
      <c r="LF28" s="138"/>
      <c r="LG28" s="138"/>
      <c r="LH28" s="138"/>
      <c r="LI28" s="138"/>
      <c r="LJ28" s="138"/>
      <c r="LK28" s="138"/>
      <c r="LL28" s="138"/>
      <c r="LM28" s="138"/>
      <c r="LN28" s="138"/>
      <c r="LO28" s="138"/>
      <c r="LP28" s="138"/>
      <c r="LQ28" s="138"/>
      <c r="LR28" s="138"/>
      <c r="LS28" s="138"/>
      <c r="LT28" s="138"/>
      <c r="LU28" s="138"/>
      <c r="LV28" s="138"/>
      <c r="LW28" s="138"/>
      <c r="LX28" s="138"/>
      <c r="LY28" s="138"/>
      <c r="LZ28" s="138"/>
      <c r="MA28" s="138"/>
      <c r="MB28" s="138"/>
      <c r="MC28" s="138"/>
      <c r="MD28" s="138"/>
      <c r="ME28" s="138"/>
      <c r="MF28" s="138"/>
      <c r="MG28" s="138"/>
      <c r="MH28" s="138"/>
      <c r="MI28" s="138"/>
      <c r="MJ28" s="138"/>
      <c r="MK28" s="138"/>
      <c r="ML28" s="138"/>
      <c r="MM28" s="138"/>
      <c r="MN28" s="138"/>
      <c r="MO28" s="138"/>
      <c r="MP28" s="138"/>
      <c r="MQ28" s="138"/>
      <c r="MR28" s="138"/>
      <c r="MS28" s="138"/>
      <c r="MT28" s="138"/>
      <c r="MU28" s="138"/>
      <c r="MV28" s="138"/>
      <c r="MW28" s="138"/>
      <c r="MX28" s="138"/>
      <c r="MY28" s="138"/>
      <c r="MZ28" s="138"/>
      <c r="NA28" s="138"/>
      <c r="NB28" s="138"/>
      <c r="NC28" s="138"/>
      <c r="ND28" s="138"/>
      <c r="NE28" s="138"/>
      <c r="NF28" s="138"/>
      <c r="NG28" s="138"/>
      <c r="NH28" s="138"/>
      <c r="NI28" s="138"/>
      <c r="NJ28" s="138"/>
      <c r="NK28" s="138"/>
      <c r="NL28" s="138"/>
      <c r="NM28" s="138"/>
      <c r="NN28" s="138"/>
      <c r="NO28" s="138"/>
      <c r="NP28" s="138"/>
      <c r="NQ28" s="138"/>
      <c r="NR28" s="138"/>
      <c r="NS28" s="138"/>
      <c r="NT28" s="138"/>
      <c r="NU28" s="138"/>
      <c r="NV28" s="138"/>
      <c r="NW28" s="138"/>
      <c r="NX28" s="138"/>
      <c r="NY28" s="138"/>
      <c r="NZ28" s="138"/>
      <c r="OA28" s="138"/>
      <c r="OB28" s="138"/>
      <c r="OC28" s="138"/>
      <c r="OD28" s="138"/>
      <c r="OE28" s="138"/>
      <c r="OF28" s="138"/>
      <c r="OG28" s="138"/>
      <c r="OH28" s="138"/>
      <c r="OI28" s="138"/>
      <c r="OJ28" s="138"/>
      <c r="OK28" s="138"/>
      <c r="OL28" s="138"/>
      <c r="OM28" s="138"/>
      <c r="ON28" s="138"/>
      <c r="OO28" s="138"/>
      <c r="OP28" s="138"/>
      <c r="OQ28" s="138"/>
      <c r="OR28" s="138"/>
      <c r="OS28" s="138"/>
      <c r="OT28" s="138"/>
      <c r="OU28" s="138"/>
      <c r="OV28" s="138"/>
      <c r="OW28" s="138"/>
      <c r="OX28" s="138"/>
      <c r="OY28" s="138"/>
      <c r="OZ28" s="138"/>
      <c r="PA28" s="138"/>
      <c r="PB28" s="138"/>
      <c r="PC28" s="138"/>
      <c r="PD28" s="138"/>
      <c r="PE28" s="138"/>
      <c r="PF28" s="138"/>
      <c r="PG28" s="138"/>
      <c r="PH28" s="138"/>
      <c r="PI28" s="138"/>
      <c r="PJ28" s="138"/>
      <c r="PK28" s="138"/>
      <c r="PL28" s="138"/>
      <c r="PM28" s="138"/>
      <c r="PN28" s="138"/>
      <c r="PO28" s="138"/>
      <c r="PP28" s="138"/>
      <c r="PQ28" s="138"/>
      <c r="PR28" s="138"/>
      <c r="PS28" s="138"/>
      <c r="PT28" s="138"/>
      <c r="PU28" s="138"/>
      <c r="PV28" s="138"/>
      <c r="PW28" s="138"/>
      <c r="PX28" s="138"/>
      <c r="PY28" s="138"/>
      <c r="PZ28" s="138"/>
      <c r="QA28" s="138"/>
      <c r="QB28" s="138"/>
      <c r="QC28" s="138"/>
      <c r="QD28" s="138"/>
      <c r="QE28" s="138"/>
      <c r="QF28" s="138"/>
      <c r="QG28" s="138"/>
      <c r="QH28" s="138"/>
      <c r="QI28" s="138"/>
      <c r="QJ28" s="138"/>
      <c r="QK28" s="138"/>
      <c r="QL28" s="138"/>
      <c r="QM28" s="138"/>
      <c r="QN28" s="138"/>
      <c r="QO28" s="138"/>
      <c r="QP28" s="138"/>
      <c r="QQ28" s="138"/>
      <c r="QR28" s="138"/>
      <c r="QS28" s="138"/>
      <c r="QT28" s="138"/>
      <c r="QU28" s="138"/>
      <c r="QV28" s="138"/>
      <c r="QW28" s="138"/>
      <c r="QX28" s="138"/>
      <c r="QY28" s="138"/>
      <c r="QZ28" s="138"/>
      <c r="RA28" s="138"/>
      <c r="RB28" s="138"/>
      <c r="RC28" s="138"/>
      <c r="RD28" s="138"/>
      <c r="RE28" s="138"/>
      <c r="RF28" s="138"/>
      <c r="RG28" s="138"/>
      <c r="RH28" s="138"/>
      <c r="RI28" s="138"/>
      <c r="RJ28" s="138"/>
      <c r="RK28" s="138"/>
      <c r="RL28" s="138"/>
      <c r="RM28" s="138"/>
      <c r="RN28" s="138"/>
      <c r="RO28" s="138"/>
      <c r="RP28" s="138"/>
      <c r="RQ28" s="138"/>
      <c r="RR28" s="138"/>
      <c r="RS28" s="138"/>
      <c r="RT28" s="138"/>
      <c r="RU28" s="138"/>
      <c r="RV28" s="138"/>
      <c r="RW28" s="138"/>
      <c r="RX28" s="138"/>
      <c r="RY28" s="138"/>
      <c r="RZ28" s="138"/>
      <c r="SA28" s="138"/>
      <c r="SB28" s="138"/>
      <c r="SC28" s="138"/>
      <c r="SD28" s="138"/>
      <c r="SE28" s="138"/>
      <c r="SF28" s="138"/>
      <c r="SG28" s="138"/>
      <c r="SH28" s="138"/>
      <c r="SI28" s="138"/>
      <c r="SJ28" s="138"/>
      <c r="SK28" s="138"/>
      <c r="SL28" s="138"/>
      <c r="SM28" s="138"/>
      <c r="SN28" s="138"/>
      <c r="SO28" s="138"/>
      <c r="SP28" s="138"/>
      <c r="SQ28" s="138"/>
      <c r="SR28" s="138"/>
      <c r="SS28" s="138"/>
      <c r="ST28" s="138"/>
      <c r="SU28" s="138"/>
      <c r="SV28" s="138"/>
      <c r="SW28" s="138"/>
      <c r="SX28" s="138"/>
      <c r="SY28" s="138"/>
      <c r="SZ28" s="138"/>
      <c r="TA28" s="138"/>
      <c r="TB28" s="138"/>
      <c r="TC28" s="138"/>
      <c r="TD28" s="138"/>
      <c r="TE28" s="138"/>
      <c r="TF28" s="138"/>
      <c r="TG28" s="138"/>
      <c r="TH28" s="138"/>
      <c r="TI28" s="138"/>
      <c r="TJ28" s="138"/>
      <c r="TK28" s="138"/>
      <c r="TL28" s="138"/>
      <c r="TM28" s="138"/>
      <c r="TN28" s="138"/>
      <c r="TO28" s="138"/>
      <c r="TP28" s="138"/>
      <c r="TQ28" s="138"/>
      <c r="TR28" s="138"/>
      <c r="TS28" s="138"/>
      <c r="TT28" s="138"/>
      <c r="TU28" s="138"/>
      <c r="TV28" s="138"/>
      <c r="TW28" s="138"/>
      <c r="TX28" s="138"/>
      <c r="TY28" s="138"/>
      <c r="TZ28" s="138"/>
      <c r="UA28" s="138"/>
      <c r="UB28" s="138"/>
      <c r="UC28" s="138"/>
      <c r="UD28" s="138"/>
      <c r="UE28" s="138"/>
      <c r="UF28" s="138"/>
      <c r="UG28" s="138"/>
      <c r="UH28" s="138"/>
      <c r="UI28" s="138"/>
      <c r="UJ28" s="138"/>
      <c r="UK28" s="138"/>
      <c r="UL28" s="138"/>
      <c r="UM28" s="138"/>
      <c r="UN28" s="138"/>
      <c r="UO28" s="138"/>
      <c r="UP28" s="138"/>
      <c r="UQ28" s="138"/>
      <c r="UR28" s="138"/>
      <c r="US28" s="138"/>
      <c r="UT28" s="138"/>
      <c r="UU28" s="138"/>
      <c r="UV28" s="138"/>
      <c r="UW28" s="138"/>
      <c r="UX28" s="138"/>
      <c r="UY28" s="138"/>
      <c r="UZ28" s="138"/>
      <c r="VA28" s="138"/>
      <c r="VB28" s="138"/>
      <c r="VC28" s="138"/>
      <c r="VD28" s="138"/>
      <c r="VE28" s="138"/>
      <c r="VF28" s="138"/>
      <c r="VG28" s="138"/>
      <c r="VH28" s="138"/>
      <c r="VI28" s="138"/>
      <c r="VJ28" s="138"/>
      <c r="VK28" s="138"/>
      <c r="VL28" s="138"/>
      <c r="VM28" s="138"/>
      <c r="VN28" s="138"/>
      <c r="VO28" s="138"/>
      <c r="VP28" s="138"/>
      <c r="VQ28" s="138"/>
      <c r="VR28" s="138"/>
      <c r="VS28" s="138"/>
      <c r="VT28" s="138"/>
      <c r="VU28" s="138"/>
      <c r="VV28" s="138"/>
      <c r="VW28" s="138"/>
      <c r="VX28" s="138"/>
      <c r="VY28" s="138"/>
      <c r="VZ28" s="138"/>
      <c r="WA28" s="138"/>
      <c r="WB28" s="138"/>
      <c r="WC28" s="138"/>
      <c r="WD28" s="138"/>
      <c r="WE28" s="138"/>
      <c r="WF28" s="138"/>
      <c r="WG28" s="138"/>
      <c r="WH28" s="138"/>
      <c r="WI28" s="138"/>
      <c r="WJ28" s="138"/>
      <c r="WK28" s="138"/>
      <c r="WL28" s="138"/>
      <c r="WM28" s="138"/>
      <c r="WN28" s="138"/>
      <c r="WO28" s="138"/>
      <c r="WP28" s="138"/>
      <c r="WQ28" s="138"/>
      <c r="WR28" s="138"/>
      <c r="WS28" s="138"/>
      <c r="WT28" s="138"/>
      <c r="WU28" s="138"/>
      <c r="WV28" s="138"/>
      <c r="WW28" s="138"/>
      <c r="WX28" s="138"/>
      <c r="WY28" s="138"/>
      <c r="WZ28" s="138"/>
      <c r="XA28" s="138"/>
      <c r="XB28" s="138"/>
      <c r="XC28" s="138"/>
      <c r="XD28" s="138"/>
      <c r="XE28" s="138"/>
      <c r="XF28" s="138"/>
      <c r="XG28" s="138"/>
      <c r="XH28" s="138"/>
      <c r="XI28" s="138"/>
      <c r="XJ28" s="138"/>
      <c r="XK28" s="138"/>
      <c r="XL28" s="138"/>
      <c r="XM28" s="138"/>
      <c r="XN28" s="138"/>
      <c r="XO28" s="138"/>
      <c r="XP28" s="138"/>
      <c r="XQ28" s="138"/>
      <c r="XR28" s="138"/>
      <c r="XS28" s="138"/>
      <c r="XT28" s="138"/>
      <c r="XU28" s="138"/>
      <c r="XV28" s="138"/>
      <c r="XW28" s="138"/>
      <c r="XX28" s="138"/>
      <c r="XY28" s="138"/>
      <c r="XZ28" s="138"/>
      <c r="YA28" s="138"/>
      <c r="YB28" s="138"/>
      <c r="YC28" s="138"/>
      <c r="YD28" s="138"/>
      <c r="YE28" s="138"/>
      <c r="YF28" s="138"/>
      <c r="YG28" s="138"/>
      <c r="YH28" s="138"/>
      <c r="YI28" s="138"/>
      <c r="YJ28" s="138"/>
      <c r="YK28" s="138"/>
      <c r="YL28" s="138"/>
      <c r="YM28" s="138"/>
      <c r="YN28" s="138"/>
      <c r="YO28" s="138"/>
      <c r="YP28" s="138"/>
      <c r="YQ28" s="138"/>
      <c r="YR28" s="138"/>
      <c r="YS28" s="138"/>
      <c r="YT28" s="138"/>
      <c r="YU28" s="138"/>
      <c r="YV28" s="138"/>
      <c r="YW28" s="138"/>
      <c r="YX28" s="138"/>
      <c r="YY28" s="138"/>
      <c r="YZ28" s="138"/>
      <c r="ZA28" s="138"/>
      <c r="ZB28" s="138"/>
      <c r="ZC28" s="138"/>
      <c r="ZD28" s="138"/>
      <c r="ZE28" s="138"/>
      <c r="ZF28" s="138"/>
      <c r="ZG28" s="138"/>
      <c r="ZH28" s="138"/>
      <c r="ZI28" s="138"/>
      <c r="ZJ28" s="138"/>
      <c r="ZK28" s="138"/>
      <c r="ZL28" s="138"/>
      <c r="ZM28" s="138"/>
      <c r="ZN28" s="138"/>
      <c r="ZO28" s="138"/>
      <c r="ZP28" s="138"/>
      <c r="ZQ28" s="138"/>
      <c r="ZR28" s="138"/>
      <c r="ZS28" s="138"/>
      <c r="ZT28" s="138"/>
      <c r="ZU28" s="138"/>
      <c r="ZV28" s="138"/>
      <c r="ZW28" s="138"/>
      <c r="ZX28" s="138"/>
      <c r="ZY28" s="138"/>
      <c r="ZZ28" s="138"/>
      <c r="AAA28" s="138"/>
      <c r="AAB28" s="138"/>
      <c r="AAC28" s="138"/>
      <c r="AAD28" s="138"/>
      <c r="AAE28" s="138"/>
      <c r="AAF28" s="138"/>
      <c r="AAG28" s="138"/>
      <c r="AAH28" s="138"/>
      <c r="AAI28" s="138"/>
      <c r="AAJ28" s="138"/>
      <c r="AAK28" s="138"/>
      <c r="AAL28" s="138"/>
      <c r="AAM28" s="138"/>
      <c r="AAN28" s="138"/>
      <c r="AAO28" s="138"/>
      <c r="AAP28" s="138"/>
      <c r="AAQ28" s="138"/>
      <c r="AAR28" s="138"/>
      <c r="AAS28" s="138"/>
      <c r="AAT28" s="138"/>
      <c r="AAU28" s="138"/>
      <c r="AAV28" s="138"/>
      <c r="AAW28" s="138"/>
      <c r="AAX28" s="138"/>
      <c r="AAY28" s="138"/>
      <c r="AAZ28" s="138"/>
      <c r="ABA28" s="138"/>
      <c r="ABB28" s="138"/>
      <c r="ABC28" s="138"/>
      <c r="ABD28" s="138"/>
      <c r="ABE28" s="138"/>
      <c r="ABF28" s="138"/>
      <c r="ABG28" s="138"/>
      <c r="ABH28" s="138"/>
      <c r="ABI28" s="138"/>
      <c r="ABJ28" s="138"/>
      <c r="ABK28" s="138"/>
      <c r="ABL28" s="138"/>
      <c r="ABM28" s="138"/>
      <c r="ABN28" s="138"/>
      <c r="ABO28" s="138"/>
      <c r="ABP28" s="138"/>
      <c r="ABQ28" s="138"/>
      <c r="ABR28" s="138"/>
      <c r="ABS28" s="138"/>
      <c r="ABT28" s="138"/>
      <c r="ABU28" s="138"/>
      <c r="ABV28" s="138"/>
      <c r="ABW28" s="138"/>
      <c r="ABX28" s="138"/>
      <c r="ABY28" s="138"/>
      <c r="ABZ28" s="138"/>
      <c r="ACA28" s="138"/>
      <c r="ACB28" s="138"/>
      <c r="ACC28" s="138"/>
      <c r="ACD28" s="138"/>
      <c r="ACE28" s="138"/>
      <c r="ACF28" s="138"/>
      <c r="ACG28" s="138"/>
      <c r="ACH28" s="138"/>
      <c r="ACI28" s="138"/>
      <c r="ACJ28" s="138"/>
      <c r="ACK28" s="138"/>
      <c r="ACL28" s="138"/>
      <c r="ACM28" s="138"/>
      <c r="ACN28" s="138"/>
      <c r="ACO28" s="138"/>
      <c r="ACP28" s="138"/>
      <c r="ACQ28" s="138"/>
      <c r="ACR28" s="138"/>
      <c r="ACS28" s="138"/>
      <c r="ACT28" s="138"/>
      <c r="ACU28" s="138"/>
      <c r="ACV28" s="138"/>
      <c r="ACW28" s="138"/>
      <c r="ACX28" s="138"/>
      <c r="ACY28" s="138"/>
      <c r="ACZ28" s="138"/>
      <c r="ADA28" s="138"/>
      <c r="ADB28" s="138"/>
      <c r="ADC28" s="138"/>
      <c r="ADD28" s="138"/>
      <c r="ADE28" s="138"/>
      <c r="ADF28" s="138"/>
      <c r="ADG28" s="138"/>
      <c r="ADH28" s="138"/>
      <c r="ADI28" s="138"/>
      <c r="ADJ28" s="138"/>
      <c r="ADK28" s="138"/>
      <c r="ADL28" s="138"/>
      <c r="ADM28" s="138"/>
      <c r="ADN28" s="138"/>
      <c r="ADO28" s="138"/>
      <c r="ADP28" s="138"/>
      <c r="ADQ28" s="138"/>
      <c r="ADR28" s="138"/>
      <c r="ADS28" s="138"/>
      <c r="ADT28" s="138"/>
      <c r="ADU28" s="138"/>
      <c r="ADV28" s="138"/>
      <c r="ADW28" s="138"/>
      <c r="ADX28" s="138"/>
      <c r="ADY28" s="138"/>
      <c r="ADZ28" s="138"/>
      <c r="AEA28" s="138"/>
      <c r="AEB28" s="138"/>
      <c r="AEC28" s="138"/>
      <c r="AED28" s="138"/>
      <c r="AEE28" s="138"/>
      <c r="AEF28" s="138"/>
      <c r="AEG28" s="138"/>
      <c r="AEH28" s="138"/>
      <c r="AEI28" s="138"/>
      <c r="AEJ28" s="138"/>
      <c r="AEK28" s="138"/>
      <c r="AEL28" s="138"/>
      <c r="AEM28" s="138"/>
      <c r="AEN28" s="138"/>
      <c r="AEO28" s="138"/>
      <c r="AEP28" s="138"/>
      <c r="AEQ28" s="138"/>
      <c r="AER28" s="138"/>
      <c r="AES28" s="138"/>
      <c r="AET28" s="138"/>
      <c r="AEU28" s="138"/>
      <c r="AEV28" s="138"/>
      <c r="AEW28" s="138"/>
      <c r="AEX28" s="138"/>
      <c r="AEY28" s="138"/>
      <c r="AEZ28" s="138"/>
      <c r="AFA28" s="138"/>
      <c r="AFB28" s="138"/>
      <c r="AFC28" s="138"/>
      <c r="AFD28" s="138"/>
      <c r="AFE28" s="138"/>
      <c r="AFF28" s="138"/>
      <c r="AFG28" s="138"/>
      <c r="AFH28" s="138"/>
      <c r="AFI28" s="138"/>
      <c r="AFJ28" s="138"/>
      <c r="AFK28" s="138"/>
      <c r="AFL28" s="138"/>
      <c r="AFM28" s="138"/>
      <c r="AFN28" s="138"/>
      <c r="AFO28" s="138"/>
      <c r="AFP28" s="138"/>
      <c r="AFQ28" s="138"/>
      <c r="AFR28" s="138"/>
      <c r="AFS28" s="138"/>
      <c r="AFT28" s="138"/>
      <c r="AFU28" s="138"/>
      <c r="AFV28" s="138"/>
      <c r="AFW28" s="138"/>
      <c r="AFX28" s="138"/>
      <c r="AFY28" s="138"/>
      <c r="AFZ28" s="138"/>
      <c r="AGA28" s="138"/>
      <c r="AGB28" s="138"/>
      <c r="AGC28" s="138"/>
      <c r="AGD28" s="138"/>
      <c r="AGE28" s="138"/>
      <c r="AGF28" s="138"/>
      <c r="AGG28" s="138"/>
      <c r="AGH28" s="138"/>
      <c r="AGI28" s="138"/>
      <c r="AGJ28" s="138"/>
      <c r="AGK28" s="138"/>
      <c r="AGL28" s="138"/>
      <c r="AGM28" s="138"/>
      <c r="AGN28" s="138"/>
      <c r="AGO28" s="138"/>
      <c r="AGP28" s="138"/>
      <c r="AGQ28" s="138"/>
      <c r="AGR28" s="138"/>
      <c r="AGS28" s="138"/>
      <c r="AGT28" s="138"/>
      <c r="AGU28" s="138"/>
      <c r="AGV28" s="138"/>
      <c r="AGW28" s="138"/>
      <c r="AGX28" s="138"/>
      <c r="AGY28" s="138"/>
      <c r="AGZ28" s="138"/>
      <c r="AHA28" s="138"/>
      <c r="AHB28" s="138"/>
      <c r="AHC28" s="138"/>
      <c r="AHD28" s="138"/>
      <c r="AHE28" s="138"/>
      <c r="AHF28" s="138"/>
      <c r="AHG28" s="138"/>
      <c r="AHH28" s="138"/>
      <c r="AHI28" s="138"/>
      <c r="AHJ28" s="138"/>
      <c r="AHK28" s="138"/>
      <c r="AHL28" s="138"/>
      <c r="AHM28" s="138"/>
      <c r="AHN28" s="138"/>
      <c r="AHO28" s="138"/>
      <c r="AHP28" s="138"/>
      <c r="AHQ28" s="138"/>
      <c r="AHR28" s="138"/>
      <c r="AHS28" s="138"/>
      <c r="AHT28" s="138"/>
      <c r="AHU28" s="138"/>
      <c r="AHV28" s="138"/>
      <c r="AHW28" s="138"/>
      <c r="AHX28" s="138"/>
      <c r="AHY28" s="138"/>
      <c r="AHZ28" s="138"/>
      <c r="AIA28" s="138"/>
      <c r="AIB28" s="138"/>
      <c r="AIC28" s="138"/>
      <c r="AID28" s="138"/>
      <c r="AIE28" s="138"/>
      <c r="AIF28" s="138"/>
      <c r="AIG28" s="138"/>
      <c r="AIH28" s="138"/>
      <c r="AII28" s="138"/>
      <c r="AIJ28" s="138"/>
      <c r="AIK28" s="138"/>
      <c r="AIL28" s="138"/>
      <c r="AIM28" s="138"/>
      <c r="AIN28" s="138"/>
      <c r="AIO28" s="138"/>
      <c r="AIP28" s="138"/>
      <c r="AIQ28" s="138"/>
      <c r="AIR28" s="138"/>
      <c r="AIS28" s="138"/>
      <c r="AIT28" s="138"/>
      <c r="AIU28" s="138"/>
      <c r="AIV28" s="138"/>
      <c r="AIW28" s="138"/>
      <c r="AIX28" s="138"/>
      <c r="AIY28" s="138"/>
      <c r="AIZ28" s="138"/>
      <c r="AJA28" s="138"/>
      <c r="AJB28" s="138"/>
      <c r="AJC28" s="138"/>
      <c r="AJD28" s="138"/>
      <c r="AJE28" s="138"/>
      <c r="AJF28" s="138"/>
      <c r="AJG28" s="138"/>
      <c r="AJH28" s="138"/>
      <c r="AJI28" s="138"/>
      <c r="AJJ28" s="138"/>
      <c r="AJK28" s="138"/>
      <c r="AJL28" s="138"/>
      <c r="AJM28" s="138"/>
      <c r="AJN28" s="138"/>
      <c r="AJO28" s="138"/>
      <c r="AJP28" s="138"/>
      <c r="AJQ28" s="138"/>
      <c r="AJR28" s="138"/>
      <c r="AJS28" s="138"/>
      <c r="AJT28" s="138"/>
      <c r="AJU28" s="138"/>
      <c r="AJV28" s="138"/>
      <c r="AJW28" s="138"/>
      <c r="AJX28" s="138"/>
      <c r="AJY28" s="138"/>
      <c r="AJZ28" s="138"/>
      <c r="AKA28" s="138"/>
      <c r="AKB28" s="138"/>
      <c r="AKC28" s="138"/>
      <c r="AKD28" s="138"/>
      <c r="AKE28" s="138"/>
      <c r="AKF28" s="138"/>
      <c r="AKG28" s="138"/>
      <c r="AKH28" s="138"/>
      <c r="AKI28" s="138"/>
      <c r="AKJ28" s="138"/>
      <c r="AKK28" s="138"/>
      <c r="AKL28" s="138"/>
      <c r="AKM28" s="138"/>
      <c r="AKN28" s="138"/>
      <c r="AKO28" s="138"/>
      <c r="AKP28" s="138"/>
      <c r="AKQ28" s="138"/>
      <c r="AKR28" s="138"/>
      <c r="AKS28" s="138"/>
      <c r="AKT28" s="138"/>
      <c r="AKU28" s="138"/>
      <c r="AKV28" s="138"/>
      <c r="AKW28" s="138"/>
      <c r="AKX28" s="138"/>
      <c r="AKY28" s="138"/>
      <c r="AKZ28" s="138"/>
      <c r="ALA28" s="138"/>
      <c r="ALB28" s="138"/>
      <c r="ALC28" s="138"/>
      <c r="ALD28" s="138"/>
      <c r="ALE28" s="138"/>
      <c r="ALF28" s="138"/>
      <c r="ALG28" s="138"/>
      <c r="ALH28" s="138"/>
      <c r="ALI28" s="138"/>
      <c r="ALJ28" s="138"/>
      <c r="ALK28" s="138"/>
      <c r="ALL28" s="138"/>
      <c r="ALM28" s="138"/>
      <c r="ALN28" s="138"/>
      <c r="ALO28" s="138"/>
      <c r="ALP28" s="138"/>
      <c r="ALQ28" s="138"/>
      <c r="ALR28" s="138"/>
      <c r="ALS28" s="138"/>
      <c r="ALT28" s="138"/>
      <c r="ALU28" s="138"/>
      <c r="ALV28" s="138"/>
      <c r="ALW28" s="138"/>
      <c r="ALX28" s="138"/>
      <c r="ALY28" s="138"/>
      <c r="ALZ28" s="138"/>
      <c r="AMA28" s="138"/>
    </row>
    <row r="29" spans="3:1015" s="123" customFormat="1" x14ac:dyDescent="0.25">
      <c r="C29" s="190"/>
      <c r="D29" s="190"/>
      <c r="E29" s="190"/>
      <c r="F29" s="190"/>
      <c r="G29" s="190"/>
      <c r="H29" s="191"/>
      <c r="I29" s="138"/>
      <c r="J29" s="138"/>
      <c r="K29" s="190"/>
      <c r="L29" s="190"/>
      <c r="M29" s="190"/>
      <c r="N29" s="190"/>
      <c r="O29" s="190"/>
      <c r="P29" s="190"/>
      <c r="Q29" s="191"/>
      <c r="R29" s="138"/>
      <c r="S29" s="192"/>
      <c r="T29" s="193"/>
      <c r="U29" s="193"/>
      <c r="V29" s="193"/>
      <c r="W29" s="193"/>
      <c r="X29" s="193"/>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c r="BM29" s="138"/>
      <c r="BN29" s="138"/>
      <c r="BO29" s="138"/>
      <c r="BP29" s="138"/>
      <c r="BQ29" s="138"/>
      <c r="BR29" s="138"/>
      <c r="BS29" s="138"/>
      <c r="BT29" s="138"/>
      <c r="BU29" s="138"/>
      <c r="BV29" s="138"/>
      <c r="BW29" s="138"/>
      <c r="BX29" s="138"/>
      <c r="BY29" s="138"/>
      <c r="BZ29" s="138"/>
      <c r="CA29" s="138"/>
      <c r="CB29" s="138"/>
      <c r="CC29" s="138"/>
      <c r="CD29" s="138"/>
      <c r="CE29" s="138"/>
      <c r="CF29" s="138"/>
      <c r="CG29" s="138"/>
      <c r="CH29" s="138"/>
      <c r="CI29" s="138"/>
      <c r="CJ29" s="138"/>
      <c r="CK29" s="138"/>
      <c r="CL29" s="138"/>
      <c r="CM29" s="138"/>
      <c r="CN29" s="138"/>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8"/>
      <c r="DX29" s="138"/>
      <c r="DY29" s="138"/>
      <c r="DZ29" s="138"/>
      <c r="EA29" s="138"/>
      <c r="EB29" s="138"/>
      <c r="EC29" s="138"/>
      <c r="ED29" s="138"/>
      <c r="EE29" s="138"/>
      <c r="EF29" s="138"/>
      <c r="EG29" s="138"/>
      <c r="EH29" s="138"/>
      <c r="EI29" s="138"/>
      <c r="EJ29" s="138"/>
      <c r="EK29" s="138"/>
      <c r="EL29" s="138"/>
      <c r="EM29" s="138"/>
      <c r="EN29" s="138"/>
      <c r="EO29" s="138"/>
      <c r="EP29" s="138"/>
      <c r="EQ29" s="138"/>
      <c r="ER29" s="138"/>
      <c r="ES29" s="138"/>
      <c r="ET29" s="138"/>
      <c r="EU29" s="138"/>
      <c r="EV29" s="138"/>
      <c r="EW29" s="138"/>
      <c r="EX29" s="138"/>
      <c r="EY29" s="138"/>
      <c r="EZ29" s="138"/>
      <c r="FA29" s="138"/>
      <c r="FB29" s="138"/>
      <c r="FC29" s="138"/>
      <c r="FD29" s="138"/>
      <c r="FE29" s="138"/>
      <c r="FF29" s="138"/>
      <c r="FG29" s="138"/>
      <c r="FH29" s="138"/>
      <c r="FI29" s="138"/>
      <c r="FJ29" s="138"/>
      <c r="FK29" s="138"/>
      <c r="FL29" s="138"/>
      <c r="FM29" s="138"/>
      <c r="FN29" s="138"/>
      <c r="FO29" s="138"/>
      <c r="FP29" s="138"/>
      <c r="FQ29" s="138"/>
      <c r="FR29" s="138"/>
      <c r="FS29" s="138"/>
      <c r="FT29" s="138"/>
      <c r="FU29" s="138"/>
      <c r="FV29" s="138"/>
      <c r="FW29" s="138"/>
      <c r="FX29" s="138"/>
      <c r="FY29" s="138"/>
      <c r="FZ29" s="138"/>
      <c r="GA29" s="138"/>
      <c r="GB29" s="138"/>
      <c r="GC29" s="138"/>
      <c r="GD29" s="138"/>
      <c r="GE29" s="138"/>
      <c r="GF29" s="138"/>
      <c r="GG29" s="138"/>
      <c r="GH29" s="138"/>
      <c r="GI29" s="138"/>
      <c r="GJ29" s="138"/>
      <c r="GK29" s="138"/>
      <c r="GL29" s="138"/>
      <c r="GM29" s="138"/>
      <c r="GN29" s="138"/>
      <c r="GO29" s="138"/>
      <c r="GP29" s="138"/>
      <c r="GQ29" s="138"/>
      <c r="GR29" s="138"/>
      <c r="GS29" s="138"/>
      <c r="GT29" s="138"/>
      <c r="GU29" s="138"/>
      <c r="GV29" s="138"/>
      <c r="GW29" s="138"/>
      <c r="GX29" s="138"/>
      <c r="GY29" s="138"/>
      <c r="GZ29" s="138"/>
      <c r="HA29" s="138"/>
      <c r="HB29" s="138"/>
      <c r="HC29" s="138"/>
      <c r="HD29" s="138"/>
      <c r="HE29" s="138"/>
      <c r="HF29" s="138"/>
      <c r="HG29" s="138"/>
      <c r="HH29" s="138"/>
      <c r="HI29" s="138"/>
      <c r="HJ29" s="138"/>
      <c r="HK29" s="138"/>
      <c r="HL29" s="138"/>
      <c r="HM29" s="138"/>
      <c r="HN29" s="138"/>
      <c r="HO29" s="138"/>
      <c r="HP29" s="138"/>
      <c r="HQ29" s="138"/>
      <c r="HR29" s="138"/>
      <c r="HS29" s="138"/>
      <c r="HT29" s="138"/>
      <c r="HU29" s="138"/>
      <c r="HV29" s="138"/>
      <c r="HW29" s="138"/>
      <c r="HX29" s="138"/>
      <c r="HY29" s="138"/>
      <c r="HZ29" s="138"/>
      <c r="IA29" s="138"/>
      <c r="IB29" s="138"/>
      <c r="IC29" s="138"/>
      <c r="ID29" s="138"/>
      <c r="IE29" s="138"/>
      <c r="IF29" s="138"/>
      <c r="IG29" s="138"/>
      <c r="IH29" s="138"/>
      <c r="II29" s="138"/>
      <c r="IJ29" s="138"/>
      <c r="IK29" s="138"/>
      <c r="IL29" s="138"/>
      <c r="IM29" s="138"/>
      <c r="IN29" s="138"/>
      <c r="IO29" s="138"/>
      <c r="IP29" s="138"/>
      <c r="IQ29" s="138"/>
      <c r="IR29" s="138"/>
      <c r="IS29" s="138"/>
      <c r="IT29" s="138"/>
      <c r="IU29" s="138"/>
      <c r="IV29" s="138"/>
      <c r="IW29" s="138"/>
      <c r="IX29" s="138"/>
      <c r="IY29" s="138"/>
      <c r="IZ29" s="138"/>
      <c r="JA29" s="138"/>
      <c r="JB29" s="138"/>
      <c r="JC29" s="138"/>
      <c r="JD29" s="138"/>
      <c r="JE29" s="138"/>
      <c r="JF29" s="138"/>
      <c r="JG29" s="138"/>
      <c r="JH29" s="138"/>
      <c r="JI29" s="138"/>
      <c r="JJ29" s="138"/>
      <c r="JK29" s="138"/>
      <c r="JL29" s="138"/>
      <c r="JM29" s="138"/>
      <c r="JN29" s="138"/>
      <c r="JO29" s="138"/>
      <c r="JP29" s="138"/>
      <c r="JQ29" s="138"/>
      <c r="JR29" s="138"/>
      <c r="JS29" s="138"/>
      <c r="JT29" s="138"/>
      <c r="JU29" s="138"/>
      <c r="JV29" s="138"/>
      <c r="JW29" s="138"/>
      <c r="JX29" s="138"/>
      <c r="JY29" s="138"/>
      <c r="JZ29" s="138"/>
      <c r="KA29" s="138"/>
      <c r="KB29" s="138"/>
      <c r="KC29" s="138"/>
      <c r="KD29" s="138"/>
      <c r="KE29" s="138"/>
      <c r="KF29" s="138"/>
      <c r="KG29" s="138"/>
      <c r="KH29" s="138"/>
      <c r="KI29" s="138"/>
      <c r="KJ29" s="138"/>
      <c r="KK29" s="138"/>
      <c r="KL29" s="138"/>
      <c r="KM29" s="138"/>
      <c r="KN29" s="138"/>
      <c r="KO29" s="138"/>
      <c r="KP29" s="138"/>
      <c r="KQ29" s="138"/>
      <c r="KR29" s="138"/>
      <c r="KS29" s="138"/>
      <c r="KT29" s="138"/>
      <c r="KU29" s="138"/>
      <c r="KV29" s="138"/>
      <c r="KW29" s="138"/>
      <c r="KX29" s="138"/>
      <c r="KY29" s="138"/>
      <c r="KZ29" s="138"/>
      <c r="LA29" s="138"/>
      <c r="LB29" s="138"/>
      <c r="LC29" s="138"/>
      <c r="LD29" s="138"/>
      <c r="LE29" s="138"/>
      <c r="LF29" s="138"/>
      <c r="LG29" s="138"/>
      <c r="LH29" s="138"/>
      <c r="LI29" s="138"/>
      <c r="LJ29" s="138"/>
      <c r="LK29" s="138"/>
      <c r="LL29" s="138"/>
      <c r="LM29" s="138"/>
      <c r="LN29" s="138"/>
      <c r="LO29" s="138"/>
      <c r="LP29" s="138"/>
      <c r="LQ29" s="138"/>
      <c r="LR29" s="138"/>
      <c r="LS29" s="138"/>
      <c r="LT29" s="138"/>
      <c r="LU29" s="138"/>
      <c r="LV29" s="138"/>
      <c r="LW29" s="138"/>
      <c r="LX29" s="138"/>
      <c r="LY29" s="138"/>
      <c r="LZ29" s="138"/>
      <c r="MA29" s="138"/>
      <c r="MB29" s="138"/>
      <c r="MC29" s="138"/>
      <c r="MD29" s="138"/>
      <c r="ME29" s="138"/>
      <c r="MF29" s="138"/>
      <c r="MG29" s="138"/>
      <c r="MH29" s="138"/>
      <c r="MI29" s="138"/>
      <c r="MJ29" s="138"/>
      <c r="MK29" s="138"/>
      <c r="ML29" s="138"/>
      <c r="MM29" s="138"/>
      <c r="MN29" s="138"/>
      <c r="MO29" s="138"/>
      <c r="MP29" s="138"/>
      <c r="MQ29" s="138"/>
      <c r="MR29" s="138"/>
      <c r="MS29" s="138"/>
      <c r="MT29" s="138"/>
      <c r="MU29" s="138"/>
      <c r="MV29" s="138"/>
      <c r="MW29" s="138"/>
      <c r="MX29" s="138"/>
      <c r="MY29" s="138"/>
      <c r="MZ29" s="138"/>
      <c r="NA29" s="138"/>
      <c r="NB29" s="138"/>
      <c r="NC29" s="138"/>
      <c r="ND29" s="138"/>
      <c r="NE29" s="138"/>
      <c r="NF29" s="138"/>
      <c r="NG29" s="138"/>
      <c r="NH29" s="138"/>
      <c r="NI29" s="138"/>
      <c r="NJ29" s="138"/>
      <c r="NK29" s="138"/>
      <c r="NL29" s="138"/>
      <c r="NM29" s="138"/>
      <c r="NN29" s="138"/>
      <c r="NO29" s="138"/>
      <c r="NP29" s="138"/>
      <c r="NQ29" s="138"/>
      <c r="NR29" s="138"/>
      <c r="NS29" s="138"/>
      <c r="NT29" s="138"/>
      <c r="NU29" s="138"/>
      <c r="NV29" s="138"/>
      <c r="NW29" s="138"/>
      <c r="NX29" s="138"/>
      <c r="NY29" s="138"/>
      <c r="NZ29" s="138"/>
      <c r="OA29" s="138"/>
      <c r="OB29" s="138"/>
      <c r="OC29" s="138"/>
      <c r="OD29" s="138"/>
      <c r="OE29" s="138"/>
      <c r="OF29" s="138"/>
      <c r="OG29" s="138"/>
      <c r="OH29" s="138"/>
      <c r="OI29" s="138"/>
      <c r="OJ29" s="138"/>
      <c r="OK29" s="138"/>
      <c r="OL29" s="138"/>
      <c r="OM29" s="138"/>
      <c r="ON29" s="138"/>
      <c r="OO29" s="138"/>
      <c r="OP29" s="138"/>
      <c r="OQ29" s="138"/>
      <c r="OR29" s="138"/>
      <c r="OS29" s="138"/>
      <c r="OT29" s="138"/>
      <c r="OU29" s="138"/>
      <c r="OV29" s="138"/>
      <c r="OW29" s="138"/>
      <c r="OX29" s="138"/>
      <c r="OY29" s="138"/>
      <c r="OZ29" s="138"/>
      <c r="PA29" s="138"/>
      <c r="PB29" s="138"/>
      <c r="PC29" s="138"/>
      <c r="PD29" s="138"/>
      <c r="PE29" s="138"/>
      <c r="PF29" s="138"/>
      <c r="PG29" s="138"/>
      <c r="PH29" s="138"/>
      <c r="PI29" s="138"/>
      <c r="PJ29" s="138"/>
      <c r="PK29" s="138"/>
      <c r="PL29" s="138"/>
      <c r="PM29" s="138"/>
      <c r="PN29" s="138"/>
      <c r="PO29" s="138"/>
      <c r="PP29" s="138"/>
      <c r="PQ29" s="138"/>
      <c r="PR29" s="138"/>
      <c r="PS29" s="138"/>
      <c r="PT29" s="138"/>
      <c r="PU29" s="138"/>
      <c r="PV29" s="138"/>
      <c r="PW29" s="138"/>
      <c r="PX29" s="138"/>
      <c r="PY29" s="138"/>
      <c r="PZ29" s="138"/>
      <c r="QA29" s="138"/>
      <c r="QB29" s="138"/>
      <c r="QC29" s="138"/>
      <c r="QD29" s="138"/>
      <c r="QE29" s="138"/>
      <c r="QF29" s="138"/>
      <c r="QG29" s="138"/>
      <c r="QH29" s="138"/>
      <c r="QI29" s="138"/>
      <c r="QJ29" s="138"/>
      <c r="QK29" s="138"/>
      <c r="QL29" s="138"/>
      <c r="QM29" s="138"/>
      <c r="QN29" s="138"/>
      <c r="QO29" s="138"/>
      <c r="QP29" s="138"/>
      <c r="QQ29" s="138"/>
      <c r="QR29" s="138"/>
      <c r="QS29" s="138"/>
      <c r="QT29" s="138"/>
      <c r="QU29" s="138"/>
      <c r="QV29" s="138"/>
      <c r="QW29" s="138"/>
      <c r="QX29" s="138"/>
      <c r="QY29" s="138"/>
      <c r="QZ29" s="138"/>
      <c r="RA29" s="138"/>
      <c r="RB29" s="138"/>
      <c r="RC29" s="138"/>
      <c r="RD29" s="138"/>
      <c r="RE29" s="138"/>
      <c r="RF29" s="138"/>
      <c r="RG29" s="138"/>
      <c r="RH29" s="138"/>
      <c r="RI29" s="138"/>
      <c r="RJ29" s="138"/>
      <c r="RK29" s="138"/>
      <c r="RL29" s="138"/>
      <c r="RM29" s="138"/>
      <c r="RN29" s="138"/>
      <c r="RO29" s="138"/>
      <c r="RP29" s="138"/>
      <c r="RQ29" s="138"/>
      <c r="RR29" s="138"/>
      <c r="RS29" s="138"/>
      <c r="RT29" s="138"/>
      <c r="RU29" s="138"/>
      <c r="RV29" s="138"/>
      <c r="RW29" s="138"/>
      <c r="RX29" s="138"/>
      <c r="RY29" s="138"/>
      <c r="RZ29" s="138"/>
      <c r="SA29" s="138"/>
      <c r="SB29" s="138"/>
      <c r="SC29" s="138"/>
      <c r="SD29" s="138"/>
      <c r="SE29" s="138"/>
      <c r="SF29" s="138"/>
      <c r="SG29" s="138"/>
      <c r="SH29" s="138"/>
      <c r="SI29" s="138"/>
      <c r="SJ29" s="138"/>
      <c r="SK29" s="138"/>
      <c r="SL29" s="138"/>
      <c r="SM29" s="138"/>
      <c r="SN29" s="138"/>
      <c r="SO29" s="138"/>
      <c r="SP29" s="138"/>
      <c r="SQ29" s="138"/>
      <c r="SR29" s="138"/>
      <c r="SS29" s="138"/>
      <c r="ST29" s="138"/>
      <c r="SU29" s="138"/>
      <c r="SV29" s="138"/>
      <c r="SW29" s="138"/>
      <c r="SX29" s="138"/>
      <c r="SY29" s="138"/>
      <c r="SZ29" s="138"/>
      <c r="TA29" s="138"/>
      <c r="TB29" s="138"/>
      <c r="TC29" s="138"/>
      <c r="TD29" s="138"/>
      <c r="TE29" s="138"/>
      <c r="TF29" s="138"/>
      <c r="TG29" s="138"/>
      <c r="TH29" s="138"/>
      <c r="TI29" s="138"/>
      <c r="TJ29" s="138"/>
      <c r="TK29" s="138"/>
      <c r="TL29" s="138"/>
      <c r="TM29" s="138"/>
      <c r="TN29" s="138"/>
      <c r="TO29" s="138"/>
      <c r="TP29" s="138"/>
      <c r="TQ29" s="138"/>
      <c r="TR29" s="138"/>
      <c r="TS29" s="138"/>
      <c r="TT29" s="138"/>
      <c r="TU29" s="138"/>
      <c r="TV29" s="138"/>
      <c r="TW29" s="138"/>
      <c r="TX29" s="138"/>
      <c r="TY29" s="138"/>
      <c r="TZ29" s="138"/>
      <c r="UA29" s="138"/>
      <c r="UB29" s="138"/>
      <c r="UC29" s="138"/>
      <c r="UD29" s="138"/>
      <c r="UE29" s="138"/>
      <c r="UF29" s="138"/>
      <c r="UG29" s="138"/>
      <c r="UH29" s="138"/>
      <c r="UI29" s="138"/>
      <c r="UJ29" s="138"/>
      <c r="UK29" s="138"/>
      <c r="UL29" s="138"/>
      <c r="UM29" s="138"/>
      <c r="UN29" s="138"/>
      <c r="UO29" s="138"/>
      <c r="UP29" s="138"/>
      <c r="UQ29" s="138"/>
      <c r="UR29" s="138"/>
      <c r="US29" s="138"/>
      <c r="UT29" s="138"/>
      <c r="UU29" s="138"/>
      <c r="UV29" s="138"/>
      <c r="UW29" s="138"/>
      <c r="UX29" s="138"/>
      <c r="UY29" s="138"/>
      <c r="UZ29" s="138"/>
      <c r="VA29" s="138"/>
      <c r="VB29" s="138"/>
      <c r="VC29" s="138"/>
      <c r="VD29" s="138"/>
      <c r="VE29" s="138"/>
      <c r="VF29" s="138"/>
      <c r="VG29" s="138"/>
      <c r="VH29" s="138"/>
      <c r="VI29" s="138"/>
      <c r="VJ29" s="138"/>
      <c r="VK29" s="138"/>
      <c r="VL29" s="138"/>
      <c r="VM29" s="138"/>
      <c r="VN29" s="138"/>
      <c r="VO29" s="138"/>
      <c r="VP29" s="138"/>
      <c r="VQ29" s="138"/>
      <c r="VR29" s="138"/>
      <c r="VS29" s="138"/>
      <c r="VT29" s="138"/>
      <c r="VU29" s="138"/>
      <c r="VV29" s="138"/>
      <c r="VW29" s="138"/>
      <c r="VX29" s="138"/>
      <c r="VY29" s="138"/>
      <c r="VZ29" s="138"/>
      <c r="WA29" s="138"/>
      <c r="WB29" s="138"/>
      <c r="WC29" s="138"/>
      <c r="WD29" s="138"/>
      <c r="WE29" s="138"/>
      <c r="WF29" s="138"/>
      <c r="WG29" s="138"/>
      <c r="WH29" s="138"/>
      <c r="WI29" s="138"/>
      <c r="WJ29" s="138"/>
      <c r="WK29" s="138"/>
      <c r="WL29" s="138"/>
      <c r="WM29" s="138"/>
      <c r="WN29" s="138"/>
      <c r="WO29" s="138"/>
      <c r="WP29" s="138"/>
      <c r="WQ29" s="138"/>
      <c r="WR29" s="138"/>
      <c r="WS29" s="138"/>
      <c r="WT29" s="138"/>
      <c r="WU29" s="138"/>
      <c r="WV29" s="138"/>
      <c r="WW29" s="138"/>
      <c r="WX29" s="138"/>
      <c r="WY29" s="138"/>
      <c r="WZ29" s="138"/>
      <c r="XA29" s="138"/>
      <c r="XB29" s="138"/>
      <c r="XC29" s="138"/>
      <c r="XD29" s="138"/>
      <c r="XE29" s="138"/>
      <c r="XF29" s="138"/>
      <c r="XG29" s="138"/>
      <c r="XH29" s="138"/>
      <c r="XI29" s="138"/>
      <c r="XJ29" s="138"/>
      <c r="XK29" s="138"/>
      <c r="XL29" s="138"/>
      <c r="XM29" s="138"/>
      <c r="XN29" s="138"/>
      <c r="XO29" s="138"/>
      <c r="XP29" s="138"/>
      <c r="XQ29" s="138"/>
      <c r="XR29" s="138"/>
      <c r="XS29" s="138"/>
      <c r="XT29" s="138"/>
      <c r="XU29" s="138"/>
      <c r="XV29" s="138"/>
      <c r="XW29" s="138"/>
      <c r="XX29" s="138"/>
      <c r="XY29" s="138"/>
      <c r="XZ29" s="138"/>
      <c r="YA29" s="138"/>
      <c r="YB29" s="138"/>
      <c r="YC29" s="138"/>
      <c r="YD29" s="138"/>
      <c r="YE29" s="138"/>
      <c r="YF29" s="138"/>
      <c r="YG29" s="138"/>
      <c r="YH29" s="138"/>
      <c r="YI29" s="138"/>
      <c r="YJ29" s="138"/>
      <c r="YK29" s="138"/>
      <c r="YL29" s="138"/>
      <c r="YM29" s="138"/>
      <c r="YN29" s="138"/>
      <c r="YO29" s="138"/>
      <c r="YP29" s="138"/>
      <c r="YQ29" s="138"/>
      <c r="YR29" s="138"/>
      <c r="YS29" s="138"/>
      <c r="YT29" s="138"/>
      <c r="YU29" s="138"/>
      <c r="YV29" s="138"/>
      <c r="YW29" s="138"/>
      <c r="YX29" s="138"/>
      <c r="YY29" s="138"/>
      <c r="YZ29" s="138"/>
      <c r="ZA29" s="138"/>
      <c r="ZB29" s="138"/>
      <c r="ZC29" s="138"/>
      <c r="ZD29" s="138"/>
      <c r="ZE29" s="138"/>
      <c r="ZF29" s="138"/>
      <c r="ZG29" s="138"/>
      <c r="ZH29" s="138"/>
      <c r="ZI29" s="138"/>
      <c r="ZJ29" s="138"/>
      <c r="ZK29" s="138"/>
      <c r="ZL29" s="138"/>
      <c r="ZM29" s="138"/>
      <c r="ZN29" s="138"/>
      <c r="ZO29" s="138"/>
      <c r="ZP29" s="138"/>
      <c r="ZQ29" s="138"/>
      <c r="ZR29" s="138"/>
      <c r="ZS29" s="138"/>
      <c r="ZT29" s="138"/>
      <c r="ZU29" s="138"/>
      <c r="ZV29" s="138"/>
      <c r="ZW29" s="138"/>
      <c r="ZX29" s="138"/>
      <c r="ZY29" s="138"/>
      <c r="ZZ29" s="138"/>
      <c r="AAA29" s="138"/>
      <c r="AAB29" s="138"/>
      <c r="AAC29" s="138"/>
      <c r="AAD29" s="138"/>
      <c r="AAE29" s="138"/>
      <c r="AAF29" s="138"/>
      <c r="AAG29" s="138"/>
      <c r="AAH29" s="138"/>
      <c r="AAI29" s="138"/>
      <c r="AAJ29" s="138"/>
      <c r="AAK29" s="138"/>
      <c r="AAL29" s="138"/>
      <c r="AAM29" s="138"/>
      <c r="AAN29" s="138"/>
      <c r="AAO29" s="138"/>
      <c r="AAP29" s="138"/>
      <c r="AAQ29" s="138"/>
      <c r="AAR29" s="138"/>
      <c r="AAS29" s="138"/>
      <c r="AAT29" s="138"/>
      <c r="AAU29" s="138"/>
      <c r="AAV29" s="138"/>
      <c r="AAW29" s="138"/>
      <c r="AAX29" s="138"/>
      <c r="AAY29" s="138"/>
      <c r="AAZ29" s="138"/>
      <c r="ABA29" s="138"/>
      <c r="ABB29" s="138"/>
      <c r="ABC29" s="138"/>
      <c r="ABD29" s="138"/>
      <c r="ABE29" s="138"/>
      <c r="ABF29" s="138"/>
      <c r="ABG29" s="138"/>
      <c r="ABH29" s="138"/>
      <c r="ABI29" s="138"/>
      <c r="ABJ29" s="138"/>
      <c r="ABK29" s="138"/>
      <c r="ABL29" s="138"/>
      <c r="ABM29" s="138"/>
      <c r="ABN29" s="138"/>
      <c r="ABO29" s="138"/>
      <c r="ABP29" s="138"/>
      <c r="ABQ29" s="138"/>
      <c r="ABR29" s="138"/>
      <c r="ABS29" s="138"/>
      <c r="ABT29" s="138"/>
      <c r="ABU29" s="138"/>
      <c r="ABV29" s="138"/>
      <c r="ABW29" s="138"/>
      <c r="ABX29" s="138"/>
      <c r="ABY29" s="138"/>
      <c r="ABZ29" s="138"/>
      <c r="ACA29" s="138"/>
      <c r="ACB29" s="138"/>
      <c r="ACC29" s="138"/>
      <c r="ACD29" s="138"/>
      <c r="ACE29" s="138"/>
      <c r="ACF29" s="138"/>
      <c r="ACG29" s="138"/>
      <c r="ACH29" s="138"/>
      <c r="ACI29" s="138"/>
      <c r="ACJ29" s="138"/>
      <c r="ACK29" s="138"/>
      <c r="ACL29" s="138"/>
      <c r="ACM29" s="138"/>
      <c r="ACN29" s="138"/>
      <c r="ACO29" s="138"/>
      <c r="ACP29" s="138"/>
      <c r="ACQ29" s="138"/>
      <c r="ACR29" s="138"/>
      <c r="ACS29" s="138"/>
      <c r="ACT29" s="138"/>
      <c r="ACU29" s="138"/>
      <c r="ACV29" s="138"/>
      <c r="ACW29" s="138"/>
      <c r="ACX29" s="138"/>
      <c r="ACY29" s="138"/>
      <c r="ACZ29" s="138"/>
      <c r="ADA29" s="138"/>
      <c r="ADB29" s="138"/>
      <c r="ADC29" s="138"/>
      <c r="ADD29" s="138"/>
      <c r="ADE29" s="138"/>
      <c r="ADF29" s="138"/>
      <c r="ADG29" s="138"/>
      <c r="ADH29" s="138"/>
      <c r="ADI29" s="138"/>
      <c r="ADJ29" s="138"/>
      <c r="ADK29" s="138"/>
      <c r="ADL29" s="138"/>
      <c r="ADM29" s="138"/>
      <c r="ADN29" s="138"/>
      <c r="ADO29" s="138"/>
      <c r="ADP29" s="138"/>
      <c r="ADQ29" s="138"/>
      <c r="ADR29" s="138"/>
      <c r="ADS29" s="138"/>
      <c r="ADT29" s="138"/>
      <c r="ADU29" s="138"/>
      <c r="ADV29" s="138"/>
      <c r="ADW29" s="138"/>
      <c r="ADX29" s="138"/>
      <c r="ADY29" s="138"/>
      <c r="ADZ29" s="138"/>
      <c r="AEA29" s="138"/>
      <c r="AEB29" s="138"/>
      <c r="AEC29" s="138"/>
      <c r="AED29" s="138"/>
      <c r="AEE29" s="138"/>
      <c r="AEF29" s="138"/>
      <c r="AEG29" s="138"/>
      <c r="AEH29" s="138"/>
      <c r="AEI29" s="138"/>
      <c r="AEJ29" s="138"/>
      <c r="AEK29" s="138"/>
      <c r="AEL29" s="138"/>
      <c r="AEM29" s="138"/>
      <c r="AEN29" s="138"/>
      <c r="AEO29" s="138"/>
      <c r="AEP29" s="138"/>
      <c r="AEQ29" s="138"/>
      <c r="AER29" s="138"/>
      <c r="AES29" s="138"/>
      <c r="AET29" s="138"/>
      <c r="AEU29" s="138"/>
      <c r="AEV29" s="138"/>
      <c r="AEW29" s="138"/>
      <c r="AEX29" s="138"/>
      <c r="AEY29" s="138"/>
      <c r="AEZ29" s="138"/>
      <c r="AFA29" s="138"/>
      <c r="AFB29" s="138"/>
      <c r="AFC29" s="138"/>
      <c r="AFD29" s="138"/>
      <c r="AFE29" s="138"/>
      <c r="AFF29" s="138"/>
      <c r="AFG29" s="138"/>
      <c r="AFH29" s="138"/>
      <c r="AFI29" s="138"/>
      <c r="AFJ29" s="138"/>
      <c r="AFK29" s="138"/>
      <c r="AFL29" s="138"/>
      <c r="AFM29" s="138"/>
      <c r="AFN29" s="138"/>
      <c r="AFO29" s="138"/>
      <c r="AFP29" s="138"/>
      <c r="AFQ29" s="138"/>
      <c r="AFR29" s="138"/>
      <c r="AFS29" s="138"/>
      <c r="AFT29" s="138"/>
      <c r="AFU29" s="138"/>
      <c r="AFV29" s="138"/>
      <c r="AFW29" s="138"/>
      <c r="AFX29" s="138"/>
      <c r="AFY29" s="138"/>
      <c r="AFZ29" s="138"/>
      <c r="AGA29" s="138"/>
      <c r="AGB29" s="138"/>
      <c r="AGC29" s="138"/>
      <c r="AGD29" s="138"/>
      <c r="AGE29" s="138"/>
      <c r="AGF29" s="138"/>
      <c r="AGG29" s="138"/>
      <c r="AGH29" s="138"/>
      <c r="AGI29" s="138"/>
      <c r="AGJ29" s="138"/>
      <c r="AGK29" s="138"/>
      <c r="AGL29" s="138"/>
      <c r="AGM29" s="138"/>
      <c r="AGN29" s="138"/>
      <c r="AGO29" s="138"/>
      <c r="AGP29" s="138"/>
      <c r="AGQ29" s="138"/>
      <c r="AGR29" s="138"/>
      <c r="AGS29" s="138"/>
      <c r="AGT29" s="138"/>
      <c r="AGU29" s="138"/>
      <c r="AGV29" s="138"/>
      <c r="AGW29" s="138"/>
      <c r="AGX29" s="138"/>
      <c r="AGY29" s="138"/>
      <c r="AGZ29" s="138"/>
      <c r="AHA29" s="138"/>
      <c r="AHB29" s="138"/>
      <c r="AHC29" s="138"/>
      <c r="AHD29" s="138"/>
      <c r="AHE29" s="138"/>
      <c r="AHF29" s="138"/>
      <c r="AHG29" s="138"/>
      <c r="AHH29" s="138"/>
      <c r="AHI29" s="138"/>
      <c r="AHJ29" s="138"/>
      <c r="AHK29" s="138"/>
      <c r="AHL29" s="138"/>
      <c r="AHM29" s="138"/>
      <c r="AHN29" s="138"/>
      <c r="AHO29" s="138"/>
      <c r="AHP29" s="138"/>
      <c r="AHQ29" s="138"/>
      <c r="AHR29" s="138"/>
      <c r="AHS29" s="138"/>
      <c r="AHT29" s="138"/>
      <c r="AHU29" s="138"/>
      <c r="AHV29" s="138"/>
      <c r="AHW29" s="138"/>
      <c r="AHX29" s="138"/>
      <c r="AHY29" s="138"/>
      <c r="AHZ29" s="138"/>
      <c r="AIA29" s="138"/>
      <c r="AIB29" s="138"/>
      <c r="AIC29" s="138"/>
      <c r="AID29" s="138"/>
      <c r="AIE29" s="138"/>
      <c r="AIF29" s="138"/>
      <c r="AIG29" s="138"/>
      <c r="AIH29" s="138"/>
      <c r="AII29" s="138"/>
      <c r="AIJ29" s="138"/>
      <c r="AIK29" s="138"/>
      <c r="AIL29" s="138"/>
      <c r="AIM29" s="138"/>
      <c r="AIN29" s="138"/>
      <c r="AIO29" s="138"/>
      <c r="AIP29" s="138"/>
      <c r="AIQ29" s="138"/>
      <c r="AIR29" s="138"/>
      <c r="AIS29" s="138"/>
      <c r="AIT29" s="138"/>
      <c r="AIU29" s="138"/>
      <c r="AIV29" s="138"/>
      <c r="AIW29" s="138"/>
      <c r="AIX29" s="138"/>
      <c r="AIY29" s="138"/>
      <c r="AIZ29" s="138"/>
      <c r="AJA29" s="138"/>
      <c r="AJB29" s="138"/>
      <c r="AJC29" s="138"/>
      <c r="AJD29" s="138"/>
      <c r="AJE29" s="138"/>
      <c r="AJF29" s="138"/>
      <c r="AJG29" s="138"/>
      <c r="AJH29" s="138"/>
      <c r="AJI29" s="138"/>
      <c r="AJJ29" s="138"/>
      <c r="AJK29" s="138"/>
      <c r="AJL29" s="138"/>
      <c r="AJM29" s="138"/>
      <c r="AJN29" s="138"/>
      <c r="AJO29" s="138"/>
      <c r="AJP29" s="138"/>
      <c r="AJQ29" s="138"/>
      <c r="AJR29" s="138"/>
      <c r="AJS29" s="138"/>
      <c r="AJT29" s="138"/>
      <c r="AJU29" s="138"/>
      <c r="AJV29" s="138"/>
      <c r="AJW29" s="138"/>
      <c r="AJX29" s="138"/>
      <c r="AJY29" s="138"/>
      <c r="AJZ29" s="138"/>
      <c r="AKA29" s="138"/>
      <c r="AKB29" s="138"/>
      <c r="AKC29" s="138"/>
      <c r="AKD29" s="138"/>
      <c r="AKE29" s="138"/>
      <c r="AKF29" s="138"/>
      <c r="AKG29" s="138"/>
      <c r="AKH29" s="138"/>
      <c r="AKI29" s="138"/>
      <c r="AKJ29" s="138"/>
      <c r="AKK29" s="138"/>
      <c r="AKL29" s="138"/>
      <c r="AKM29" s="138"/>
      <c r="AKN29" s="138"/>
      <c r="AKO29" s="138"/>
      <c r="AKP29" s="138"/>
      <c r="AKQ29" s="138"/>
      <c r="AKR29" s="138"/>
      <c r="AKS29" s="138"/>
      <c r="AKT29" s="138"/>
      <c r="AKU29" s="138"/>
      <c r="AKV29" s="138"/>
      <c r="AKW29" s="138"/>
      <c r="AKX29" s="138"/>
      <c r="AKY29" s="138"/>
      <c r="AKZ29" s="138"/>
      <c r="ALA29" s="138"/>
      <c r="ALB29" s="138"/>
      <c r="ALC29" s="138"/>
      <c r="ALD29" s="138"/>
      <c r="ALE29" s="138"/>
      <c r="ALF29" s="138"/>
      <c r="ALG29" s="138"/>
      <c r="ALH29" s="138"/>
      <c r="ALI29" s="138"/>
      <c r="ALJ29" s="138"/>
      <c r="ALK29" s="138"/>
      <c r="ALL29" s="138"/>
      <c r="ALM29" s="138"/>
      <c r="ALN29" s="138"/>
      <c r="ALO29" s="138"/>
      <c r="ALP29" s="138"/>
      <c r="ALQ29" s="138"/>
      <c r="ALR29" s="138"/>
      <c r="ALS29" s="138"/>
      <c r="ALT29" s="138"/>
      <c r="ALU29" s="138"/>
      <c r="ALV29" s="138"/>
      <c r="ALW29" s="138"/>
      <c r="ALX29" s="138"/>
      <c r="ALY29" s="138"/>
      <c r="ALZ29" s="138"/>
      <c r="AMA29" s="138"/>
    </row>
    <row r="30" spans="3:1015" s="123" customFormat="1" x14ac:dyDescent="0.25">
      <c r="C30" s="190"/>
      <c r="D30" s="190"/>
      <c r="E30" s="190"/>
      <c r="F30" s="190"/>
      <c r="G30" s="190"/>
      <c r="H30" s="191"/>
      <c r="I30" s="138"/>
      <c r="J30" s="138"/>
      <c r="K30" s="190"/>
      <c r="L30" s="190"/>
      <c r="M30" s="190"/>
      <c r="N30" s="190"/>
      <c r="O30" s="190"/>
      <c r="P30" s="190"/>
      <c r="Q30" s="191"/>
      <c r="R30" s="138"/>
      <c r="S30" s="192"/>
      <c r="T30" s="193"/>
      <c r="U30" s="193"/>
      <c r="V30" s="193"/>
      <c r="W30" s="193"/>
      <c r="X30" s="193"/>
      <c r="Y30" s="138"/>
      <c r="Z30" s="138"/>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c r="AY30" s="138"/>
      <c r="AZ30" s="138"/>
      <c r="BA30" s="138"/>
      <c r="BB30" s="138"/>
      <c r="BC30" s="138"/>
      <c r="BD30" s="138"/>
      <c r="BE30" s="138"/>
      <c r="BF30" s="138"/>
      <c r="BG30" s="138"/>
      <c r="BH30" s="138"/>
      <c r="BI30" s="138"/>
      <c r="BJ30" s="138"/>
      <c r="BK30" s="138"/>
      <c r="BL30" s="138"/>
      <c r="BM30" s="138"/>
      <c r="BN30" s="138"/>
      <c r="BO30" s="138"/>
      <c r="BP30" s="138"/>
      <c r="BQ30" s="138"/>
      <c r="BR30" s="138"/>
      <c r="BS30" s="138"/>
      <c r="BT30" s="138"/>
      <c r="BU30" s="138"/>
      <c r="BV30" s="138"/>
      <c r="BW30" s="138"/>
      <c r="BX30" s="138"/>
      <c r="BY30" s="138"/>
      <c r="BZ30" s="138"/>
      <c r="CA30" s="138"/>
      <c r="CB30" s="138"/>
      <c r="CC30" s="138"/>
      <c r="CD30" s="138"/>
      <c r="CE30" s="138"/>
      <c r="CF30" s="138"/>
      <c r="CG30" s="138"/>
      <c r="CH30" s="138"/>
      <c r="CI30" s="138"/>
      <c r="CJ30" s="138"/>
      <c r="CK30" s="138"/>
      <c r="CL30" s="138"/>
      <c r="CM30" s="138"/>
      <c r="CN30" s="138"/>
      <c r="CO30" s="138"/>
      <c r="CP30" s="138"/>
      <c r="CQ30" s="138"/>
      <c r="CR30" s="138"/>
      <c r="CS30" s="138"/>
      <c r="CT30" s="138"/>
      <c r="CU30" s="138"/>
      <c r="CV30" s="138"/>
      <c r="CW30" s="138"/>
      <c r="CX30" s="138"/>
      <c r="CY30" s="138"/>
      <c r="CZ30" s="138"/>
      <c r="DA30" s="138"/>
      <c r="DB30" s="138"/>
      <c r="DC30" s="138"/>
      <c r="DD30" s="138"/>
      <c r="DE30" s="138"/>
      <c r="DF30" s="138"/>
      <c r="DG30" s="138"/>
      <c r="DH30" s="138"/>
      <c r="DI30" s="138"/>
      <c r="DJ30" s="138"/>
      <c r="DK30" s="138"/>
      <c r="DL30" s="138"/>
      <c r="DM30" s="138"/>
      <c r="DN30" s="138"/>
      <c r="DO30" s="138"/>
      <c r="DP30" s="138"/>
      <c r="DQ30" s="138"/>
      <c r="DR30" s="138"/>
      <c r="DS30" s="138"/>
      <c r="DT30" s="138"/>
      <c r="DU30" s="138"/>
      <c r="DV30" s="138"/>
      <c r="DW30" s="138"/>
      <c r="DX30" s="138"/>
      <c r="DY30" s="138"/>
      <c r="DZ30" s="138"/>
      <c r="EA30" s="138"/>
      <c r="EB30" s="138"/>
      <c r="EC30" s="138"/>
      <c r="ED30" s="138"/>
      <c r="EE30" s="138"/>
      <c r="EF30" s="138"/>
      <c r="EG30" s="138"/>
      <c r="EH30" s="138"/>
      <c r="EI30" s="138"/>
      <c r="EJ30" s="138"/>
      <c r="EK30" s="138"/>
      <c r="EL30" s="138"/>
      <c r="EM30" s="138"/>
      <c r="EN30" s="138"/>
      <c r="EO30" s="138"/>
      <c r="EP30" s="138"/>
      <c r="EQ30" s="138"/>
      <c r="ER30" s="138"/>
      <c r="ES30" s="138"/>
      <c r="ET30" s="138"/>
      <c r="EU30" s="138"/>
      <c r="EV30" s="138"/>
      <c r="EW30" s="138"/>
      <c r="EX30" s="138"/>
      <c r="EY30" s="138"/>
      <c r="EZ30" s="138"/>
      <c r="FA30" s="138"/>
      <c r="FB30" s="138"/>
      <c r="FC30" s="138"/>
      <c r="FD30" s="138"/>
      <c r="FE30" s="138"/>
      <c r="FF30" s="138"/>
      <c r="FG30" s="138"/>
      <c r="FH30" s="138"/>
      <c r="FI30" s="138"/>
      <c r="FJ30" s="138"/>
      <c r="FK30" s="138"/>
      <c r="FL30" s="138"/>
      <c r="FM30" s="138"/>
      <c r="FN30" s="138"/>
      <c r="FO30" s="138"/>
      <c r="FP30" s="138"/>
      <c r="FQ30" s="138"/>
      <c r="FR30" s="138"/>
      <c r="FS30" s="138"/>
      <c r="FT30" s="138"/>
      <c r="FU30" s="138"/>
      <c r="FV30" s="138"/>
      <c r="FW30" s="138"/>
      <c r="FX30" s="138"/>
      <c r="FY30" s="138"/>
      <c r="FZ30" s="138"/>
      <c r="GA30" s="138"/>
      <c r="GB30" s="138"/>
      <c r="GC30" s="138"/>
      <c r="GD30" s="138"/>
      <c r="GE30" s="138"/>
      <c r="GF30" s="138"/>
      <c r="GG30" s="138"/>
      <c r="GH30" s="138"/>
      <c r="GI30" s="138"/>
      <c r="GJ30" s="138"/>
      <c r="GK30" s="138"/>
      <c r="GL30" s="138"/>
      <c r="GM30" s="138"/>
      <c r="GN30" s="138"/>
      <c r="GO30" s="138"/>
      <c r="GP30" s="138"/>
      <c r="GQ30" s="138"/>
      <c r="GR30" s="138"/>
      <c r="GS30" s="138"/>
      <c r="GT30" s="138"/>
      <c r="GU30" s="138"/>
      <c r="GV30" s="138"/>
      <c r="GW30" s="138"/>
      <c r="GX30" s="138"/>
      <c r="GY30" s="138"/>
      <c r="GZ30" s="138"/>
      <c r="HA30" s="138"/>
      <c r="HB30" s="138"/>
      <c r="HC30" s="138"/>
      <c r="HD30" s="138"/>
      <c r="HE30" s="138"/>
      <c r="HF30" s="138"/>
      <c r="HG30" s="138"/>
      <c r="HH30" s="138"/>
      <c r="HI30" s="138"/>
      <c r="HJ30" s="138"/>
      <c r="HK30" s="138"/>
      <c r="HL30" s="138"/>
      <c r="HM30" s="138"/>
      <c r="HN30" s="138"/>
      <c r="HO30" s="138"/>
      <c r="HP30" s="138"/>
      <c r="HQ30" s="138"/>
      <c r="HR30" s="138"/>
      <c r="HS30" s="138"/>
      <c r="HT30" s="138"/>
      <c r="HU30" s="138"/>
      <c r="HV30" s="138"/>
      <c r="HW30" s="138"/>
      <c r="HX30" s="138"/>
      <c r="HY30" s="138"/>
      <c r="HZ30" s="138"/>
      <c r="IA30" s="138"/>
      <c r="IB30" s="138"/>
      <c r="IC30" s="138"/>
      <c r="ID30" s="138"/>
      <c r="IE30" s="138"/>
      <c r="IF30" s="138"/>
      <c r="IG30" s="138"/>
      <c r="IH30" s="138"/>
      <c r="II30" s="138"/>
      <c r="IJ30" s="138"/>
      <c r="IK30" s="138"/>
      <c r="IL30" s="138"/>
      <c r="IM30" s="138"/>
      <c r="IN30" s="138"/>
      <c r="IO30" s="138"/>
      <c r="IP30" s="138"/>
      <c r="IQ30" s="138"/>
      <c r="IR30" s="138"/>
      <c r="IS30" s="138"/>
      <c r="IT30" s="138"/>
      <c r="IU30" s="138"/>
      <c r="IV30" s="138"/>
      <c r="IW30" s="138"/>
      <c r="IX30" s="138"/>
      <c r="IY30" s="138"/>
      <c r="IZ30" s="138"/>
      <c r="JA30" s="138"/>
      <c r="JB30" s="138"/>
      <c r="JC30" s="138"/>
      <c r="JD30" s="138"/>
      <c r="JE30" s="138"/>
      <c r="JF30" s="138"/>
      <c r="JG30" s="138"/>
      <c r="JH30" s="138"/>
      <c r="JI30" s="138"/>
      <c r="JJ30" s="138"/>
      <c r="JK30" s="138"/>
      <c r="JL30" s="138"/>
      <c r="JM30" s="138"/>
      <c r="JN30" s="138"/>
      <c r="JO30" s="138"/>
      <c r="JP30" s="138"/>
      <c r="JQ30" s="138"/>
      <c r="JR30" s="138"/>
      <c r="JS30" s="138"/>
      <c r="JT30" s="138"/>
      <c r="JU30" s="138"/>
      <c r="JV30" s="138"/>
      <c r="JW30" s="138"/>
      <c r="JX30" s="138"/>
      <c r="JY30" s="138"/>
      <c r="JZ30" s="138"/>
      <c r="KA30" s="138"/>
      <c r="KB30" s="138"/>
      <c r="KC30" s="138"/>
      <c r="KD30" s="138"/>
      <c r="KE30" s="138"/>
      <c r="KF30" s="138"/>
      <c r="KG30" s="138"/>
      <c r="KH30" s="138"/>
      <c r="KI30" s="138"/>
      <c r="KJ30" s="138"/>
      <c r="KK30" s="138"/>
      <c r="KL30" s="138"/>
      <c r="KM30" s="138"/>
      <c r="KN30" s="138"/>
      <c r="KO30" s="138"/>
      <c r="KP30" s="138"/>
      <c r="KQ30" s="138"/>
      <c r="KR30" s="138"/>
      <c r="KS30" s="138"/>
      <c r="KT30" s="138"/>
      <c r="KU30" s="138"/>
      <c r="KV30" s="138"/>
      <c r="KW30" s="138"/>
      <c r="KX30" s="138"/>
      <c r="KY30" s="138"/>
      <c r="KZ30" s="138"/>
      <c r="LA30" s="138"/>
      <c r="LB30" s="138"/>
      <c r="LC30" s="138"/>
      <c r="LD30" s="138"/>
      <c r="LE30" s="138"/>
      <c r="LF30" s="138"/>
      <c r="LG30" s="138"/>
      <c r="LH30" s="138"/>
      <c r="LI30" s="138"/>
      <c r="LJ30" s="138"/>
      <c r="LK30" s="138"/>
      <c r="LL30" s="138"/>
      <c r="LM30" s="138"/>
      <c r="LN30" s="138"/>
      <c r="LO30" s="138"/>
      <c r="LP30" s="138"/>
      <c r="LQ30" s="138"/>
      <c r="LR30" s="138"/>
      <c r="LS30" s="138"/>
      <c r="LT30" s="138"/>
      <c r="LU30" s="138"/>
      <c r="LV30" s="138"/>
      <c r="LW30" s="138"/>
      <c r="LX30" s="138"/>
      <c r="LY30" s="138"/>
      <c r="LZ30" s="138"/>
      <c r="MA30" s="138"/>
      <c r="MB30" s="138"/>
      <c r="MC30" s="138"/>
      <c r="MD30" s="138"/>
      <c r="ME30" s="138"/>
      <c r="MF30" s="138"/>
      <c r="MG30" s="138"/>
      <c r="MH30" s="138"/>
      <c r="MI30" s="138"/>
      <c r="MJ30" s="138"/>
      <c r="MK30" s="138"/>
      <c r="ML30" s="138"/>
      <c r="MM30" s="138"/>
      <c r="MN30" s="138"/>
      <c r="MO30" s="138"/>
      <c r="MP30" s="138"/>
      <c r="MQ30" s="138"/>
      <c r="MR30" s="138"/>
      <c r="MS30" s="138"/>
      <c r="MT30" s="138"/>
      <c r="MU30" s="138"/>
      <c r="MV30" s="138"/>
      <c r="MW30" s="138"/>
      <c r="MX30" s="138"/>
      <c r="MY30" s="138"/>
      <c r="MZ30" s="138"/>
      <c r="NA30" s="138"/>
      <c r="NB30" s="138"/>
      <c r="NC30" s="138"/>
      <c r="ND30" s="138"/>
      <c r="NE30" s="138"/>
      <c r="NF30" s="138"/>
      <c r="NG30" s="138"/>
      <c r="NH30" s="138"/>
      <c r="NI30" s="138"/>
      <c r="NJ30" s="138"/>
      <c r="NK30" s="138"/>
      <c r="NL30" s="138"/>
      <c r="NM30" s="138"/>
      <c r="NN30" s="138"/>
      <c r="NO30" s="138"/>
      <c r="NP30" s="138"/>
      <c r="NQ30" s="138"/>
      <c r="NR30" s="138"/>
      <c r="NS30" s="138"/>
      <c r="NT30" s="138"/>
      <c r="NU30" s="138"/>
      <c r="NV30" s="138"/>
      <c r="NW30" s="138"/>
      <c r="NX30" s="138"/>
      <c r="NY30" s="138"/>
      <c r="NZ30" s="138"/>
      <c r="OA30" s="138"/>
      <c r="OB30" s="138"/>
      <c r="OC30" s="138"/>
      <c r="OD30" s="138"/>
      <c r="OE30" s="138"/>
      <c r="OF30" s="138"/>
      <c r="OG30" s="138"/>
      <c r="OH30" s="138"/>
      <c r="OI30" s="138"/>
      <c r="OJ30" s="138"/>
      <c r="OK30" s="138"/>
      <c r="OL30" s="138"/>
      <c r="OM30" s="138"/>
      <c r="ON30" s="138"/>
      <c r="OO30" s="138"/>
      <c r="OP30" s="138"/>
      <c r="OQ30" s="138"/>
      <c r="OR30" s="138"/>
      <c r="OS30" s="138"/>
      <c r="OT30" s="138"/>
      <c r="OU30" s="138"/>
      <c r="OV30" s="138"/>
      <c r="OW30" s="138"/>
      <c r="OX30" s="138"/>
      <c r="OY30" s="138"/>
      <c r="OZ30" s="138"/>
      <c r="PA30" s="138"/>
      <c r="PB30" s="138"/>
      <c r="PC30" s="138"/>
      <c r="PD30" s="138"/>
      <c r="PE30" s="138"/>
      <c r="PF30" s="138"/>
      <c r="PG30" s="138"/>
      <c r="PH30" s="138"/>
      <c r="PI30" s="138"/>
      <c r="PJ30" s="138"/>
      <c r="PK30" s="138"/>
      <c r="PL30" s="138"/>
      <c r="PM30" s="138"/>
      <c r="PN30" s="138"/>
      <c r="PO30" s="138"/>
      <c r="PP30" s="138"/>
      <c r="PQ30" s="138"/>
      <c r="PR30" s="138"/>
      <c r="PS30" s="138"/>
      <c r="PT30" s="138"/>
      <c r="PU30" s="138"/>
      <c r="PV30" s="138"/>
      <c r="PW30" s="138"/>
      <c r="PX30" s="138"/>
      <c r="PY30" s="138"/>
      <c r="PZ30" s="138"/>
      <c r="QA30" s="138"/>
      <c r="QB30" s="138"/>
      <c r="QC30" s="138"/>
      <c r="QD30" s="138"/>
      <c r="QE30" s="138"/>
      <c r="QF30" s="138"/>
      <c r="QG30" s="138"/>
      <c r="QH30" s="138"/>
      <c r="QI30" s="138"/>
      <c r="QJ30" s="138"/>
      <c r="QK30" s="138"/>
      <c r="QL30" s="138"/>
      <c r="QM30" s="138"/>
      <c r="QN30" s="138"/>
      <c r="QO30" s="138"/>
      <c r="QP30" s="138"/>
      <c r="QQ30" s="138"/>
      <c r="QR30" s="138"/>
      <c r="QS30" s="138"/>
      <c r="QT30" s="138"/>
      <c r="QU30" s="138"/>
      <c r="QV30" s="138"/>
      <c r="QW30" s="138"/>
      <c r="QX30" s="138"/>
      <c r="QY30" s="138"/>
      <c r="QZ30" s="138"/>
      <c r="RA30" s="138"/>
      <c r="RB30" s="138"/>
      <c r="RC30" s="138"/>
      <c r="RD30" s="138"/>
      <c r="RE30" s="138"/>
      <c r="RF30" s="138"/>
      <c r="RG30" s="138"/>
      <c r="RH30" s="138"/>
      <c r="RI30" s="138"/>
      <c r="RJ30" s="138"/>
      <c r="RK30" s="138"/>
      <c r="RL30" s="138"/>
      <c r="RM30" s="138"/>
      <c r="RN30" s="138"/>
      <c r="RO30" s="138"/>
      <c r="RP30" s="138"/>
      <c r="RQ30" s="138"/>
      <c r="RR30" s="138"/>
      <c r="RS30" s="138"/>
      <c r="RT30" s="138"/>
      <c r="RU30" s="138"/>
      <c r="RV30" s="138"/>
      <c r="RW30" s="138"/>
      <c r="RX30" s="138"/>
      <c r="RY30" s="138"/>
      <c r="RZ30" s="138"/>
      <c r="SA30" s="138"/>
      <c r="SB30" s="138"/>
      <c r="SC30" s="138"/>
      <c r="SD30" s="138"/>
      <c r="SE30" s="138"/>
      <c r="SF30" s="138"/>
      <c r="SG30" s="138"/>
      <c r="SH30" s="138"/>
      <c r="SI30" s="138"/>
      <c r="SJ30" s="138"/>
      <c r="SK30" s="138"/>
      <c r="SL30" s="138"/>
      <c r="SM30" s="138"/>
      <c r="SN30" s="138"/>
      <c r="SO30" s="138"/>
      <c r="SP30" s="138"/>
      <c r="SQ30" s="138"/>
      <c r="SR30" s="138"/>
      <c r="SS30" s="138"/>
      <c r="ST30" s="138"/>
      <c r="SU30" s="138"/>
      <c r="SV30" s="138"/>
      <c r="SW30" s="138"/>
      <c r="SX30" s="138"/>
      <c r="SY30" s="138"/>
      <c r="SZ30" s="138"/>
      <c r="TA30" s="138"/>
      <c r="TB30" s="138"/>
      <c r="TC30" s="138"/>
      <c r="TD30" s="138"/>
      <c r="TE30" s="138"/>
      <c r="TF30" s="138"/>
      <c r="TG30" s="138"/>
      <c r="TH30" s="138"/>
      <c r="TI30" s="138"/>
      <c r="TJ30" s="138"/>
      <c r="TK30" s="138"/>
      <c r="TL30" s="138"/>
      <c r="TM30" s="138"/>
      <c r="TN30" s="138"/>
      <c r="TO30" s="138"/>
      <c r="TP30" s="138"/>
      <c r="TQ30" s="138"/>
      <c r="TR30" s="138"/>
      <c r="TS30" s="138"/>
      <c r="TT30" s="138"/>
      <c r="TU30" s="138"/>
      <c r="TV30" s="138"/>
      <c r="TW30" s="138"/>
      <c r="TX30" s="138"/>
      <c r="TY30" s="138"/>
      <c r="TZ30" s="138"/>
      <c r="UA30" s="138"/>
      <c r="UB30" s="138"/>
      <c r="UC30" s="138"/>
      <c r="UD30" s="138"/>
      <c r="UE30" s="138"/>
      <c r="UF30" s="138"/>
      <c r="UG30" s="138"/>
      <c r="UH30" s="138"/>
      <c r="UI30" s="138"/>
      <c r="UJ30" s="138"/>
      <c r="UK30" s="138"/>
      <c r="UL30" s="138"/>
      <c r="UM30" s="138"/>
      <c r="UN30" s="138"/>
      <c r="UO30" s="138"/>
      <c r="UP30" s="138"/>
      <c r="UQ30" s="138"/>
      <c r="UR30" s="138"/>
      <c r="US30" s="138"/>
      <c r="UT30" s="138"/>
      <c r="UU30" s="138"/>
      <c r="UV30" s="138"/>
      <c r="UW30" s="138"/>
      <c r="UX30" s="138"/>
      <c r="UY30" s="138"/>
      <c r="UZ30" s="138"/>
      <c r="VA30" s="138"/>
      <c r="VB30" s="138"/>
      <c r="VC30" s="138"/>
      <c r="VD30" s="138"/>
      <c r="VE30" s="138"/>
      <c r="VF30" s="138"/>
      <c r="VG30" s="138"/>
      <c r="VH30" s="138"/>
      <c r="VI30" s="138"/>
      <c r="VJ30" s="138"/>
      <c r="VK30" s="138"/>
      <c r="VL30" s="138"/>
      <c r="VM30" s="138"/>
      <c r="VN30" s="138"/>
      <c r="VO30" s="138"/>
      <c r="VP30" s="138"/>
      <c r="VQ30" s="138"/>
      <c r="VR30" s="138"/>
      <c r="VS30" s="138"/>
      <c r="VT30" s="138"/>
      <c r="VU30" s="138"/>
      <c r="VV30" s="138"/>
      <c r="VW30" s="138"/>
      <c r="VX30" s="138"/>
      <c r="VY30" s="138"/>
      <c r="VZ30" s="138"/>
      <c r="WA30" s="138"/>
      <c r="WB30" s="138"/>
      <c r="WC30" s="138"/>
      <c r="WD30" s="138"/>
      <c r="WE30" s="138"/>
      <c r="WF30" s="138"/>
      <c r="WG30" s="138"/>
      <c r="WH30" s="138"/>
      <c r="WI30" s="138"/>
      <c r="WJ30" s="138"/>
      <c r="WK30" s="138"/>
      <c r="WL30" s="138"/>
      <c r="WM30" s="138"/>
      <c r="WN30" s="138"/>
      <c r="WO30" s="138"/>
      <c r="WP30" s="138"/>
      <c r="WQ30" s="138"/>
      <c r="WR30" s="138"/>
      <c r="WS30" s="138"/>
      <c r="WT30" s="138"/>
      <c r="WU30" s="138"/>
      <c r="WV30" s="138"/>
      <c r="WW30" s="138"/>
      <c r="WX30" s="138"/>
      <c r="WY30" s="138"/>
      <c r="WZ30" s="138"/>
      <c r="XA30" s="138"/>
      <c r="XB30" s="138"/>
      <c r="XC30" s="138"/>
      <c r="XD30" s="138"/>
      <c r="XE30" s="138"/>
      <c r="XF30" s="138"/>
      <c r="XG30" s="138"/>
      <c r="XH30" s="138"/>
      <c r="XI30" s="138"/>
      <c r="XJ30" s="138"/>
      <c r="XK30" s="138"/>
      <c r="XL30" s="138"/>
      <c r="XM30" s="138"/>
      <c r="XN30" s="138"/>
      <c r="XO30" s="138"/>
      <c r="XP30" s="138"/>
      <c r="XQ30" s="138"/>
      <c r="XR30" s="138"/>
      <c r="XS30" s="138"/>
      <c r="XT30" s="138"/>
      <c r="XU30" s="138"/>
      <c r="XV30" s="138"/>
      <c r="XW30" s="138"/>
      <c r="XX30" s="138"/>
      <c r="XY30" s="138"/>
      <c r="XZ30" s="138"/>
      <c r="YA30" s="138"/>
      <c r="YB30" s="138"/>
      <c r="YC30" s="138"/>
      <c r="YD30" s="138"/>
      <c r="YE30" s="138"/>
      <c r="YF30" s="138"/>
      <c r="YG30" s="138"/>
      <c r="YH30" s="138"/>
      <c r="YI30" s="138"/>
      <c r="YJ30" s="138"/>
      <c r="YK30" s="138"/>
      <c r="YL30" s="138"/>
      <c r="YM30" s="138"/>
      <c r="YN30" s="138"/>
      <c r="YO30" s="138"/>
      <c r="YP30" s="138"/>
      <c r="YQ30" s="138"/>
      <c r="YR30" s="138"/>
      <c r="YS30" s="138"/>
      <c r="YT30" s="138"/>
      <c r="YU30" s="138"/>
      <c r="YV30" s="138"/>
      <c r="YW30" s="138"/>
      <c r="YX30" s="138"/>
      <c r="YY30" s="138"/>
      <c r="YZ30" s="138"/>
      <c r="ZA30" s="138"/>
      <c r="ZB30" s="138"/>
      <c r="ZC30" s="138"/>
      <c r="ZD30" s="138"/>
      <c r="ZE30" s="138"/>
      <c r="ZF30" s="138"/>
      <c r="ZG30" s="138"/>
      <c r="ZH30" s="138"/>
      <c r="ZI30" s="138"/>
      <c r="ZJ30" s="138"/>
      <c r="ZK30" s="138"/>
      <c r="ZL30" s="138"/>
      <c r="ZM30" s="138"/>
      <c r="ZN30" s="138"/>
      <c r="ZO30" s="138"/>
      <c r="ZP30" s="138"/>
      <c r="ZQ30" s="138"/>
      <c r="ZR30" s="138"/>
      <c r="ZS30" s="138"/>
      <c r="ZT30" s="138"/>
      <c r="ZU30" s="138"/>
      <c r="ZV30" s="138"/>
      <c r="ZW30" s="138"/>
      <c r="ZX30" s="138"/>
      <c r="ZY30" s="138"/>
      <c r="ZZ30" s="138"/>
      <c r="AAA30" s="138"/>
      <c r="AAB30" s="138"/>
      <c r="AAC30" s="138"/>
      <c r="AAD30" s="138"/>
      <c r="AAE30" s="138"/>
      <c r="AAF30" s="138"/>
      <c r="AAG30" s="138"/>
      <c r="AAH30" s="138"/>
      <c r="AAI30" s="138"/>
      <c r="AAJ30" s="138"/>
      <c r="AAK30" s="138"/>
      <c r="AAL30" s="138"/>
      <c r="AAM30" s="138"/>
      <c r="AAN30" s="138"/>
      <c r="AAO30" s="138"/>
      <c r="AAP30" s="138"/>
      <c r="AAQ30" s="138"/>
      <c r="AAR30" s="138"/>
      <c r="AAS30" s="138"/>
      <c r="AAT30" s="138"/>
      <c r="AAU30" s="138"/>
      <c r="AAV30" s="138"/>
      <c r="AAW30" s="138"/>
      <c r="AAX30" s="138"/>
      <c r="AAY30" s="138"/>
      <c r="AAZ30" s="138"/>
      <c r="ABA30" s="138"/>
      <c r="ABB30" s="138"/>
      <c r="ABC30" s="138"/>
      <c r="ABD30" s="138"/>
      <c r="ABE30" s="138"/>
      <c r="ABF30" s="138"/>
      <c r="ABG30" s="138"/>
      <c r="ABH30" s="138"/>
      <c r="ABI30" s="138"/>
      <c r="ABJ30" s="138"/>
      <c r="ABK30" s="138"/>
      <c r="ABL30" s="138"/>
      <c r="ABM30" s="138"/>
      <c r="ABN30" s="138"/>
      <c r="ABO30" s="138"/>
      <c r="ABP30" s="138"/>
      <c r="ABQ30" s="138"/>
      <c r="ABR30" s="138"/>
      <c r="ABS30" s="138"/>
      <c r="ABT30" s="138"/>
      <c r="ABU30" s="138"/>
      <c r="ABV30" s="138"/>
      <c r="ABW30" s="138"/>
      <c r="ABX30" s="138"/>
      <c r="ABY30" s="138"/>
      <c r="ABZ30" s="138"/>
      <c r="ACA30" s="138"/>
      <c r="ACB30" s="138"/>
      <c r="ACC30" s="138"/>
      <c r="ACD30" s="138"/>
      <c r="ACE30" s="138"/>
      <c r="ACF30" s="138"/>
      <c r="ACG30" s="138"/>
      <c r="ACH30" s="138"/>
      <c r="ACI30" s="138"/>
      <c r="ACJ30" s="138"/>
      <c r="ACK30" s="138"/>
      <c r="ACL30" s="138"/>
      <c r="ACM30" s="138"/>
      <c r="ACN30" s="138"/>
      <c r="ACO30" s="138"/>
      <c r="ACP30" s="138"/>
      <c r="ACQ30" s="138"/>
      <c r="ACR30" s="138"/>
      <c r="ACS30" s="138"/>
      <c r="ACT30" s="138"/>
      <c r="ACU30" s="138"/>
      <c r="ACV30" s="138"/>
      <c r="ACW30" s="138"/>
      <c r="ACX30" s="138"/>
      <c r="ACY30" s="138"/>
      <c r="ACZ30" s="138"/>
      <c r="ADA30" s="138"/>
      <c r="ADB30" s="138"/>
      <c r="ADC30" s="138"/>
      <c r="ADD30" s="138"/>
      <c r="ADE30" s="138"/>
      <c r="ADF30" s="138"/>
      <c r="ADG30" s="138"/>
      <c r="ADH30" s="138"/>
      <c r="ADI30" s="138"/>
      <c r="ADJ30" s="138"/>
      <c r="ADK30" s="138"/>
      <c r="ADL30" s="138"/>
      <c r="ADM30" s="138"/>
      <c r="ADN30" s="138"/>
      <c r="ADO30" s="138"/>
      <c r="ADP30" s="138"/>
      <c r="ADQ30" s="138"/>
      <c r="ADR30" s="138"/>
      <c r="ADS30" s="138"/>
      <c r="ADT30" s="138"/>
      <c r="ADU30" s="138"/>
      <c r="ADV30" s="138"/>
      <c r="ADW30" s="138"/>
      <c r="ADX30" s="138"/>
      <c r="ADY30" s="138"/>
      <c r="ADZ30" s="138"/>
      <c r="AEA30" s="138"/>
      <c r="AEB30" s="138"/>
      <c r="AEC30" s="138"/>
      <c r="AED30" s="138"/>
      <c r="AEE30" s="138"/>
      <c r="AEF30" s="138"/>
      <c r="AEG30" s="138"/>
      <c r="AEH30" s="138"/>
      <c r="AEI30" s="138"/>
      <c r="AEJ30" s="138"/>
      <c r="AEK30" s="138"/>
      <c r="AEL30" s="138"/>
      <c r="AEM30" s="138"/>
      <c r="AEN30" s="138"/>
      <c r="AEO30" s="138"/>
      <c r="AEP30" s="138"/>
      <c r="AEQ30" s="138"/>
      <c r="AER30" s="138"/>
      <c r="AES30" s="138"/>
      <c r="AET30" s="138"/>
      <c r="AEU30" s="138"/>
      <c r="AEV30" s="138"/>
      <c r="AEW30" s="138"/>
      <c r="AEX30" s="138"/>
      <c r="AEY30" s="138"/>
      <c r="AEZ30" s="138"/>
      <c r="AFA30" s="138"/>
      <c r="AFB30" s="138"/>
      <c r="AFC30" s="138"/>
      <c r="AFD30" s="138"/>
      <c r="AFE30" s="138"/>
      <c r="AFF30" s="138"/>
      <c r="AFG30" s="138"/>
      <c r="AFH30" s="138"/>
      <c r="AFI30" s="138"/>
      <c r="AFJ30" s="138"/>
      <c r="AFK30" s="138"/>
      <c r="AFL30" s="138"/>
      <c r="AFM30" s="138"/>
      <c r="AFN30" s="138"/>
      <c r="AFO30" s="138"/>
      <c r="AFP30" s="138"/>
      <c r="AFQ30" s="138"/>
      <c r="AFR30" s="138"/>
      <c r="AFS30" s="138"/>
      <c r="AFT30" s="138"/>
      <c r="AFU30" s="138"/>
      <c r="AFV30" s="138"/>
      <c r="AFW30" s="138"/>
      <c r="AFX30" s="138"/>
      <c r="AFY30" s="138"/>
      <c r="AFZ30" s="138"/>
      <c r="AGA30" s="138"/>
      <c r="AGB30" s="138"/>
      <c r="AGC30" s="138"/>
      <c r="AGD30" s="138"/>
      <c r="AGE30" s="138"/>
      <c r="AGF30" s="138"/>
      <c r="AGG30" s="138"/>
      <c r="AGH30" s="138"/>
      <c r="AGI30" s="138"/>
      <c r="AGJ30" s="138"/>
      <c r="AGK30" s="138"/>
      <c r="AGL30" s="138"/>
      <c r="AGM30" s="138"/>
      <c r="AGN30" s="138"/>
      <c r="AGO30" s="138"/>
      <c r="AGP30" s="138"/>
      <c r="AGQ30" s="138"/>
      <c r="AGR30" s="138"/>
      <c r="AGS30" s="138"/>
      <c r="AGT30" s="138"/>
      <c r="AGU30" s="138"/>
      <c r="AGV30" s="138"/>
      <c r="AGW30" s="138"/>
      <c r="AGX30" s="138"/>
      <c r="AGY30" s="138"/>
      <c r="AGZ30" s="138"/>
      <c r="AHA30" s="138"/>
      <c r="AHB30" s="138"/>
      <c r="AHC30" s="138"/>
      <c r="AHD30" s="138"/>
      <c r="AHE30" s="138"/>
      <c r="AHF30" s="138"/>
      <c r="AHG30" s="138"/>
      <c r="AHH30" s="138"/>
      <c r="AHI30" s="138"/>
      <c r="AHJ30" s="138"/>
      <c r="AHK30" s="138"/>
      <c r="AHL30" s="138"/>
      <c r="AHM30" s="138"/>
      <c r="AHN30" s="138"/>
      <c r="AHO30" s="138"/>
      <c r="AHP30" s="138"/>
      <c r="AHQ30" s="138"/>
      <c r="AHR30" s="138"/>
      <c r="AHS30" s="138"/>
      <c r="AHT30" s="138"/>
      <c r="AHU30" s="138"/>
      <c r="AHV30" s="138"/>
      <c r="AHW30" s="138"/>
      <c r="AHX30" s="138"/>
      <c r="AHY30" s="138"/>
      <c r="AHZ30" s="138"/>
      <c r="AIA30" s="138"/>
      <c r="AIB30" s="138"/>
      <c r="AIC30" s="138"/>
      <c r="AID30" s="138"/>
      <c r="AIE30" s="138"/>
      <c r="AIF30" s="138"/>
      <c r="AIG30" s="138"/>
      <c r="AIH30" s="138"/>
      <c r="AII30" s="138"/>
      <c r="AIJ30" s="138"/>
      <c r="AIK30" s="138"/>
      <c r="AIL30" s="138"/>
      <c r="AIM30" s="138"/>
      <c r="AIN30" s="138"/>
      <c r="AIO30" s="138"/>
      <c r="AIP30" s="138"/>
      <c r="AIQ30" s="138"/>
      <c r="AIR30" s="138"/>
      <c r="AIS30" s="138"/>
      <c r="AIT30" s="138"/>
      <c r="AIU30" s="138"/>
      <c r="AIV30" s="138"/>
      <c r="AIW30" s="138"/>
      <c r="AIX30" s="138"/>
      <c r="AIY30" s="138"/>
      <c r="AIZ30" s="138"/>
      <c r="AJA30" s="138"/>
      <c r="AJB30" s="138"/>
      <c r="AJC30" s="138"/>
      <c r="AJD30" s="138"/>
      <c r="AJE30" s="138"/>
      <c r="AJF30" s="138"/>
      <c r="AJG30" s="138"/>
      <c r="AJH30" s="138"/>
      <c r="AJI30" s="138"/>
      <c r="AJJ30" s="138"/>
      <c r="AJK30" s="138"/>
      <c r="AJL30" s="138"/>
      <c r="AJM30" s="138"/>
      <c r="AJN30" s="138"/>
      <c r="AJO30" s="138"/>
      <c r="AJP30" s="138"/>
      <c r="AJQ30" s="138"/>
      <c r="AJR30" s="138"/>
      <c r="AJS30" s="138"/>
      <c r="AJT30" s="138"/>
      <c r="AJU30" s="138"/>
      <c r="AJV30" s="138"/>
      <c r="AJW30" s="138"/>
      <c r="AJX30" s="138"/>
      <c r="AJY30" s="138"/>
      <c r="AJZ30" s="138"/>
      <c r="AKA30" s="138"/>
      <c r="AKB30" s="138"/>
      <c r="AKC30" s="138"/>
      <c r="AKD30" s="138"/>
      <c r="AKE30" s="138"/>
      <c r="AKF30" s="138"/>
      <c r="AKG30" s="138"/>
      <c r="AKH30" s="138"/>
      <c r="AKI30" s="138"/>
      <c r="AKJ30" s="138"/>
      <c r="AKK30" s="138"/>
      <c r="AKL30" s="138"/>
      <c r="AKM30" s="138"/>
      <c r="AKN30" s="138"/>
      <c r="AKO30" s="138"/>
      <c r="AKP30" s="138"/>
      <c r="AKQ30" s="138"/>
      <c r="AKR30" s="138"/>
      <c r="AKS30" s="138"/>
      <c r="AKT30" s="138"/>
      <c r="AKU30" s="138"/>
      <c r="AKV30" s="138"/>
      <c r="AKW30" s="138"/>
      <c r="AKX30" s="138"/>
      <c r="AKY30" s="138"/>
      <c r="AKZ30" s="138"/>
      <c r="ALA30" s="138"/>
      <c r="ALB30" s="138"/>
      <c r="ALC30" s="138"/>
      <c r="ALD30" s="138"/>
      <c r="ALE30" s="138"/>
      <c r="ALF30" s="138"/>
      <c r="ALG30" s="138"/>
      <c r="ALH30" s="138"/>
      <c r="ALI30" s="138"/>
      <c r="ALJ30" s="138"/>
      <c r="ALK30" s="138"/>
      <c r="ALL30" s="138"/>
      <c r="ALM30" s="138"/>
      <c r="ALN30" s="138"/>
      <c r="ALO30" s="138"/>
      <c r="ALP30" s="138"/>
      <c r="ALQ30" s="138"/>
      <c r="ALR30" s="138"/>
      <c r="ALS30" s="138"/>
      <c r="ALT30" s="138"/>
      <c r="ALU30" s="138"/>
      <c r="ALV30" s="138"/>
      <c r="ALW30" s="138"/>
      <c r="ALX30" s="138"/>
      <c r="ALY30" s="138"/>
      <c r="ALZ30" s="138"/>
      <c r="AMA30" s="138"/>
    </row>
    <row r="31" spans="3:1015" s="123" customFormat="1" x14ac:dyDescent="0.25">
      <c r="C31" s="190"/>
      <c r="D31" s="190"/>
      <c r="E31" s="190"/>
      <c r="F31" s="190"/>
      <c r="G31" s="190"/>
      <c r="H31" s="191"/>
      <c r="I31" s="138"/>
      <c r="J31" s="138"/>
      <c r="K31" s="190"/>
      <c r="L31" s="190"/>
      <c r="M31" s="190"/>
      <c r="N31" s="190"/>
      <c r="O31" s="190"/>
      <c r="P31" s="190"/>
      <c r="Q31" s="191"/>
      <c r="R31" s="138"/>
      <c r="S31" s="192"/>
      <c r="T31" s="193"/>
      <c r="U31" s="193"/>
      <c r="V31" s="193"/>
      <c r="W31" s="193"/>
      <c r="X31" s="193"/>
      <c r="Y31" s="138"/>
      <c r="Z31" s="138"/>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8"/>
      <c r="BP31" s="138"/>
      <c r="BQ31" s="138"/>
      <c r="BR31" s="138"/>
      <c r="BS31" s="138"/>
      <c r="BT31" s="138"/>
      <c r="BU31" s="138"/>
      <c r="BV31" s="138"/>
      <c r="BW31" s="138"/>
      <c r="BX31" s="138"/>
      <c r="BY31" s="138"/>
      <c r="BZ31" s="138"/>
      <c r="CA31" s="138"/>
      <c r="CB31" s="138"/>
      <c r="CC31" s="138"/>
      <c r="CD31" s="138"/>
      <c r="CE31" s="138"/>
      <c r="CF31" s="138"/>
      <c r="CG31" s="138"/>
      <c r="CH31" s="138"/>
      <c r="CI31" s="138"/>
      <c r="CJ31" s="138"/>
      <c r="CK31" s="138"/>
      <c r="CL31" s="138"/>
      <c r="CM31" s="138"/>
      <c r="CN31" s="138"/>
      <c r="CO31" s="138"/>
      <c r="CP31" s="138"/>
      <c r="CQ31" s="138"/>
      <c r="CR31" s="138"/>
      <c r="CS31" s="138"/>
      <c r="CT31" s="138"/>
      <c r="CU31" s="138"/>
      <c r="CV31" s="138"/>
      <c r="CW31" s="138"/>
      <c r="CX31" s="138"/>
      <c r="CY31" s="138"/>
      <c r="CZ31" s="138"/>
      <c r="DA31" s="138"/>
      <c r="DB31" s="138"/>
      <c r="DC31" s="138"/>
      <c r="DD31" s="138"/>
      <c r="DE31" s="138"/>
      <c r="DF31" s="138"/>
      <c r="DG31" s="138"/>
      <c r="DH31" s="138"/>
      <c r="DI31" s="138"/>
      <c r="DJ31" s="138"/>
      <c r="DK31" s="138"/>
      <c r="DL31" s="138"/>
      <c r="DM31" s="138"/>
      <c r="DN31" s="138"/>
      <c r="DO31" s="138"/>
      <c r="DP31" s="138"/>
      <c r="DQ31" s="138"/>
      <c r="DR31" s="138"/>
      <c r="DS31" s="138"/>
      <c r="DT31" s="138"/>
      <c r="DU31" s="138"/>
      <c r="DV31" s="138"/>
      <c r="DW31" s="138"/>
      <c r="DX31" s="138"/>
      <c r="DY31" s="138"/>
      <c r="DZ31" s="138"/>
      <c r="EA31" s="138"/>
      <c r="EB31" s="138"/>
      <c r="EC31" s="138"/>
      <c r="ED31" s="138"/>
      <c r="EE31" s="138"/>
      <c r="EF31" s="138"/>
      <c r="EG31" s="138"/>
      <c r="EH31" s="138"/>
      <c r="EI31" s="138"/>
      <c r="EJ31" s="138"/>
      <c r="EK31" s="138"/>
      <c r="EL31" s="138"/>
      <c r="EM31" s="138"/>
      <c r="EN31" s="138"/>
      <c r="EO31" s="138"/>
      <c r="EP31" s="138"/>
      <c r="EQ31" s="138"/>
      <c r="ER31" s="138"/>
      <c r="ES31" s="138"/>
      <c r="ET31" s="138"/>
      <c r="EU31" s="138"/>
      <c r="EV31" s="138"/>
      <c r="EW31" s="138"/>
      <c r="EX31" s="138"/>
      <c r="EY31" s="138"/>
      <c r="EZ31" s="138"/>
      <c r="FA31" s="138"/>
      <c r="FB31" s="138"/>
      <c r="FC31" s="138"/>
      <c r="FD31" s="138"/>
      <c r="FE31" s="138"/>
      <c r="FF31" s="138"/>
      <c r="FG31" s="138"/>
      <c r="FH31" s="138"/>
      <c r="FI31" s="138"/>
      <c r="FJ31" s="138"/>
      <c r="FK31" s="138"/>
      <c r="FL31" s="138"/>
      <c r="FM31" s="138"/>
      <c r="FN31" s="138"/>
      <c r="FO31" s="138"/>
      <c r="FP31" s="138"/>
      <c r="FQ31" s="138"/>
      <c r="FR31" s="138"/>
      <c r="FS31" s="138"/>
      <c r="FT31" s="138"/>
      <c r="FU31" s="138"/>
      <c r="FV31" s="138"/>
      <c r="FW31" s="138"/>
      <c r="FX31" s="138"/>
      <c r="FY31" s="138"/>
      <c r="FZ31" s="138"/>
      <c r="GA31" s="138"/>
      <c r="GB31" s="138"/>
      <c r="GC31" s="138"/>
      <c r="GD31" s="138"/>
      <c r="GE31" s="138"/>
      <c r="GF31" s="138"/>
      <c r="GG31" s="138"/>
      <c r="GH31" s="138"/>
      <c r="GI31" s="138"/>
      <c r="GJ31" s="138"/>
      <c r="GK31" s="138"/>
      <c r="GL31" s="138"/>
      <c r="GM31" s="138"/>
      <c r="GN31" s="138"/>
      <c r="GO31" s="138"/>
      <c r="GP31" s="138"/>
      <c r="GQ31" s="138"/>
      <c r="GR31" s="138"/>
      <c r="GS31" s="138"/>
      <c r="GT31" s="138"/>
      <c r="GU31" s="138"/>
      <c r="GV31" s="138"/>
      <c r="GW31" s="138"/>
      <c r="GX31" s="138"/>
      <c r="GY31" s="138"/>
      <c r="GZ31" s="138"/>
      <c r="HA31" s="138"/>
      <c r="HB31" s="138"/>
      <c r="HC31" s="138"/>
      <c r="HD31" s="138"/>
      <c r="HE31" s="138"/>
      <c r="HF31" s="138"/>
      <c r="HG31" s="138"/>
      <c r="HH31" s="138"/>
      <c r="HI31" s="138"/>
      <c r="HJ31" s="138"/>
      <c r="HK31" s="138"/>
      <c r="HL31" s="138"/>
      <c r="HM31" s="138"/>
      <c r="HN31" s="138"/>
      <c r="HO31" s="138"/>
      <c r="HP31" s="138"/>
      <c r="HQ31" s="138"/>
      <c r="HR31" s="138"/>
      <c r="HS31" s="138"/>
      <c r="HT31" s="138"/>
      <c r="HU31" s="138"/>
      <c r="HV31" s="138"/>
      <c r="HW31" s="138"/>
      <c r="HX31" s="138"/>
      <c r="HY31" s="138"/>
      <c r="HZ31" s="138"/>
      <c r="IA31" s="138"/>
      <c r="IB31" s="138"/>
      <c r="IC31" s="138"/>
      <c r="ID31" s="138"/>
      <c r="IE31" s="138"/>
      <c r="IF31" s="138"/>
      <c r="IG31" s="138"/>
      <c r="IH31" s="138"/>
      <c r="II31" s="138"/>
      <c r="IJ31" s="138"/>
      <c r="IK31" s="138"/>
      <c r="IL31" s="138"/>
      <c r="IM31" s="138"/>
      <c r="IN31" s="138"/>
      <c r="IO31" s="138"/>
      <c r="IP31" s="138"/>
      <c r="IQ31" s="138"/>
      <c r="IR31" s="138"/>
      <c r="IS31" s="138"/>
      <c r="IT31" s="138"/>
      <c r="IU31" s="138"/>
      <c r="IV31" s="138"/>
      <c r="IW31" s="138"/>
      <c r="IX31" s="138"/>
      <c r="IY31" s="138"/>
      <c r="IZ31" s="138"/>
      <c r="JA31" s="138"/>
      <c r="JB31" s="138"/>
      <c r="JC31" s="138"/>
      <c r="JD31" s="138"/>
      <c r="JE31" s="138"/>
      <c r="JF31" s="138"/>
      <c r="JG31" s="138"/>
      <c r="JH31" s="138"/>
      <c r="JI31" s="138"/>
      <c r="JJ31" s="138"/>
      <c r="JK31" s="138"/>
      <c r="JL31" s="138"/>
      <c r="JM31" s="138"/>
      <c r="JN31" s="138"/>
      <c r="JO31" s="138"/>
      <c r="JP31" s="138"/>
      <c r="JQ31" s="138"/>
      <c r="JR31" s="138"/>
      <c r="JS31" s="138"/>
      <c r="JT31" s="138"/>
      <c r="JU31" s="138"/>
      <c r="JV31" s="138"/>
      <c r="JW31" s="138"/>
      <c r="JX31" s="138"/>
      <c r="JY31" s="138"/>
      <c r="JZ31" s="138"/>
      <c r="KA31" s="138"/>
      <c r="KB31" s="138"/>
      <c r="KC31" s="138"/>
      <c r="KD31" s="138"/>
      <c r="KE31" s="138"/>
      <c r="KF31" s="138"/>
      <c r="KG31" s="138"/>
      <c r="KH31" s="138"/>
      <c r="KI31" s="138"/>
      <c r="KJ31" s="138"/>
      <c r="KK31" s="138"/>
      <c r="KL31" s="138"/>
      <c r="KM31" s="138"/>
      <c r="KN31" s="138"/>
      <c r="KO31" s="138"/>
      <c r="KP31" s="138"/>
      <c r="KQ31" s="138"/>
      <c r="KR31" s="138"/>
      <c r="KS31" s="138"/>
      <c r="KT31" s="138"/>
      <c r="KU31" s="138"/>
      <c r="KV31" s="138"/>
      <c r="KW31" s="138"/>
      <c r="KX31" s="138"/>
      <c r="KY31" s="138"/>
      <c r="KZ31" s="138"/>
      <c r="LA31" s="138"/>
      <c r="LB31" s="138"/>
      <c r="LC31" s="138"/>
      <c r="LD31" s="138"/>
      <c r="LE31" s="138"/>
      <c r="LF31" s="138"/>
      <c r="LG31" s="138"/>
      <c r="LH31" s="138"/>
      <c r="LI31" s="138"/>
      <c r="LJ31" s="138"/>
      <c r="LK31" s="138"/>
      <c r="LL31" s="138"/>
      <c r="LM31" s="138"/>
      <c r="LN31" s="138"/>
      <c r="LO31" s="138"/>
      <c r="LP31" s="138"/>
      <c r="LQ31" s="138"/>
      <c r="LR31" s="138"/>
      <c r="LS31" s="138"/>
      <c r="LT31" s="138"/>
      <c r="LU31" s="138"/>
      <c r="LV31" s="138"/>
      <c r="LW31" s="138"/>
      <c r="LX31" s="138"/>
      <c r="LY31" s="138"/>
      <c r="LZ31" s="138"/>
      <c r="MA31" s="138"/>
      <c r="MB31" s="138"/>
      <c r="MC31" s="138"/>
      <c r="MD31" s="138"/>
      <c r="ME31" s="138"/>
      <c r="MF31" s="138"/>
      <c r="MG31" s="138"/>
      <c r="MH31" s="138"/>
      <c r="MI31" s="138"/>
      <c r="MJ31" s="138"/>
      <c r="MK31" s="138"/>
      <c r="ML31" s="138"/>
      <c r="MM31" s="138"/>
      <c r="MN31" s="138"/>
      <c r="MO31" s="138"/>
      <c r="MP31" s="138"/>
      <c r="MQ31" s="138"/>
      <c r="MR31" s="138"/>
      <c r="MS31" s="138"/>
      <c r="MT31" s="138"/>
      <c r="MU31" s="138"/>
      <c r="MV31" s="138"/>
      <c r="MW31" s="138"/>
      <c r="MX31" s="138"/>
      <c r="MY31" s="138"/>
      <c r="MZ31" s="138"/>
      <c r="NA31" s="138"/>
      <c r="NB31" s="138"/>
      <c r="NC31" s="138"/>
      <c r="ND31" s="138"/>
      <c r="NE31" s="138"/>
      <c r="NF31" s="138"/>
      <c r="NG31" s="138"/>
      <c r="NH31" s="138"/>
      <c r="NI31" s="138"/>
      <c r="NJ31" s="138"/>
      <c r="NK31" s="138"/>
      <c r="NL31" s="138"/>
      <c r="NM31" s="138"/>
      <c r="NN31" s="138"/>
      <c r="NO31" s="138"/>
      <c r="NP31" s="138"/>
      <c r="NQ31" s="138"/>
      <c r="NR31" s="138"/>
      <c r="NS31" s="138"/>
      <c r="NT31" s="138"/>
      <c r="NU31" s="138"/>
      <c r="NV31" s="138"/>
      <c r="NW31" s="138"/>
      <c r="NX31" s="138"/>
      <c r="NY31" s="138"/>
      <c r="NZ31" s="138"/>
      <c r="OA31" s="138"/>
      <c r="OB31" s="138"/>
      <c r="OC31" s="138"/>
      <c r="OD31" s="138"/>
      <c r="OE31" s="138"/>
      <c r="OF31" s="138"/>
      <c r="OG31" s="138"/>
      <c r="OH31" s="138"/>
      <c r="OI31" s="138"/>
      <c r="OJ31" s="138"/>
      <c r="OK31" s="138"/>
      <c r="OL31" s="138"/>
      <c r="OM31" s="138"/>
      <c r="ON31" s="138"/>
      <c r="OO31" s="138"/>
      <c r="OP31" s="138"/>
      <c r="OQ31" s="138"/>
      <c r="OR31" s="138"/>
      <c r="OS31" s="138"/>
      <c r="OT31" s="138"/>
      <c r="OU31" s="138"/>
      <c r="OV31" s="138"/>
      <c r="OW31" s="138"/>
      <c r="OX31" s="138"/>
      <c r="OY31" s="138"/>
      <c r="OZ31" s="138"/>
      <c r="PA31" s="138"/>
      <c r="PB31" s="138"/>
      <c r="PC31" s="138"/>
      <c r="PD31" s="138"/>
      <c r="PE31" s="138"/>
      <c r="PF31" s="138"/>
      <c r="PG31" s="138"/>
      <c r="PH31" s="138"/>
      <c r="PI31" s="138"/>
      <c r="PJ31" s="138"/>
      <c r="PK31" s="138"/>
      <c r="PL31" s="138"/>
      <c r="PM31" s="138"/>
      <c r="PN31" s="138"/>
      <c r="PO31" s="138"/>
      <c r="PP31" s="138"/>
      <c r="PQ31" s="138"/>
      <c r="PR31" s="138"/>
      <c r="PS31" s="138"/>
      <c r="PT31" s="138"/>
      <c r="PU31" s="138"/>
      <c r="PV31" s="138"/>
      <c r="PW31" s="138"/>
      <c r="PX31" s="138"/>
      <c r="PY31" s="138"/>
      <c r="PZ31" s="138"/>
      <c r="QA31" s="138"/>
      <c r="QB31" s="138"/>
      <c r="QC31" s="138"/>
      <c r="QD31" s="138"/>
      <c r="QE31" s="138"/>
      <c r="QF31" s="138"/>
      <c r="QG31" s="138"/>
      <c r="QH31" s="138"/>
      <c r="QI31" s="138"/>
      <c r="QJ31" s="138"/>
      <c r="QK31" s="138"/>
      <c r="QL31" s="138"/>
      <c r="QM31" s="138"/>
      <c r="QN31" s="138"/>
      <c r="QO31" s="138"/>
      <c r="QP31" s="138"/>
      <c r="QQ31" s="138"/>
      <c r="QR31" s="138"/>
      <c r="QS31" s="138"/>
      <c r="QT31" s="138"/>
      <c r="QU31" s="138"/>
      <c r="QV31" s="138"/>
      <c r="QW31" s="138"/>
      <c r="QX31" s="138"/>
      <c r="QY31" s="138"/>
      <c r="QZ31" s="138"/>
      <c r="RA31" s="138"/>
      <c r="RB31" s="138"/>
      <c r="RC31" s="138"/>
      <c r="RD31" s="138"/>
      <c r="RE31" s="138"/>
      <c r="RF31" s="138"/>
      <c r="RG31" s="138"/>
      <c r="RH31" s="138"/>
      <c r="RI31" s="138"/>
      <c r="RJ31" s="138"/>
      <c r="RK31" s="138"/>
      <c r="RL31" s="138"/>
      <c r="RM31" s="138"/>
      <c r="RN31" s="138"/>
      <c r="RO31" s="138"/>
      <c r="RP31" s="138"/>
      <c r="RQ31" s="138"/>
      <c r="RR31" s="138"/>
      <c r="RS31" s="138"/>
      <c r="RT31" s="138"/>
      <c r="RU31" s="138"/>
      <c r="RV31" s="138"/>
      <c r="RW31" s="138"/>
      <c r="RX31" s="138"/>
      <c r="RY31" s="138"/>
      <c r="RZ31" s="138"/>
      <c r="SA31" s="138"/>
      <c r="SB31" s="138"/>
      <c r="SC31" s="138"/>
      <c r="SD31" s="138"/>
      <c r="SE31" s="138"/>
      <c r="SF31" s="138"/>
      <c r="SG31" s="138"/>
      <c r="SH31" s="138"/>
      <c r="SI31" s="138"/>
      <c r="SJ31" s="138"/>
      <c r="SK31" s="138"/>
      <c r="SL31" s="138"/>
      <c r="SM31" s="138"/>
      <c r="SN31" s="138"/>
      <c r="SO31" s="138"/>
      <c r="SP31" s="138"/>
      <c r="SQ31" s="138"/>
      <c r="SR31" s="138"/>
      <c r="SS31" s="138"/>
      <c r="ST31" s="138"/>
      <c r="SU31" s="138"/>
      <c r="SV31" s="138"/>
      <c r="SW31" s="138"/>
      <c r="SX31" s="138"/>
      <c r="SY31" s="138"/>
      <c r="SZ31" s="138"/>
      <c r="TA31" s="138"/>
      <c r="TB31" s="138"/>
      <c r="TC31" s="138"/>
      <c r="TD31" s="138"/>
      <c r="TE31" s="138"/>
      <c r="TF31" s="138"/>
      <c r="TG31" s="138"/>
      <c r="TH31" s="138"/>
      <c r="TI31" s="138"/>
      <c r="TJ31" s="138"/>
      <c r="TK31" s="138"/>
      <c r="TL31" s="138"/>
      <c r="TM31" s="138"/>
      <c r="TN31" s="138"/>
      <c r="TO31" s="138"/>
      <c r="TP31" s="138"/>
      <c r="TQ31" s="138"/>
      <c r="TR31" s="138"/>
      <c r="TS31" s="138"/>
      <c r="TT31" s="138"/>
      <c r="TU31" s="138"/>
      <c r="TV31" s="138"/>
      <c r="TW31" s="138"/>
      <c r="TX31" s="138"/>
      <c r="TY31" s="138"/>
      <c r="TZ31" s="138"/>
      <c r="UA31" s="138"/>
      <c r="UB31" s="138"/>
      <c r="UC31" s="138"/>
      <c r="UD31" s="138"/>
      <c r="UE31" s="138"/>
      <c r="UF31" s="138"/>
      <c r="UG31" s="138"/>
      <c r="UH31" s="138"/>
      <c r="UI31" s="138"/>
      <c r="UJ31" s="138"/>
      <c r="UK31" s="138"/>
      <c r="UL31" s="138"/>
      <c r="UM31" s="138"/>
      <c r="UN31" s="138"/>
      <c r="UO31" s="138"/>
      <c r="UP31" s="138"/>
      <c r="UQ31" s="138"/>
      <c r="UR31" s="138"/>
      <c r="US31" s="138"/>
      <c r="UT31" s="138"/>
      <c r="UU31" s="138"/>
      <c r="UV31" s="138"/>
      <c r="UW31" s="138"/>
      <c r="UX31" s="138"/>
      <c r="UY31" s="138"/>
      <c r="UZ31" s="138"/>
      <c r="VA31" s="138"/>
      <c r="VB31" s="138"/>
      <c r="VC31" s="138"/>
      <c r="VD31" s="138"/>
      <c r="VE31" s="138"/>
      <c r="VF31" s="138"/>
      <c r="VG31" s="138"/>
      <c r="VH31" s="138"/>
      <c r="VI31" s="138"/>
      <c r="VJ31" s="138"/>
      <c r="VK31" s="138"/>
      <c r="VL31" s="138"/>
      <c r="VM31" s="138"/>
      <c r="VN31" s="138"/>
      <c r="VO31" s="138"/>
      <c r="VP31" s="138"/>
      <c r="VQ31" s="138"/>
      <c r="VR31" s="138"/>
      <c r="VS31" s="138"/>
      <c r="VT31" s="138"/>
      <c r="VU31" s="138"/>
      <c r="VV31" s="138"/>
      <c r="VW31" s="138"/>
      <c r="VX31" s="138"/>
      <c r="VY31" s="138"/>
      <c r="VZ31" s="138"/>
      <c r="WA31" s="138"/>
      <c r="WB31" s="138"/>
      <c r="WC31" s="138"/>
      <c r="WD31" s="138"/>
      <c r="WE31" s="138"/>
      <c r="WF31" s="138"/>
      <c r="WG31" s="138"/>
      <c r="WH31" s="138"/>
      <c r="WI31" s="138"/>
      <c r="WJ31" s="138"/>
      <c r="WK31" s="138"/>
      <c r="WL31" s="138"/>
      <c r="WM31" s="138"/>
      <c r="WN31" s="138"/>
      <c r="WO31" s="138"/>
      <c r="WP31" s="138"/>
      <c r="WQ31" s="138"/>
      <c r="WR31" s="138"/>
      <c r="WS31" s="138"/>
      <c r="WT31" s="138"/>
      <c r="WU31" s="138"/>
      <c r="WV31" s="138"/>
      <c r="WW31" s="138"/>
      <c r="WX31" s="138"/>
      <c r="WY31" s="138"/>
      <c r="WZ31" s="138"/>
      <c r="XA31" s="138"/>
      <c r="XB31" s="138"/>
      <c r="XC31" s="138"/>
      <c r="XD31" s="138"/>
      <c r="XE31" s="138"/>
      <c r="XF31" s="138"/>
      <c r="XG31" s="138"/>
      <c r="XH31" s="138"/>
      <c r="XI31" s="138"/>
      <c r="XJ31" s="138"/>
      <c r="XK31" s="138"/>
      <c r="XL31" s="138"/>
      <c r="XM31" s="138"/>
      <c r="XN31" s="138"/>
      <c r="XO31" s="138"/>
      <c r="XP31" s="138"/>
      <c r="XQ31" s="138"/>
      <c r="XR31" s="138"/>
      <c r="XS31" s="138"/>
      <c r="XT31" s="138"/>
      <c r="XU31" s="138"/>
      <c r="XV31" s="138"/>
      <c r="XW31" s="138"/>
      <c r="XX31" s="138"/>
      <c r="XY31" s="138"/>
      <c r="XZ31" s="138"/>
      <c r="YA31" s="138"/>
      <c r="YB31" s="138"/>
      <c r="YC31" s="138"/>
      <c r="YD31" s="138"/>
      <c r="YE31" s="138"/>
      <c r="YF31" s="138"/>
      <c r="YG31" s="138"/>
      <c r="YH31" s="138"/>
      <c r="YI31" s="138"/>
      <c r="YJ31" s="138"/>
      <c r="YK31" s="138"/>
      <c r="YL31" s="138"/>
      <c r="YM31" s="138"/>
      <c r="YN31" s="138"/>
      <c r="YO31" s="138"/>
      <c r="YP31" s="138"/>
      <c r="YQ31" s="138"/>
      <c r="YR31" s="138"/>
      <c r="YS31" s="138"/>
      <c r="YT31" s="138"/>
      <c r="YU31" s="138"/>
      <c r="YV31" s="138"/>
      <c r="YW31" s="138"/>
      <c r="YX31" s="138"/>
      <c r="YY31" s="138"/>
      <c r="YZ31" s="138"/>
      <c r="ZA31" s="138"/>
      <c r="ZB31" s="138"/>
      <c r="ZC31" s="138"/>
      <c r="ZD31" s="138"/>
      <c r="ZE31" s="138"/>
      <c r="ZF31" s="138"/>
      <c r="ZG31" s="138"/>
      <c r="ZH31" s="138"/>
      <c r="ZI31" s="138"/>
      <c r="ZJ31" s="138"/>
      <c r="ZK31" s="138"/>
      <c r="ZL31" s="138"/>
      <c r="ZM31" s="138"/>
      <c r="ZN31" s="138"/>
      <c r="ZO31" s="138"/>
      <c r="ZP31" s="138"/>
      <c r="ZQ31" s="138"/>
      <c r="ZR31" s="138"/>
      <c r="ZS31" s="138"/>
      <c r="ZT31" s="138"/>
      <c r="ZU31" s="138"/>
      <c r="ZV31" s="138"/>
      <c r="ZW31" s="138"/>
      <c r="ZX31" s="138"/>
      <c r="ZY31" s="138"/>
      <c r="ZZ31" s="138"/>
      <c r="AAA31" s="138"/>
      <c r="AAB31" s="138"/>
      <c r="AAC31" s="138"/>
      <c r="AAD31" s="138"/>
      <c r="AAE31" s="138"/>
      <c r="AAF31" s="138"/>
      <c r="AAG31" s="138"/>
      <c r="AAH31" s="138"/>
      <c r="AAI31" s="138"/>
      <c r="AAJ31" s="138"/>
      <c r="AAK31" s="138"/>
      <c r="AAL31" s="138"/>
      <c r="AAM31" s="138"/>
      <c r="AAN31" s="138"/>
      <c r="AAO31" s="138"/>
      <c r="AAP31" s="138"/>
      <c r="AAQ31" s="138"/>
      <c r="AAR31" s="138"/>
      <c r="AAS31" s="138"/>
      <c r="AAT31" s="138"/>
      <c r="AAU31" s="138"/>
      <c r="AAV31" s="138"/>
      <c r="AAW31" s="138"/>
      <c r="AAX31" s="138"/>
      <c r="AAY31" s="138"/>
      <c r="AAZ31" s="138"/>
      <c r="ABA31" s="138"/>
      <c r="ABB31" s="138"/>
      <c r="ABC31" s="138"/>
      <c r="ABD31" s="138"/>
      <c r="ABE31" s="138"/>
      <c r="ABF31" s="138"/>
      <c r="ABG31" s="138"/>
      <c r="ABH31" s="138"/>
      <c r="ABI31" s="138"/>
      <c r="ABJ31" s="138"/>
      <c r="ABK31" s="138"/>
      <c r="ABL31" s="138"/>
      <c r="ABM31" s="138"/>
      <c r="ABN31" s="138"/>
      <c r="ABO31" s="138"/>
      <c r="ABP31" s="138"/>
      <c r="ABQ31" s="138"/>
      <c r="ABR31" s="138"/>
      <c r="ABS31" s="138"/>
      <c r="ABT31" s="138"/>
      <c r="ABU31" s="138"/>
      <c r="ABV31" s="138"/>
      <c r="ABW31" s="138"/>
      <c r="ABX31" s="138"/>
      <c r="ABY31" s="138"/>
      <c r="ABZ31" s="138"/>
      <c r="ACA31" s="138"/>
      <c r="ACB31" s="138"/>
      <c r="ACC31" s="138"/>
      <c r="ACD31" s="138"/>
      <c r="ACE31" s="138"/>
      <c r="ACF31" s="138"/>
      <c r="ACG31" s="138"/>
      <c r="ACH31" s="138"/>
      <c r="ACI31" s="138"/>
      <c r="ACJ31" s="138"/>
      <c r="ACK31" s="138"/>
      <c r="ACL31" s="138"/>
      <c r="ACM31" s="138"/>
      <c r="ACN31" s="138"/>
      <c r="ACO31" s="138"/>
      <c r="ACP31" s="138"/>
      <c r="ACQ31" s="138"/>
      <c r="ACR31" s="138"/>
      <c r="ACS31" s="138"/>
      <c r="ACT31" s="138"/>
      <c r="ACU31" s="138"/>
      <c r="ACV31" s="138"/>
      <c r="ACW31" s="138"/>
      <c r="ACX31" s="138"/>
      <c r="ACY31" s="138"/>
      <c r="ACZ31" s="138"/>
      <c r="ADA31" s="138"/>
      <c r="ADB31" s="138"/>
      <c r="ADC31" s="138"/>
      <c r="ADD31" s="138"/>
      <c r="ADE31" s="138"/>
      <c r="ADF31" s="138"/>
      <c r="ADG31" s="138"/>
      <c r="ADH31" s="138"/>
      <c r="ADI31" s="138"/>
      <c r="ADJ31" s="138"/>
      <c r="ADK31" s="138"/>
      <c r="ADL31" s="138"/>
      <c r="ADM31" s="138"/>
      <c r="ADN31" s="138"/>
      <c r="ADO31" s="138"/>
      <c r="ADP31" s="138"/>
      <c r="ADQ31" s="138"/>
      <c r="ADR31" s="138"/>
      <c r="ADS31" s="138"/>
      <c r="ADT31" s="138"/>
      <c r="ADU31" s="138"/>
      <c r="ADV31" s="138"/>
      <c r="ADW31" s="138"/>
      <c r="ADX31" s="138"/>
      <c r="ADY31" s="138"/>
      <c r="ADZ31" s="138"/>
      <c r="AEA31" s="138"/>
      <c r="AEB31" s="138"/>
      <c r="AEC31" s="138"/>
      <c r="AED31" s="138"/>
      <c r="AEE31" s="138"/>
      <c r="AEF31" s="138"/>
      <c r="AEG31" s="138"/>
      <c r="AEH31" s="138"/>
      <c r="AEI31" s="138"/>
      <c r="AEJ31" s="138"/>
      <c r="AEK31" s="138"/>
      <c r="AEL31" s="138"/>
      <c r="AEM31" s="138"/>
      <c r="AEN31" s="138"/>
      <c r="AEO31" s="138"/>
      <c r="AEP31" s="138"/>
      <c r="AEQ31" s="138"/>
      <c r="AER31" s="138"/>
      <c r="AES31" s="138"/>
      <c r="AET31" s="138"/>
      <c r="AEU31" s="138"/>
      <c r="AEV31" s="138"/>
      <c r="AEW31" s="138"/>
      <c r="AEX31" s="138"/>
      <c r="AEY31" s="138"/>
      <c r="AEZ31" s="138"/>
      <c r="AFA31" s="138"/>
      <c r="AFB31" s="138"/>
      <c r="AFC31" s="138"/>
      <c r="AFD31" s="138"/>
      <c r="AFE31" s="138"/>
      <c r="AFF31" s="138"/>
      <c r="AFG31" s="138"/>
      <c r="AFH31" s="138"/>
      <c r="AFI31" s="138"/>
      <c r="AFJ31" s="138"/>
      <c r="AFK31" s="138"/>
      <c r="AFL31" s="138"/>
      <c r="AFM31" s="138"/>
      <c r="AFN31" s="138"/>
      <c r="AFO31" s="138"/>
      <c r="AFP31" s="138"/>
      <c r="AFQ31" s="138"/>
      <c r="AFR31" s="138"/>
      <c r="AFS31" s="138"/>
      <c r="AFT31" s="138"/>
      <c r="AFU31" s="138"/>
      <c r="AFV31" s="138"/>
      <c r="AFW31" s="138"/>
      <c r="AFX31" s="138"/>
      <c r="AFY31" s="138"/>
      <c r="AFZ31" s="138"/>
      <c r="AGA31" s="138"/>
      <c r="AGB31" s="138"/>
      <c r="AGC31" s="138"/>
      <c r="AGD31" s="138"/>
      <c r="AGE31" s="138"/>
      <c r="AGF31" s="138"/>
      <c r="AGG31" s="138"/>
      <c r="AGH31" s="138"/>
      <c r="AGI31" s="138"/>
      <c r="AGJ31" s="138"/>
      <c r="AGK31" s="138"/>
      <c r="AGL31" s="138"/>
      <c r="AGM31" s="138"/>
      <c r="AGN31" s="138"/>
      <c r="AGO31" s="138"/>
      <c r="AGP31" s="138"/>
      <c r="AGQ31" s="138"/>
      <c r="AGR31" s="138"/>
      <c r="AGS31" s="138"/>
      <c r="AGT31" s="138"/>
      <c r="AGU31" s="138"/>
      <c r="AGV31" s="138"/>
      <c r="AGW31" s="138"/>
      <c r="AGX31" s="138"/>
      <c r="AGY31" s="138"/>
      <c r="AGZ31" s="138"/>
      <c r="AHA31" s="138"/>
      <c r="AHB31" s="138"/>
      <c r="AHC31" s="138"/>
      <c r="AHD31" s="138"/>
      <c r="AHE31" s="138"/>
      <c r="AHF31" s="138"/>
      <c r="AHG31" s="138"/>
      <c r="AHH31" s="138"/>
      <c r="AHI31" s="138"/>
      <c r="AHJ31" s="138"/>
      <c r="AHK31" s="138"/>
      <c r="AHL31" s="138"/>
      <c r="AHM31" s="138"/>
      <c r="AHN31" s="138"/>
      <c r="AHO31" s="138"/>
      <c r="AHP31" s="138"/>
      <c r="AHQ31" s="138"/>
      <c r="AHR31" s="138"/>
      <c r="AHS31" s="138"/>
      <c r="AHT31" s="138"/>
      <c r="AHU31" s="138"/>
      <c r="AHV31" s="138"/>
      <c r="AHW31" s="138"/>
      <c r="AHX31" s="138"/>
      <c r="AHY31" s="138"/>
      <c r="AHZ31" s="138"/>
      <c r="AIA31" s="138"/>
      <c r="AIB31" s="138"/>
      <c r="AIC31" s="138"/>
      <c r="AID31" s="138"/>
      <c r="AIE31" s="138"/>
      <c r="AIF31" s="138"/>
      <c r="AIG31" s="138"/>
      <c r="AIH31" s="138"/>
      <c r="AII31" s="138"/>
      <c r="AIJ31" s="138"/>
      <c r="AIK31" s="138"/>
      <c r="AIL31" s="138"/>
      <c r="AIM31" s="138"/>
      <c r="AIN31" s="138"/>
      <c r="AIO31" s="138"/>
      <c r="AIP31" s="138"/>
      <c r="AIQ31" s="138"/>
      <c r="AIR31" s="138"/>
      <c r="AIS31" s="138"/>
      <c r="AIT31" s="138"/>
      <c r="AIU31" s="138"/>
      <c r="AIV31" s="138"/>
      <c r="AIW31" s="138"/>
      <c r="AIX31" s="138"/>
      <c r="AIY31" s="138"/>
      <c r="AIZ31" s="138"/>
      <c r="AJA31" s="138"/>
      <c r="AJB31" s="138"/>
      <c r="AJC31" s="138"/>
      <c r="AJD31" s="138"/>
      <c r="AJE31" s="138"/>
      <c r="AJF31" s="138"/>
      <c r="AJG31" s="138"/>
      <c r="AJH31" s="138"/>
      <c r="AJI31" s="138"/>
      <c r="AJJ31" s="138"/>
      <c r="AJK31" s="138"/>
      <c r="AJL31" s="138"/>
      <c r="AJM31" s="138"/>
      <c r="AJN31" s="138"/>
      <c r="AJO31" s="138"/>
      <c r="AJP31" s="138"/>
      <c r="AJQ31" s="138"/>
      <c r="AJR31" s="138"/>
      <c r="AJS31" s="138"/>
      <c r="AJT31" s="138"/>
      <c r="AJU31" s="138"/>
      <c r="AJV31" s="138"/>
      <c r="AJW31" s="138"/>
      <c r="AJX31" s="138"/>
      <c r="AJY31" s="138"/>
      <c r="AJZ31" s="138"/>
      <c r="AKA31" s="138"/>
      <c r="AKB31" s="138"/>
      <c r="AKC31" s="138"/>
      <c r="AKD31" s="138"/>
      <c r="AKE31" s="138"/>
      <c r="AKF31" s="138"/>
      <c r="AKG31" s="138"/>
      <c r="AKH31" s="138"/>
      <c r="AKI31" s="138"/>
      <c r="AKJ31" s="138"/>
      <c r="AKK31" s="138"/>
      <c r="AKL31" s="138"/>
      <c r="AKM31" s="138"/>
      <c r="AKN31" s="138"/>
      <c r="AKO31" s="138"/>
      <c r="AKP31" s="138"/>
      <c r="AKQ31" s="138"/>
      <c r="AKR31" s="138"/>
      <c r="AKS31" s="138"/>
      <c r="AKT31" s="138"/>
      <c r="AKU31" s="138"/>
      <c r="AKV31" s="138"/>
      <c r="AKW31" s="138"/>
      <c r="AKX31" s="138"/>
      <c r="AKY31" s="138"/>
      <c r="AKZ31" s="138"/>
      <c r="ALA31" s="138"/>
      <c r="ALB31" s="138"/>
      <c r="ALC31" s="138"/>
      <c r="ALD31" s="138"/>
      <c r="ALE31" s="138"/>
      <c r="ALF31" s="138"/>
      <c r="ALG31" s="138"/>
      <c r="ALH31" s="138"/>
      <c r="ALI31" s="138"/>
      <c r="ALJ31" s="138"/>
      <c r="ALK31" s="138"/>
      <c r="ALL31" s="138"/>
      <c r="ALM31" s="138"/>
      <c r="ALN31" s="138"/>
      <c r="ALO31" s="138"/>
      <c r="ALP31" s="138"/>
      <c r="ALQ31" s="138"/>
      <c r="ALR31" s="138"/>
      <c r="ALS31" s="138"/>
      <c r="ALT31" s="138"/>
      <c r="ALU31" s="138"/>
      <c r="ALV31" s="138"/>
      <c r="ALW31" s="138"/>
      <c r="ALX31" s="138"/>
      <c r="ALY31" s="138"/>
      <c r="ALZ31" s="138"/>
      <c r="AMA31" s="138"/>
    </row>
    <row r="32" spans="3:1015" s="123" customFormat="1" x14ac:dyDescent="0.25">
      <c r="C32" s="190"/>
      <c r="D32" s="190"/>
      <c r="E32" s="190"/>
      <c r="F32" s="190"/>
      <c r="G32" s="190"/>
      <c r="H32" s="191"/>
      <c r="I32" s="138"/>
      <c r="J32" s="138"/>
      <c r="K32" s="190"/>
      <c r="L32" s="190"/>
      <c r="M32" s="190"/>
      <c r="N32" s="190"/>
      <c r="O32" s="190"/>
      <c r="P32" s="190"/>
      <c r="Q32" s="191"/>
      <c r="R32" s="138"/>
      <c r="S32" s="192"/>
      <c r="T32" s="193"/>
      <c r="U32" s="193"/>
      <c r="V32" s="193"/>
      <c r="W32" s="193"/>
      <c r="X32" s="193"/>
      <c r="Y32" s="138"/>
      <c r="Z32" s="138"/>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c r="BE32" s="138"/>
      <c r="BF32" s="138"/>
      <c r="BG32" s="138"/>
      <c r="BH32" s="138"/>
      <c r="BI32" s="138"/>
      <c r="BJ32" s="138"/>
      <c r="BK32" s="138"/>
      <c r="BL32" s="138"/>
      <c r="BM32" s="138"/>
      <c r="BN32" s="138"/>
      <c r="BO32" s="138"/>
      <c r="BP32" s="138"/>
      <c r="BQ32" s="138"/>
      <c r="BR32" s="138"/>
      <c r="BS32" s="138"/>
      <c r="BT32" s="138"/>
      <c r="BU32" s="138"/>
      <c r="BV32" s="138"/>
      <c r="BW32" s="138"/>
      <c r="BX32" s="138"/>
      <c r="BY32" s="138"/>
      <c r="BZ32" s="138"/>
      <c r="CA32" s="138"/>
      <c r="CB32" s="138"/>
      <c r="CC32" s="138"/>
      <c r="CD32" s="138"/>
      <c r="CE32" s="138"/>
      <c r="CF32" s="138"/>
      <c r="CG32" s="138"/>
      <c r="CH32" s="138"/>
      <c r="CI32" s="138"/>
      <c r="CJ32" s="138"/>
      <c r="CK32" s="138"/>
      <c r="CL32" s="138"/>
      <c r="CM32" s="138"/>
      <c r="CN32" s="138"/>
      <c r="CO32" s="138"/>
      <c r="CP32" s="138"/>
      <c r="CQ32" s="138"/>
      <c r="CR32" s="138"/>
      <c r="CS32" s="138"/>
      <c r="CT32" s="138"/>
      <c r="CU32" s="138"/>
      <c r="CV32" s="138"/>
      <c r="CW32" s="138"/>
      <c r="CX32" s="138"/>
      <c r="CY32" s="138"/>
      <c r="CZ32" s="138"/>
      <c r="DA32" s="138"/>
      <c r="DB32" s="138"/>
      <c r="DC32" s="138"/>
      <c r="DD32" s="138"/>
      <c r="DE32" s="138"/>
      <c r="DF32" s="138"/>
      <c r="DG32" s="138"/>
      <c r="DH32" s="138"/>
      <c r="DI32" s="138"/>
      <c r="DJ32" s="138"/>
      <c r="DK32" s="138"/>
      <c r="DL32" s="138"/>
      <c r="DM32" s="138"/>
      <c r="DN32" s="138"/>
      <c r="DO32" s="138"/>
      <c r="DP32" s="138"/>
      <c r="DQ32" s="138"/>
      <c r="DR32" s="138"/>
      <c r="DS32" s="138"/>
      <c r="DT32" s="138"/>
      <c r="DU32" s="138"/>
      <c r="DV32" s="138"/>
      <c r="DW32" s="138"/>
      <c r="DX32" s="138"/>
      <c r="DY32" s="138"/>
      <c r="DZ32" s="138"/>
      <c r="EA32" s="138"/>
      <c r="EB32" s="138"/>
      <c r="EC32" s="138"/>
      <c r="ED32" s="138"/>
      <c r="EE32" s="138"/>
      <c r="EF32" s="138"/>
      <c r="EG32" s="138"/>
      <c r="EH32" s="138"/>
      <c r="EI32" s="138"/>
      <c r="EJ32" s="138"/>
      <c r="EK32" s="138"/>
      <c r="EL32" s="138"/>
      <c r="EM32" s="138"/>
      <c r="EN32" s="138"/>
      <c r="EO32" s="138"/>
      <c r="EP32" s="138"/>
      <c r="EQ32" s="138"/>
      <c r="ER32" s="138"/>
      <c r="ES32" s="138"/>
      <c r="ET32" s="138"/>
      <c r="EU32" s="138"/>
      <c r="EV32" s="138"/>
      <c r="EW32" s="138"/>
      <c r="EX32" s="138"/>
      <c r="EY32" s="138"/>
      <c r="EZ32" s="138"/>
      <c r="FA32" s="138"/>
      <c r="FB32" s="138"/>
      <c r="FC32" s="138"/>
      <c r="FD32" s="138"/>
      <c r="FE32" s="138"/>
      <c r="FF32" s="138"/>
      <c r="FG32" s="138"/>
      <c r="FH32" s="138"/>
      <c r="FI32" s="138"/>
      <c r="FJ32" s="138"/>
      <c r="FK32" s="138"/>
      <c r="FL32" s="138"/>
      <c r="FM32" s="138"/>
      <c r="FN32" s="138"/>
      <c r="FO32" s="138"/>
      <c r="FP32" s="138"/>
      <c r="FQ32" s="138"/>
      <c r="FR32" s="138"/>
      <c r="FS32" s="138"/>
      <c r="FT32" s="138"/>
      <c r="FU32" s="138"/>
      <c r="FV32" s="138"/>
      <c r="FW32" s="138"/>
      <c r="FX32" s="138"/>
      <c r="FY32" s="138"/>
      <c r="FZ32" s="138"/>
      <c r="GA32" s="138"/>
      <c r="GB32" s="138"/>
      <c r="GC32" s="138"/>
      <c r="GD32" s="138"/>
      <c r="GE32" s="138"/>
      <c r="GF32" s="138"/>
      <c r="GG32" s="138"/>
      <c r="GH32" s="138"/>
      <c r="GI32" s="138"/>
      <c r="GJ32" s="138"/>
      <c r="GK32" s="138"/>
      <c r="GL32" s="138"/>
      <c r="GM32" s="138"/>
      <c r="GN32" s="138"/>
      <c r="GO32" s="138"/>
      <c r="GP32" s="138"/>
      <c r="GQ32" s="138"/>
      <c r="GR32" s="138"/>
      <c r="GS32" s="138"/>
      <c r="GT32" s="138"/>
      <c r="GU32" s="138"/>
      <c r="GV32" s="138"/>
      <c r="GW32" s="138"/>
      <c r="GX32" s="138"/>
      <c r="GY32" s="138"/>
      <c r="GZ32" s="138"/>
      <c r="HA32" s="138"/>
      <c r="HB32" s="138"/>
      <c r="HC32" s="138"/>
      <c r="HD32" s="138"/>
      <c r="HE32" s="138"/>
      <c r="HF32" s="138"/>
      <c r="HG32" s="138"/>
      <c r="HH32" s="138"/>
      <c r="HI32" s="138"/>
      <c r="HJ32" s="138"/>
      <c r="HK32" s="138"/>
      <c r="HL32" s="138"/>
      <c r="HM32" s="138"/>
      <c r="HN32" s="138"/>
      <c r="HO32" s="138"/>
      <c r="HP32" s="138"/>
      <c r="HQ32" s="138"/>
      <c r="HR32" s="138"/>
      <c r="HS32" s="138"/>
      <c r="HT32" s="138"/>
      <c r="HU32" s="138"/>
      <c r="HV32" s="138"/>
      <c r="HW32" s="138"/>
      <c r="HX32" s="138"/>
      <c r="HY32" s="138"/>
      <c r="HZ32" s="138"/>
      <c r="IA32" s="138"/>
      <c r="IB32" s="138"/>
      <c r="IC32" s="138"/>
      <c r="ID32" s="138"/>
      <c r="IE32" s="138"/>
      <c r="IF32" s="138"/>
      <c r="IG32" s="138"/>
      <c r="IH32" s="138"/>
      <c r="II32" s="138"/>
      <c r="IJ32" s="138"/>
      <c r="IK32" s="138"/>
      <c r="IL32" s="138"/>
      <c r="IM32" s="138"/>
      <c r="IN32" s="138"/>
      <c r="IO32" s="138"/>
      <c r="IP32" s="138"/>
      <c r="IQ32" s="138"/>
      <c r="IR32" s="138"/>
      <c r="IS32" s="138"/>
      <c r="IT32" s="138"/>
      <c r="IU32" s="138"/>
      <c r="IV32" s="138"/>
      <c r="IW32" s="138"/>
      <c r="IX32" s="138"/>
      <c r="IY32" s="138"/>
      <c r="IZ32" s="138"/>
      <c r="JA32" s="138"/>
      <c r="JB32" s="138"/>
      <c r="JC32" s="138"/>
      <c r="JD32" s="138"/>
      <c r="JE32" s="138"/>
      <c r="JF32" s="138"/>
      <c r="JG32" s="138"/>
      <c r="JH32" s="138"/>
      <c r="JI32" s="138"/>
      <c r="JJ32" s="138"/>
      <c r="JK32" s="138"/>
      <c r="JL32" s="138"/>
      <c r="JM32" s="138"/>
      <c r="JN32" s="138"/>
      <c r="JO32" s="138"/>
      <c r="JP32" s="138"/>
      <c r="JQ32" s="138"/>
      <c r="JR32" s="138"/>
      <c r="JS32" s="138"/>
      <c r="JT32" s="138"/>
      <c r="JU32" s="138"/>
      <c r="JV32" s="138"/>
      <c r="JW32" s="138"/>
      <c r="JX32" s="138"/>
      <c r="JY32" s="138"/>
      <c r="JZ32" s="138"/>
      <c r="KA32" s="138"/>
      <c r="KB32" s="138"/>
      <c r="KC32" s="138"/>
      <c r="KD32" s="138"/>
      <c r="KE32" s="138"/>
      <c r="KF32" s="138"/>
      <c r="KG32" s="138"/>
      <c r="KH32" s="138"/>
      <c r="KI32" s="138"/>
      <c r="KJ32" s="138"/>
      <c r="KK32" s="138"/>
      <c r="KL32" s="138"/>
      <c r="KM32" s="138"/>
      <c r="KN32" s="138"/>
      <c r="KO32" s="138"/>
      <c r="KP32" s="138"/>
      <c r="KQ32" s="138"/>
      <c r="KR32" s="138"/>
      <c r="KS32" s="138"/>
      <c r="KT32" s="138"/>
      <c r="KU32" s="138"/>
      <c r="KV32" s="138"/>
      <c r="KW32" s="138"/>
      <c r="KX32" s="138"/>
      <c r="KY32" s="138"/>
      <c r="KZ32" s="138"/>
      <c r="LA32" s="138"/>
      <c r="LB32" s="138"/>
      <c r="LC32" s="138"/>
      <c r="LD32" s="138"/>
      <c r="LE32" s="138"/>
      <c r="LF32" s="138"/>
      <c r="LG32" s="138"/>
      <c r="LH32" s="138"/>
      <c r="LI32" s="138"/>
      <c r="LJ32" s="138"/>
      <c r="LK32" s="138"/>
      <c r="LL32" s="138"/>
      <c r="LM32" s="138"/>
      <c r="LN32" s="138"/>
      <c r="LO32" s="138"/>
      <c r="LP32" s="138"/>
      <c r="LQ32" s="138"/>
      <c r="LR32" s="138"/>
      <c r="LS32" s="138"/>
      <c r="LT32" s="138"/>
      <c r="LU32" s="138"/>
      <c r="LV32" s="138"/>
      <c r="LW32" s="138"/>
      <c r="LX32" s="138"/>
      <c r="LY32" s="138"/>
      <c r="LZ32" s="138"/>
      <c r="MA32" s="138"/>
      <c r="MB32" s="138"/>
      <c r="MC32" s="138"/>
      <c r="MD32" s="138"/>
      <c r="ME32" s="138"/>
      <c r="MF32" s="138"/>
      <c r="MG32" s="138"/>
      <c r="MH32" s="138"/>
      <c r="MI32" s="138"/>
      <c r="MJ32" s="138"/>
      <c r="MK32" s="138"/>
      <c r="ML32" s="138"/>
      <c r="MM32" s="138"/>
      <c r="MN32" s="138"/>
      <c r="MO32" s="138"/>
      <c r="MP32" s="138"/>
      <c r="MQ32" s="138"/>
      <c r="MR32" s="138"/>
      <c r="MS32" s="138"/>
      <c r="MT32" s="138"/>
      <c r="MU32" s="138"/>
      <c r="MV32" s="138"/>
      <c r="MW32" s="138"/>
      <c r="MX32" s="138"/>
      <c r="MY32" s="138"/>
      <c r="MZ32" s="138"/>
      <c r="NA32" s="138"/>
      <c r="NB32" s="138"/>
      <c r="NC32" s="138"/>
      <c r="ND32" s="138"/>
      <c r="NE32" s="138"/>
      <c r="NF32" s="138"/>
      <c r="NG32" s="138"/>
      <c r="NH32" s="138"/>
      <c r="NI32" s="138"/>
      <c r="NJ32" s="138"/>
      <c r="NK32" s="138"/>
      <c r="NL32" s="138"/>
      <c r="NM32" s="138"/>
      <c r="NN32" s="138"/>
      <c r="NO32" s="138"/>
      <c r="NP32" s="138"/>
      <c r="NQ32" s="138"/>
      <c r="NR32" s="138"/>
      <c r="NS32" s="138"/>
      <c r="NT32" s="138"/>
      <c r="NU32" s="138"/>
      <c r="NV32" s="138"/>
      <c r="NW32" s="138"/>
      <c r="NX32" s="138"/>
      <c r="NY32" s="138"/>
      <c r="NZ32" s="138"/>
      <c r="OA32" s="138"/>
      <c r="OB32" s="138"/>
      <c r="OC32" s="138"/>
      <c r="OD32" s="138"/>
      <c r="OE32" s="138"/>
      <c r="OF32" s="138"/>
      <c r="OG32" s="138"/>
      <c r="OH32" s="138"/>
      <c r="OI32" s="138"/>
      <c r="OJ32" s="138"/>
      <c r="OK32" s="138"/>
      <c r="OL32" s="138"/>
      <c r="OM32" s="138"/>
      <c r="ON32" s="138"/>
      <c r="OO32" s="138"/>
      <c r="OP32" s="138"/>
      <c r="OQ32" s="138"/>
      <c r="OR32" s="138"/>
      <c r="OS32" s="138"/>
      <c r="OT32" s="138"/>
      <c r="OU32" s="138"/>
      <c r="OV32" s="138"/>
      <c r="OW32" s="138"/>
      <c r="OX32" s="138"/>
      <c r="OY32" s="138"/>
      <c r="OZ32" s="138"/>
      <c r="PA32" s="138"/>
      <c r="PB32" s="138"/>
      <c r="PC32" s="138"/>
      <c r="PD32" s="138"/>
      <c r="PE32" s="138"/>
      <c r="PF32" s="138"/>
      <c r="PG32" s="138"/>
      <c r="PH32" s="138"/>
      <c r="PI32" s="138"/>
      <c r="PJ32" s="138"/>
      <c r="PK32" s="138"/>
      <c r="PL32" s="138"/>
      <c r="PM32" s="138"/>
      <c r="PN32" s="138"/>
      <c r="PO32" s="138"/>
      <c r="PP32" s="138"/>
      <c r="PQ32" s="138"/>
      <c r="PR32" s="138"/>
      <c r="PS32" s="138"/>
      <c r="PT32" s="138"/>
      <c r="PU32" s="138"/>
      <c r="PV32" s="138"/>
      <c r="PW32" s="138"/>
      <c r="PX32" s="138"/>
      <c r="PY32" s="138"/>
      <c r="PZ32" s="138"/>
      <c r="QA32" s="138"/>
      <c r="QB32" s="138"/>
      <c r="QC32" s="138"/>
      <c r="QD32" s="138"/>
      <c r="QE32" s="138"/>
      <c r="QF32" s="138"/>
      <c r="QG32" s="138"/>
      <c r="QH32" s="138"/>
      <c r="QI32" s="138"/>
      <c r="QJ32" s="138"/>
      <c r="QK32" s="138"/>
      <c r="QL32" s="138"/>
      <c r="QM32" s="138"/>
      <c r="QN32" s="138"/>
      <c r="QO32" s="138"/>
      <c r="QP32" s="138"/>
      <c r="QQ32" s="138"/>
      <c r="QR32" s="138"/>
      <c r="QS32" s="138"/>
      <c r="QT32" s="138"/>
      <c r="QU32" s="138"/>
      <c r="QV32" s="138"/>
      <c r="QW32" s="138"/>
      <c r="QX32" s="138"/>
      <c r="QY32" s="138"/>
      <c r="QZ32" s="138"/>
      <c r="RA32" s="138"/>
      <c r="RB32" s="138"/>
      <c r="RC32" s="138"/>
      <c r="RD32" s="138"/>
      <c r="RE32" s="138"/>
      <c r="RF32" s="138"/>
      <c r="RG32" s="138"/>
      <c r="RH32" s="138"/>
      <c r="RI32" s="138"/>
      <c r="RJ32" s="138"/>
      <c r="RK32" s="138"/>
      <c r="RL32" s="138"/>
      <c r="RM32" s="138"/>
      <c r="RN32" s="138"/>
      <c r="RO32" s="138"/>
      <c r="RP32" s="138"/>
      <c r="RQ32" s="138"/>
      <c r="RR32" s="138"/>
      <c r="RS32" s="138"/>
      <c r="RT32" s="138"/>
      <c r="RU32" s="138"/>
      <c r="RV32" s="138"/>
      <c r="RW32" s="138"/>
      <c r="RX32" s="138"/>
      <c r="RY32" s="138"/>
      <c r="RZ32" s="138"/>
      <c r="SA32" s="138"/>
      <c r="SB32" s="138"/>
      <c r="SC32" s="138"/>
      <c r="SD32" s="138"/>
      <c r="SE32" s="138"/>
      <c r="SF32" s="138"/>
      <c r="SG32" s="138"/>
      <c r="SH32" s="138"/>
      <c r="SI32" s="138"/>
      <c r="SJ32" s="138"/>
      <c r="SK32" s="138"/>
      <c r="SL32" s="138"/>
      <c r="SM32" s="138"/>
      <c r="SN32" s="138"/>
      <c r="SO32" s="138"/>
      <c r="SP32" s="138"/>
      <c r="SQ32" s="138"/>
      <c r="SR32" s="138"/>
      <c r="SS32" s="138"/>
      <c r="ST32" s="138"/>
      <c r="SU32" s="138"/>
      <c r="SV32" s="138"/>
      <c r="SW32" s="138"/>
      <c r="SX32" s="138"/>
      <c r="SY32" s="138"/>
      <c r="SZ32" s="138"/>
      <c r="TA32" s="138"/>
      <c r="TB32" s="138"/>
      <c r="TC32" s="138"/>
      <c r="TD32" s="138"/>
      <c r="TE32" s="138"/>
      <c r="TF32" s="138"/>
      <c r="TG32" s="138"/>
      <c r="TH32" s="138"/>
      <c r="TI32" s="138"/>
      <c r="TJ32" s="138"/>
      <c r="TK32" s="138"/>
      <c r="TL32" s="138"/>
      <c r="TM32" s="138"/>
      <c r="TN32" s="138"/>
      <c r="TO32" s="138"/>
      <c r="TP32" s="138"/>
      <c r="TQ32" s="138"/>
      <c r="TR32" s="138"/>
      <c r="TS32" s="138"/>
      <c r="TT32" s="138"/>
      <c r="TU32" s="138"/>
      <c r="TV32" s="138"/>
      <c r="TW32" s="138"/>
      <c r="TX32" s="138"/>
      <c r="TY32" s="138"/>
      <c r="TZ32" s="138"/>
      <c r="UA32" s="138"/>
      <c r="UB32" s="138"/>
      <c r="UC32" s="138"/>
      <c r="UD32" s="138"/>
      <c r="UE32" s="138"/>
      <c r="UF32" s="138"/>
      <c r="UG32" s="138"/>
      <c r="UH32" s="138"/>
      <c r="UI32" s="138"/>
      <c r="UJ32" s="138"/>
      <c r="UK32" s="138"/>
      <c r="UL32" s="138"/>
      <c r="UM32" s="138"/>
      <c r="UN32" s="138"/>
      <c r="UO32" s="138"/>
      <c r="UP32" s="138"/>
      <c r="UQ32" s="138"/>
      <c r="UR32" s="138"/>
      <c r="US32" s="138"/>
      <c r="UT32" s="138"/>
      <c r="UU32" s="138"/>
      <c r="UV32" s="138"/>
      <c r="UW32" s="138"/>
      <c r="UX32" s="138"/>
      <c r="UY32" s="138"/>
      <c r="UZ32" s="138"/>
      <c r="VA32" s="138"/>
      <c r="VB32" s="138"/>
      <c r="VC32" s="138"/>
      <c r="VD32" s="138"/>
      <c r="VE32" s="138"/>
      <c r="VF32" s="138"/>
      <c r="VG32" s="138"/>
      <c r="VH32" s="138"/>
      <c r="VI32" s="138"/>
      <c r="VJ32" s="138"/>
      <c r="VK32" s="138"/>
      <c r="VL32" s="138"/>
      <c r="VM32" s="138"/>
      <c r="VN32" s="138"/>
      <c r="VO32" s="138"/>
      <c r="VP32" s="138"/>
      <c r="VQ32" s="138"/>
      <c r="VR32" s="138"/>
      <c r="VS32" s="138"/>
      <c r="VT32" s="138"/>
      <c r="VU32" s="138"/>
      <c r="VV32" s="138"/>
      <c r="VW32" s="138"/>
      <c r="VX32" s="138"/>
      <c r="VY32" s="138"/>
      <c r="VZ32" s="138"/>
      <c r="WA32" s="138"/>
      <c r="WB32" s="138"/>
      <c r="WC32" s="138"/>
      <c r="WD32" s="138"/>
      <c r="WE32" s="138"/>
      <c r="WF32" s="138"/>
      <c r="WG32" s="138"/>
      <c r="WH32" s="138"/>
      <c r="WI32" s="138"/>
      <c r="WJ32" s="138"/>
      <c r="WK32" s="138"/>
      <c r="WL32" s="138"/>
      <c r="WM32" s="138"/>
      <c r="WN32" s="138"/>
      <c r="WO32" s="138"/>
      <c r="WP32" s="138"/>
      <c r="WQ32" s="138"/>
      <c r="WR32" s="138"/>
      <c r="WS32" s="138"/>
      <c r="WT32" s="138"/>
      <c r="WU32" s="138"/>
      <c r="WV32" s="138"/>
      <c r="WW32" s="138"/>
      <c r="WX32" s="138"/>
      <c r="WY32" s="138"/>
      <c r="WZ32" s="138"/>
      <c r="XA32" s="138"/>
      <c r="XB32" s="138"/>
      <c r="XC32" s="138"/>
      <c r="XD32" s="138"/>
      <c r="XE32" s="138"/>
      <c r="XF32" s="138"/>
      <c r="XG32" s="138"/>
      <c r="XH32" s="138"/>
      <c r="XI32" s="138"/>
      <c r="XJ32" s="138"/>
      <c r="XK32" s="138"/>
      <c r="XL32" s="138"/>
      <c r="XM32" s="138"/>
      <c r="XN32" s="138"/>
      <c r="XO32" s="138"/>
      <c r="XP32" s="138"/>
      <c r="XQ32" s="138"/>
      <c r="XR32" s="138"/>
      <c r="XS32" s="138"/>
      <c r="XT32" s="138"/>
      <c r="XU32" s="138"/>
      <c r="XV32" s="138"/>
      <c r="XW32" s="138"/>
      <c r="XX32" s="138"/>
      <c r="XY32" s="138"/>
      <c r="XZ32" s="138"/>
      <c r="YA32" s="138"/>
      <c r="YB32" s="138"/>
      <c r="YC32" s="138"/>
      <c r="YD32" s="138"/>
      <c r="YE32" s="138"/>
      <c r="YF32" s="138"/>
      <c r="YG32" s="138"/>
      <c r="YH32" s="138"/>
      <c r="YI32" s="138"/>
      <c r="YJ32" s="138"/>
      <c r="YK32" s="138"/>
      <c r="YL32" s="138"/>
      <c r="YM32" s="138"/>
      <c r="YN32" s="138"/>
      <c r="YO32" s="138"/>
      <c r="YP32" s="138"/>
      <c r="YQ32" s="138"/>
      <c r="YR32" s="138"/>
      <c r="YS32" s="138"/>
      <c r="YT32" s="138"/>
      <c r="YU32" s="138"/>
      <c r="YV32" s="138"/>
      <c r="YW32" s="138"/>
      <c r="YX32" s="138"/>
      <c r="YY32" s="138"/>
      <c r="YZ32" s="138"/>
      <c r="ZA32" s="138"/>
      <c r="ZB32" s="138"/>
      <c r="ZC32" s="138"/>
      <c r="ZD32" s="138"/>
      <c r="ZE32" s="138"/>
      <c r="ZF32" s="138"/>
      <c r="ZG32" s="138"/>
      <c r="ZH32" s="138"/>
      <c r="ZI32" s="138"/>
      <c r="ZJ32" s="138"/>
      <c r="ZK32" s="138"/>
      <c r="ZL32" s="138"/>
      <c r="ZM32" s="138"/>
      <c r="ZN32" s="138"/>
      <c r="ZO32" s="138"/>
      <c r="ZP32" s="138"/>
      <c r="ZQ32" s="138"/>
      <c r="ZR32" s="138"/>
      <c r="ZS32" s="138"/>
      <c r="ZT32" s="138"/>
      <c r="ZU32" s="138"/>
      <c r="ZV32" s="138"/>
      <c r="ZW32" s="138"/>
      <c r="ZX32" s="138"/>
      <c r="ZY32" s="138"/>
      <c r="ZZ32" s="138"/>
      <c r="AAA32" s="138"/>
      <c r="AAB32" s="138"/>
      <c r="AAC32" s="138"/>
      <c r="AAD32" s="138"/>
      <c r="AAE32" s="138"/>
      <c r="AAF32" s="138"/>
      <c r="AAG32" s="138"/>
      <c r="AAH32" s="138"/>
      <c r="AAI32" s="138"/>
      <c r="AAJ32" s="138"/>
      <c r="AAK32" s="138"/>
      <c r="AAL32" s="138"/>
      <c r="AAM32" s="138"/>
      <c r="AAN32" s="138"/>
      <c r="AAO32" s="138"/>
      <c r="AAP32" s="138"/>
      <c r="AAQ32" s="138"/>
      <c r="AAR32" s="138"/>
      <c r="AAS32" s="138"/>
      <c r="AAT32" s="138"/>
      <c r="AAU32" s="138"/>
      <c r="AAV32" s="138"/>
      <c r="AAW32" s="138"/>
      <c r="AAX32" s="138"/>
      <c r="AAY32" s="138"/>
      <c r="AAZ32" s="138"/>
      <c r="ABA32" s="138"/>
      <c r="ABB32" s="138"/>
      <c r="ABC32" s="138"/>
      <c r="ABD32" s="138"/>
      <c r="ABE32" s="138"/>
      <c r="ABF32" s="138"/>
      <c r="ABG32" s="138"/>
      <c r="ABH32" s="138"/>
      <c r="ABI32" s="138"/>
      <c r="ABJ32" s="138"/>
      <c r="ABK32" s="138"/>
      <c r="ABL32" s="138"/>
      <c r="ABM32" s="138"/>
      <c r="ABN32" s="138"/>
      <c r="ABO32" s="138"/>
      <c r="ABP32" s="138"/>
      <c r="ABQ32" s="138"/>
      <c r="ABR32" s="138"/>
      <c r="ABS32" s="138"/>
      <c r="ABT32" s="138"/>
      <c r="ABU32" s="138"/>
      <c r="ABV32" s="138"/>
      <c r="ABW32" s="138"/>
      <c r="ABX32" s="138"/>
      <c r="ABY32" s="138"/>
      <c r="ABZ32" s="138"/>
      <c r="ACA32" s="138"/>
      <c r="ACB32" s="138"/>
      <c r="ACC32" s="138"/>
      <c r="ACD32" s="138"/>
      <c r="ACE32" s="138"/>
      <c r="ACF32" s="138"/>
      <c r="ACG32" s="138"/>
      <c r="ACH32" s="138"/>
      <c r="ACI32" s="138"/>
      <c r="ACJ32" s="138"/>
      <c r="ACK32" s="138"/>
      <c r="ACL32" s="138"/>
      <c r="ACM32" s="138"/>
      <c r="ACN32" s="138"/>
      <c r="ACO32" s="138"/>
      <c r="ACP32" s="138"/>
      <c r="ACQ32" s="138"/>
      <c r="ACR32" s="138"/>
      <c r="ACS32" s="138"/>
      <c r="ACT32" s="138"/>
      <c r="ACU32" s="138"/>
      <c r="ACV32" s="138"/>
      <c r="ACW32" s="138"/>
      <c r="ACX32" s="138"/>
      <c r="ACY32" s="138"/>
      <c r="ACZ32" s="138"/>
      <c r="ADA32" s="138"/>
      <c r="ADB32" s="138"/>
      <c r="ADC32" s="138"/>
      <c r="ADD32" s="138"/>
      <c r="ADE32" s="138"/>
      <c r="ADF32" s="138"/>
      <c r="ADG32" s="138"/>
      <c r="ADH32" s="138"/>
      <c r="ADI32" s="138"/>
      <c r="ADJ32" s="138"/>
      <c r="ADK32" s="138"/>
      <c r="ADL32" s="138"/>
      <c r="ADM32" s="138"/>
      <c r="ADN32" s="138"/>
      <c r="ADO32" s="138"/>
      <c r="ADP32" s="138"/>
      <c r="ADQ32" s="138"/>
      <c r="ADR32" s="138"/>
      <c r="ADS32" s="138"/>
      <c r="ADT32" s="138"/>
      <c r="ADU32" s="138"/>
      <c r="ADV32" s="138"/>
      <c r="ADW32" s="138"/>
      <c r="ADX32" s="138"/>
      <c r="ADY32" s="138"/>
      <c r="ADZ32" s="138"/>
      <c r="AEA32" s="138"/>
      <c r="AEB32" s="138"/>
      <c r="AEC32" s="138"/>
      <c r="AED32" s="138"/>
      <c r="AEE32" s="138"/>
      <c r="AEF32" s="138"/>
      <c r="AEG32" s="138"/>
      <c r="AEH32" s="138"/>
      <c r="AEI32" s="138"/>
      <c r="AEJ32" s="138"/>
      <c r="AEK32" s="138"/>
      <c r="AEL32" s="138"/>
      <c r="AEM32" s="138"/>
      <c r="AEN32" s="138"/>
      <c r="AEO32" s="138"/>
      <c r="AEP32" s="138"/>
      <c r="AEQ32" s="138"/>
      <c r="AER32" s="138"/>
      <c r="AES32" s="138"/>
      <c r="AET32" s="138"/>
      <c r="AEU32" s="138"/>
      <c r="AEV32" s="138"/>
      <c r="AEW32" s="138"/>
      <c r="AEX32" s="138"/>
      <c r="AEY32" s="138"/>
      <c r="AEZ32" s="138"/>
      <c r="AFA32" s="138"/>
      <c r="AFB32" s="138"/>
      <c r="AFC32" s="138"/>
      <c r="AFD32" s="138"/>
      <c r="AFE32" s="138"/>
      <c r="AFF32" s="138"/>
      <c r="AFG32" s="138"/>
      <c r="AFH32" s="138"/>
      <c r="AFI32" s="138"/>
      <c r="AFJ32" s="138"/>
      <c r="AFK32" s="138"/>
      <c r="AFL32" s="138"/>
      <c r="AFM32" s="138"/>
      <c r="AFN32" s="138"/>
      <c r="AFO32" s="138"/>
      <c r="AFP32" s="138"/>
      <c r="AFQ32" s="138"/>
      <c r="AFR32" s="138"/>
      <c r="AFS32" s="138"/>
      <c r="AFT32" s="138"/>
      <c r="AFU32" s="138"/>
      <c r="AFV32" s="138"/>
      <c r="AFW32" s="138"/>
      <c r="AFX32" s="138"/>
      <c r="AFY32" s="138"/>
      <c r="AFZ32" s="138"/>
      <c r="AGA32" s="138"/>
      <c r="AGB32" s="138"/>
      <c r="AGC32" s="138"/>
      <c r="AGD32" s="138"/>
      <c r="AGE32" s="138"/>
      <c r="AGF32" s="138"/>
      <c r="AGG32" s="138"/>
      <c r="AGH32" s="138"/>
      <c r="AGI32" s="138"/>
      <c r="AGJ32" s="138"/>
      <c r="AGK32" s="138"/>
      <c r="AGL32" s="138"/>
      <c r="AGM32" s="138"/>
      <c r="AGN32" s="138"/>
      <c r="AGO32" s="138"/>
      <c r="AGP32" s="138"/>
      <c r="AGQ32" s="138"/>
      <c r="AGR32" s="138"/>
      <c r="AGS32" s="138"/>
      <c r="AGT32" s="138"/>
      <c r="AGU32" s="138"/>
      <c r="AGV32" s="138"/>
      <c r="AGW32" s="138"/>
      <c r="AGX32" s="138"/>
      <c r="AGY32" s="138"/>
      <c r="AGZ32" s="138"/>
      <c r="AHA32" s="138"/>
      <c r="AHB32" s="138"/>
      <c r="AHC32" s="138"/>
      <c r="AHD32" s="138"/>
      <c r="AHE32" s="138"/>
      <c r="AHF32" s="138"/>
      <c r="AHG32" s="138"/>
      <c r="AHH32" s="138"/>
      <c r="AHI32" s="138"/>
      <c r="AHJ32" s="138"/>
      <c r="AHK32" s="138"/>
      <c r="AHL32" s="138"/>
      <c r="AHM32" s="138"/>
      <c r="AHN32" s="138"/>
      <c r="AHO32" s="138"/>
      <c r="AHP32" s="138"/>
      <c r="AHQ32" s="138"/>
      <c r="AHR32" s="138"/>
      <c r="AHS32" s="138"/>
      <c r="AHT32" s="138"/>
      <c r="AHU32" s="138"/>
      <c r="AHV32" s="138"/>
      <c r="AHW32" s="138"/>
      <c r="AHX32" s="138"/>
      <c r="AHY32" s="138"/>
      <c r="AHZ32" s="138"/>
      <c r="AIA32" s="138"/>
      <c r="AIB32" s="138"/>
      <c r="AIC32" s="138"/>
      <c r="AID32" s="138"/>
      <c r="AIE32" s="138"/>
      <c r="AIF32" s="138"/>
      <c r="AIG32" s="138"/>
      <c r="AIH32" s="138"/>
      <c r="AII32" s="138"/>
      <c r="AIJ32" s="138"/>
      <c r="AIK32" s="138"/>
      <c r="AIL32" s="138"/>
      <c r="AIM32" s="138"/>
      <c r="AIN32" s="138"/>
      <c r="AIO32" s="138"/>
      <c r="AIP32" s="138"/>
      <c r="AIQ32" s="138"/>
      <c r="AIR32" s="138"/>
      <c r="AIS32" s="138"/>
      <c r="AIT32" s="138"/>
      <c r="AIU32" s="138"/>
      <c r="AIV32" s="138"/>
      <c r="AIW32" s="138"/>
      <c r="AIX32" s="138"/>
      <c r="AIY32" s="138"/>
      <c r="AIZ32" s="138"/>
      <c r="AJA32" s="138"/>
      <c r="AJB32" s="138"/>
      <c r="AJC32" s="138"/>
      <c r="AJD32" s="138"/>
      <c r="AJE32" s="138"/>
      <c r="AJF32" s="138"/>
      <c r="AJG32" s="138"/>
      <c r="AJH32" s="138"/>
      <c r="AJI32" s="138"/>
      <c r="AJJ32" s="138"/>
      <c r="AJK32" s="138"/>
      <c r="AJL32" s="138"/>
      <c r="AJM32" s="138"/>
      <c r="AJN32" s="138"/>
      <c r="AJO32" s="138"/>
      <c r="AJP32" s="138"/>
      <c r="AJQ32" s="138"/>
      <c r="AJR32" s="138"/>
      <c r="AJS32" s="138"/>
      <c r="AJT32" s="138"/>
      <c r="AJU32" s="138"/>
      <c r="AJV32" s="138"/>
      <c r="AJW32" s="138"/>
      <c r="AJX32" s="138"/>
      <c r="AJY32" s="138"/>
      <c r="AJZ32" s="138"/>
      <c r="AKA32" s="138"/>
      <c r="AKB32" s="138"/>
      <c r="AKC32" s="138"/>
      <c r="AKD32" s="138"/>
      <c r="AKE32" s="138"/>
      <c r="AKF32" s="138"/>
      <c r="AKG32" s="138"/>
      <c r="AKH32" s="138"/>
      <c r="AKI32" s="138"/>
      <c r="AKJ32" s="138"/>
      <c r="AKK32" s="138"/>
      <c r="AKL32" s="138"/>
      <c r="AKM32" s="138"/>
      <c r="AKN32" s="138"/>
      <c r="AKO32" s="138"/>
      <c r="AKP32" s="138"/>
      <c r="AKQ32" s="138"/>
      <c r="AKR32" s="138"/>
      <c r="AKS32" s="138"/>
      <c r="AKT32" s="138"/>
      <c r="AKU32" s="138"/>
      <c r="AKV32" s="138"/>
      <c r="AKW32" s="138"/>
      <c r="AKX32" s="138"/>
      <c r="AKY32" s="138"/>
      <c r="AKZ32" s="138"/>
      <c r="ALA32" s="138"/>
      <c r="ALB32" s="138"/>
      <c r="ALC32" s="138"/>
      <c r="ALD32" s="138"/>
      <c r="ALE32" s="138"/>
      <c r="ALF32" s="138"/>
      <c r="ALG32" s="138"/>
      <c r="ALH32" s="138"/>
      <c r="ALI32" s="138"/>
      <c r="ALJ32" s="138"/>
      <c r="ALK32" s="138"/>
      <c r="ALL32" s="138"/>
      <c r="ALM32" s="138"/>
      <c r="ALN32" s="138"/>
      <c r="ALO32" s="138"/>
      <c r="ALP32" s="138"/>
      <c r="ALQ32" s="138"/>
      <c r="ALR32" s="138"/>
      <c r="ALS32" s="138"/>
      <c r="ALT32" s="138"/>
      <c r="ALU32" s="138"/>
      <c r="ALV32" s="138"/>
      <c r="ALW32" s="138"/>
      <c r="ALX32" s="138"/>
      <c r="ALY32" s="138"/>
      <c r="ALZ32" s="138"/>
      <c r="AMA32" s="138"/>
    </row>
    <row r="33" spans="2:1015" s="123" customFormat="1" x14ac:dyDescent="0.25">
      <c r="C33" s="190"/>
      <c r="D33" s="190"/>
      <c r="E33" s="190"/>
      <c r="F33" s="190"/>
      <c r="G33" s="190"/>
      <c r="H33" s="191"/>
      <c r="I33" s="138"/>
      <c r="J33" s="138"/>
      <c r="K33" s="190"/>
      <c r="L33" s="190"/>
      <c r="M33" s="190"/>
      <c r="N33" s="190"/>
      <c r="O33" s="190"/>
      <c r="P33" s="190"/>
      <c r="Q33" s="191"/>
      <c r="R33" s="138"/>
      <c r="S33" s="192"/>
      <c r="T33" s="193"/>
      <c r="U33" s="193"/>
      <c r="V33" s="193"/>
      <c r="W33" s="193"/>
      <c r="X33" s="193"/>
      <c r="Y33" s="138"/>
      <c r="Z33" s="138"/>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8"/>
      <c r="BP33" s="138"/>
      <c r="BQ33" s="138"/>
      <c r="BR33" s="138"/>
      <c r="BS33" s="138"/>
      <c r="BT33" s="138"/>
      <c r="BU33" s="138"/>
      <c r="BV33" s="138"/>
      <c r="BW33" s="138"/>
      <c r="BX33" s="138"/>
      <c r="BY33" s="138"/>
      <c r="BZ33" s="138"/>
      <c r="CA33" s="138"/>
      <c r="CB33" s="138"/>
      <c r="CC33" s="138"/>
      <c r="CD33" s="138"/>
      <c r="CE33" s="138"/>
      <c r="CF33" s="138"/>
      <c r="CG33" s="138"/>
      <c r="CH33" s="138"/>
      <c r="CI33" s="138"/>
      <c r="CJ33" s="138"/>
      <c r="CK33" s="138"/>
      <c r="CL33" s="138"/>
      <c r="CM33" s="138"/>
      <c r="CN33" s="138"/>
      <c r="CO33" s="138"/>
      <c r="CP33" s="138"/>
      <c r="CQ33" s="138"/>
      <c r="CR33" s="138"/>
      <c r="CS33" s="138"/>
      <c r="CT33" s="138"/>
      <c r="CU33" s="138"/>
      <c r="CV33" s="138"/>
      <c r="CW33" s="138"/>
      <c r="CX33" s="138"/>
      <c r="CY33" s="138"/>
      <c r="CZ33" s="138"/>
      <c r="DA33" s="138"/>
      <c r="DB33" s="138"/>
      <c r="DC33" s="138"/>
      <c r="DD33" s="138"/>
      <c r="DE33" s="138"/>
      <c r="DF33" s="138"/>
      <c r="DG33" s="138"/>
      <c r="DH33" s="138"/>
      <c r="DI33" s="138"/>
      <c r="DJ33" s="138"/>
      <c r="DK33" s="138"/>
      <c r="DL33" s="138"/>
      <c r="DM33" s="138"/>
      <c r="DN33" s="138"/>
      <c r="DO33" s="138"/>
      <c r="DP33" s="138"/>
      <c r="DQ33" s="138"/>
      <c r="DR33" s="138"/>
      <c r="DS33" s="138"/>
      <c r="DT33" s="138"/>
      <c r="DU33" s="138"/>
      <c r="DV33" s="138"/>
      <c r="DW33" s="138"/>
      <c r="DX33" s="138"/>
      <c r="DY33" s="138"/>
      <c r="DZ33" s="138"/>
      <c r="EA33" s="138"/>
      <c r="EB33" s="138"/>
      <c r="EC33" s="138"/>
      <c r="ED33" s="138"/>
      <c r="EE33" s="138"/>
      <c r="EF33" s="138"/>
      <c r="EG33" s="138"/>
      <c r="EH33" s="138"/>
      <c r="EI33" s="138"/>
      <c r="EJ33" s="138"/>
      <c r="EK33" s="138"/>
      <c r="EL33" s="138"/>
      <c r="EM33" s="138"/>
      <c r="EN33" s="138"/>
      <c r="EO33" s="138"/>
      <c r="EP33" s="138"/>
      <c r="EQ33" s="138"/>
      <c r="ER33" s="138"/>
      <c r="ES33" s="138"/>
      <c r="ET33" s="138"/>
      <c r="EU33" s="138"/>
      <c r="EV33" s="138"/>
      <c r="EW33" s="138"/>
      <c r="EX33" s="138"/>
      <c r="EY33" s="138"/>
      <c r="EZ33" s="138"/>
      <c r="FA33" s="138"/>
      <c r="FB33" s="138"/>
      <c r="FC33" s="138"/>
      <c r="FD33" s="138"/>
      <c r="FE33" s="138"/>
      <c r="FF33" s="138"/>
      <c r="FG33" s="138"/>
      <c r="FH33" s="138"/>
      <c r="FI33" s="138"/>
      <c r="FJ33" s="138"/>
      <c r="FK33" s="138"/>
      <c r="FL33" s="138"/>
      <c r="FM33" s="138"/>
      <c r="FN33" s="138"/>
      <c r="FO33" s="138"/>
      <c r="FP33" s="138"/>
      <c r="FQ33" s="138"/>
      <c r="FR33" s="138"/>
      <c r="FS33" s="138"/>
      <c r="FT33" s="138"/>
      <c r="FU33" s="138"/>
      <c r="FV33" s="138"/>
      <c r="FW33" s="138"/>
      <c r="FX33" s="138"/>
      <c r="FY33" s="138"/>
      <c r="FZ33" s="138"/>
      <c r="GA33" s="138"/>
      <c r="GB33" s="138"/>
      <c r="GC33" s="138"/>
      <c r="GD33" s="138"/>
      <c r="GE33" s="138"/>
      <c r="GF33" s="138"/>
      <c r="GG33" s="138"/>
      <c r="GH33" s="138"/>
      <c r="GI33" s="138"/>
      <c r="GJ33" s="138"/>
      <c r="GK33" s="138"/>
      <c r="GL33" s="138"/>
      <c r="GM33" s="138"/>
      <c r="GN33" s="138"/>
      <c r="GO33" s="138"/>
      <c r="GP33" s="138"/>
      <c r="GQ33" s="138"/>
      <c r="GR33" s="138"/>
      <c r="GS33" s="138"/>
      <c r="GT33" s="138"/>
      <c r="GU33" s="138"/>
      <c r="GV33" s="138"/>
      <c r="GW33" s="138"/>
      <c r="GX33" s="138"/>
      <c r="GY33" s="138"/>
      <c r="GZ33" s="138"/>
      <c r="HA33" s="138"/>
      <c r="HB33" s="138"/>
      <c r="HC33" s="138"/>
      <c r="HD33" s="138"/>
      <c r="HE33" s="138"/>
      <c r="HF33" s="138"/>
      <c r="HG33" s="138"/>
      <c r="HH33" s="138"/>
      <c r="HI33" s="138"/>
      <c r="HJ33" s="138"/>
      <c r="HK33" s="138"/>
      <c r="HL33" s="138"/>
      <c r="HM33" s="138"/>
      <c r="HN33" s="138"/>
      <c r="HO33" s="138"/>
      <c r="HP33" s="138"/>
      <c r="HQ33" s="138"/>
      <c r="HR33" s="138"/>
      <c r="HS33" s="138"/>
      <c r="HT33" s="138"/>
      <c r="HU33" s="138"/>
      <c r="HV33" s="138"/>
      <c r="HW33" s="138"/>
      <c r="HX33" s="138"/>
      <c r="HY33" s="138"/>
      <c r="HZ33" s="138"/>
      <c r="IA33" s="138"/>
      <c r="IB33" s="138"/>
      <c r="IC33" s="138"/>
      <c r="ID33" s="138"/>
      <c r="IE33" s="138"/>
      <c r="IF33" s="138"/>
      <c r="IG33" s="138"/>
      <c r="IH33" s="138"/>
      <c r="II33" s="138"/>
      <c r="IJ33" s="138"/>
      <c r="IK33" s="138"/>
      <c r="IL33" s="138"/>
      <c r="IM33" s="138"/>
      <c r="IN33" s="138"/>
      <c r="IO33" s="138"/>
      <c r="IP33" s="138"/>
      <c r="IQ33" s="138"/>
      <c r="IR33" s="138"/>
      <c r="IS33" s="138"/>
      <c r="IT33" s="138"/>
      <c r="IU33" s="138"/>
      <c r="IV33" s="138"/>
      <c r="IW33" s="138"/>
      <c r="IX33" s="138"/>
      <c r="IY33" s="138"/>
      <c r="IZ33" s="138"/>
      <c r="JA33" s="138"/>
      <c r="JB33" s="138"/>
      <c r="JC33" s="138"/>
      <c r="JD33" s="138"/>
      <c r="JE33" s="138"/>
      <c r="JF33" s="138"/>
      <c r="JG33" s="138"/>
      <c r="JH33" s="138"/>
      <c r="JI33" s="138"/>
      <c r="JJ33" s="138"/>
      <c r="JK33" s="138"/>
      <c r="JL33" s="138"/>
      <c r="JM33" s="138"/>
      <c r="JN33" s="138"/>
      <c r="JO33" s="138"/>
      <c r="JP33" s="138"/>
      <c r="JQ33" s="138"/>
      <c r="JR33" s="138"/>
      <c r="JS33" s="138"/>
      <c r="JT33" s="138"/>
      <c r="JU33" s="138"/>
      <c r="JV33" s="138"/>
      <c r="JW33" s="138"/>
      <c r="JX33" s="138"/>
      <c r="JY33" s="138"/>
      <c r="JZ33" s="138"/>
      <c r="KA33" s="138"/>
      <c r="KB33" s="138"/>
      <c r="KC33" s="138"/>
      <c r="KD33" s="138"/>
      <c r="KE33" s="138"/>
      <c r="KF33" s="138"/>
      <c r="KG33" s="138"/>
      <c r="KH33" s="138"/>
      <c r="KI33" s="138"/>
      <c r="KJ33" s="138"/>
      <c r="KK33" s="138"/>
      <c r="KL33" s="138"/>
      <c r="KM33" s="138"/>
      <c r="KN33" s="138"/>
      <c r="KO33" s="138"/>
      <c r="KP33" s="138"/>
      <c r="KQ33" s="138"/>
      <c r="KR33" s="138"/>
      <c r="KS33" s="138"/>
      <c r="KT33" s="138"/>
      <c r="KU33" s="138"/>
      <c r="KV33" s="138"/>
      <c r="KW33" s="138"/>
      <c r="KX33" s="138"/>
      <c r="KY33" s="138"/>
      <c r="KZ33" s="138"/>
      <c r="LA33" s="138"/>
      <c r="LB33" s="138"/>
      <c r="LC33" s="138"/>
      <c r="LD33" s="138"/>
      <c r="LE33" s="138"/>
      <c r="LF33" s="138"/>
      <c r="LG33" s="138"/>
      <c r="LH33" s="138"/>
      <c r="LI33" s="138"/>
      <c r="LJ33" s="138"/>
      <c r="LK33" s="138"/>
      <c r="LL33" s="138"/>
      <c r="LM33" s="138"/>
      <c r="LN33" s="138"/>
      <c r="LO33" s="138"/>
      <c r="LP33" s="138"/>
      <c r="LQ33" s="138"/>
      <c r="LR33" s="138"/>
      <c r="LS33" s="138"/>
      <c r="LT33" s="138"/>
      <c r="LU33" s="138"/>
      <c r="LV33" s="138"/>
      <c r="LW33" s="138"/>
      <c r="LX33" s="138"/>
      <c r="LY33" s="138"/>
      <c r="LZ33" s="138"/>
      <c r="MA33" s="138"/>
      <c r="MB33" s="138"/>
      <c r="MC33" s="138"/>
      <c r="MD33" s="138"/>
      <c r="ME33" s="138"/>
      <c r="MF33" s="138"/>
      <c r="MG33" s="138"/>
      <c r="MH33" s="138"/>
      <c r="MI33" s="138"/>
      <c r="MJ33" s="138"/>
      <c r="MK33" s="138"/>
      <c r="ML33" s="138"/>
      <c r="MM33" s="138"/>
      <c r="MN33" s="138"/>
      <c r="MO33" s="138"/>
      <c r="MP33" s="138"/>
      <c r="MQ33" s="138"/>
      <c r="MR33" s="138"/>
      <c r="MS33" s="138"/>
      <c r="MT33" s="138"/>
      <c r="MU33" s="138"/>
      <c r="MV33" s="138"/>
      <c r="MW33" s="138"/>
      <c r="MX33" s="138"/>
      <c r="MY33" s="138"/>
      <c r="MZ33" s="138"/>
      <c r="NA33" s="138"/>
      <c r="NB33" s="138"/>
      <c r="NC33" s="138"/>
      <c r="ND33" s="138"/>
      <c r="NE33" s="138"/>
      <c r="NF33" s="138"/>
      <c r="NG33" s="138"/>
      <c r="NH33" s="138"/>
      <c r="NI33" s="138"/>
      <c r="NJ33" s="138"/>
      <c r="NK33" s="138"/>
      <c r="NL33" s="138"/>
      <c r="NM33" s="138"/>
      <c r="NN33" s="138"/>
      <c r="NO33" s="138"/>
      <c r="NP33" s="138"/>
      <c r="NQ33" s="138"/>
      <c r="NR33" s="138"/>
      <c r="NS33" s="138"/>
      <c r="NT33" s="138"/>
      <c r="NU33" s="138"/>
      <c r="NV33" s="138"/>
      <c r="NW33" s="138"/>
      <c r="NX33" s="138"/>
      <c r="NY33" s="138"/>
      <c r="NZ33" s="138"/>
      <c r="OA33" s="138"/>
      <c r="OB33" s="138"/>
      <c r="OC33" s="138"/>
      <c r="OD33" s="138"/>
      <c r="OE33" s="138"/>
      <c r="OF33" s="138"/>
      <c r="OG33" s="138"/>
      <c r="OH33" s="138"/>
      <c r="OI33" s="138"/>
      <c r="OJ33" s="138"/>
      <c r="OK33" s="138"/>
      <c r="OL33" s="138"/>
      <c r="OM33" s="138"/>
      <c r="ON33" s="138"/>
      <c r="OO33" s="138"/>
      <c r="OP33" s="138"/>
      <c r="OQ33" s="138"/>
      <c r="OR33" s="138"/>
      <c r="OS33" s="138"/>
      <c r="OT33" s="138"/>
      <c r="OU33" s="138"/>
      <c r="OV33" s="138"/>
      <c r="OW33" s="138"/>
      <c r="OX33" s="138"/>
      <c r="OY33" s="138"/>
      <c r="OZ33" s="138"/>
      <c r="PA33" s="138"/>
      <c r="PB33" s="138"/>
      <c r="PC33" s="138"/>
      <c r="PD33" s="138"/>
      <c r="PE33" s="138"/>
      <c r="PF33" s="138"/>
      <c r="PG33" s="138"/>
      <c r="PH33" s="138"/>
      <c r="PI33" s="138"/>
      <c r="PJ33" s="138"/>
      <c r="PK33" s="138"/>
      <c r="PL33" s="138"/>
      <c r="PM33" s="138"/>
      <c r="PN33" s="138"/>
      <c r="PO33" s="138"/>
      <c r="PP33" s="138"/>
      <c r="PQ33" s="138"/>
      <c r="PR33" s="138"/>
      <c r="PS33" s="138"/>
      <c r="PT33" s="138"/>
      <c r="PU33" s="138"/>
      <c r="PV33" s="138"/>
      <c r="PW33" s="138"/>
      <c r="PX33" s="138"/>
      <c r="PY33" s="138"/>
      <c r="PZ33" s="138"/>
      <c r="QA33" s="138"/>
      <c r="QB33" s="138"/>
      <c r="QC33" s="138"/>
      <c r="QD33" s="138"/>
      <c r="QE33" s="138"/>
      <c r="QF33" s="138"/>
      <c r="QG33" s="138"/>
      <c r="QH33" s="138"/>
      <c r="QI33" s="138"/>
      <c r="QJ33" s="138"/>
      <c r="QK33" s="138"/>
      <c r="QL33" s="138"/>
      <c r="QM33" s="138"/>
      <c r="QN33" s="138"/>
      <c r="QO33" s="138"/>
      <c r="QP33" s="138"/>
      <c r="QQ33" s="138"/>
      <c r="QR33" s="138"/>
      <c r="QS33" s="138"/>
      <c r="QT33" s="138"/>
      <c r="QU33" s="138"/>
      <c r="QV33" s="138"/>
      <c r="QW33" s="138"/>
      <c r="QX33" s="138"/>
      <c r="QY33" s="138"/>
      <c r="QZ33" s="138"/>
      <c r="RA33" s="138"/>
      <c r="RB33" s="138"/>
      <c r="RC33" s="138"/>
      <c r="RD33" s="138"/>
      <c r="RE33" s="138"/>
      <c r="RF33" s="138"/>
      <c r="RG33" s="138"/>
      <c r="RH33" s="138"/>
      <c r="RI33" s="138"/>
      <c r="RJ33" s="138"/>
      <c r="RK33" s="138"/>
      <c r="RL33" s="138"/>
      <c r="RM33" s="138"/>
      <c r="RN33" s="138"/>
      <c r="RO33" s="138"/>
      <c r="RP33" s="138"/>
      <c r="RQ33" s="138"/>
      <c r="RR33" s="138"/>
      <c r="RS33" s="138"/>
      <c r="RT33" s="138"/>
      <c r="RU33" s="138"/>
      <c r="RV33" s="138"/>
      <c r="RW33" s="138"/>
      <c r="RX33" s="138"/>
      <c r="RY33" s="138"/>
      <c r="RZ33" s="138"/>
      <c r="SA33" s="138"/>
      <c r="SB33" s="138"/>
      <c r="SC33" s="138"/>
      <c r="SD33" s="138"/>
      <c r="SE33" s="138"/>
      <c r="SF33" s="138"/>
      <c r="SG33" s="138"/>
      <c r="SH33" s="138"/>
      <c r="SI33" s="138"/>
      <c r="SJ33" s="138"/>
      <c r="SK33" s="138"/>
      <c r="SL33" s="138"/>
      <c r="SM33" s="138"/>
      <c r="SN33" s="138"/>
      <c r="SO33" s="138"/>
      <c r="SP33" s="138"/>
      <c r="SQ33" s="138"/>
      <c r="SR33" s="138"/>
      <c r="SS33" s="138"/>
      <c r="ST33" s="138"/>
      <c r="SU33" s="138"/>
      <c r="SV33" s="138"/>
      <c r="SW33" s="138"/>
      <c r="SX33" s="138"/>
      <c r="SY33" s="138"/>
      <c r="SZ33" s="138"/>
      <c r="TA33" s="138"/>
      <c r="TB33" s="138"/>
      <c r="TC33" s="138"/>
      <c r="TD33" s="138"/>
      <c r="TE33" s="138"/>
      <c r="TF33" s="138"/>
      <c r="TG33" s="138"/>
      <c r="TH33" s="138"/>
      <c r="TI33" s="138"/>
      <c r="TJ33" s="138"/>
      <c r="TK33" s="138"/>
      <c r="TL33" s="138"/>
      <c r="TM33" s="138"/>
      <c r="TN33" s="138"/>
      <c r="TO33" s="138"/>
      <c r="TP33" s="138"/>
      <c r="TQ33" s="138"/>
      <c r="TR33" s="138"/>
      <c r="TS33" s="138"/>
      <c r="TT33" s="138"/>
      <c r="TU33" s="138"/>
      <c r="TV33" s="138"/>
      <c r="TW33" s="138"/>
      <c r="TX33" s="138"/>
      <c r="TY33" s="138"/>
      <c r="TZ33" s="138"/>
      <c r="UA33" s="138"/>
      <c r="UB33" s="138"/>
      <c r="UC33" s="138"/>
      <c r="UD33" s="138"/>
      <c r="UE33" s="138"/>
      <c r="UF33" s="138"/>
      <c r="UG33" s="138"/>
      <c r="UH33" s="138"/>
      <c r="UI33" s="138"/>
      <c r="UJ33" s="138"/>
      <c r="UK33" s="138"/>
      <c r="UL33" s="138"/>
      <c r="UM33" s="138"/>
      <c r="UN33" s="138"/>
      <c r="UO33" s="138"/>
      <c r="UP33" s="138"/>
      <c r="UQ33" s="138"/>
      <c r="UR33" s="138"/>
      <c r="US33" s="138"/>
      <c r="UT33" s="138"/>
      <c r="UU33" s="138"/>
      <c r="UV33" s="138"/>
      <c r="UW33" s="138"/>
      <c r="UX33" s="138"/>
      <c r="UY33" s="138"/>
      <c r="UZ33" s="138"/>
      <c r="VA33" s="138"/>
      <c r="VB33" s="138"/>
      <c r="VC33" s="138"/>
      <c r="VD33" s="138"/>
      <c r="VE33" s="138"/>
      <c r="VF33" s="138"/>
      <c r="VG33" s="138"/>
      <c r="VH33" s="138"/>
      <c r="VI33" s="138"/>
      <c r="VJ33" s="138"/>
      <c r="VK33" s="138"/>
      <c r="VL33" s="138"/>
      <c r="VM33" s="138"/>
      <c r="VN33" s="138"/>
      <c r="VO33" s="138"/>
      <c r="VP33" s="138"/>
      <c r="VQ33" s="138"/>
      <c r="VR33" s="138"/>
      <c r="VS33" s="138"/>
      <c r="VT33" s="138"/>
      <c r="VU33" s="138"/>
      <c r="VV33" s="138"/>
      <c r="VW33" s="138"/>
      <c r="VX33" s="138"/>
      <c r="VY33" s="138"/>
      <c r="VZ33" s="138"/>
      <c r="WA33" s="138"/>
      <c r="WB33" s="138"/>
      <c r="WC33" s="138"/>
      <c r="WD33" s="138"/>
      <c r="WE33" s="138"/>
      <c r="WF33" s="138"/>
      <c r="WG33" s="138"/>
      <c r="WH33" s="138"/>
      <c r="WI33" s="138"/>
      <c r="WJ33" s="138"/>
      <c r="WK33" s="138"/>
      <c r="WL33" s="138"/>
      <c r="WM33" s="138"/>
      <c r="WN33" s="138"/>
      <c r="WO33" s="138"/>
      <c r="WP33" s="138"/>
      <c r="WQ33" s="138"/>
      <c r="WR33" s="138"/>
      <c r="WS33" s="138"/>
      <c r="WT33" s="138"/>
      <c r="WU33" s="138"/>
      <c r="WV33" s="138"/>
      <c r="WW33" s="138"/>
      <c r="WX33" s="138"/>
      <c r="WY33" s="138"/>
      <c r="WZ33" s="138"/>
      <c r="XA33" s="138"/>
      <c r="XB33" s="138"/>
      <c r="XC33" s="138"/>
      <c r="XD33" s="138"/>
      <c r="XE33" s="138"/>
      <c r="XF33" s="138"/>
      <c r="XG33" s="138"/>
      <c r="XH33" s="138"/>
      <c r="XI33" s="138"/>
      <c r="XJ33" s="138"/>
      <c r="XK33" s="138"/>
      <c r="XL33" s="138"/>
      <c r="XM33" s="138"/>
      <c r="XN33" s="138"/>
      <c r="XO33" s="138"/>
      <c r="XP33" s="138"/>
      <c r="XQ33" s="138"/>
      <c r="XR33" s="138"/>
      <c r="XS33" s="138"/>
      <c r="XT33" s="138"/>
      <c r="XU33" s="138"/>
      <c r="XV33" s="138"/>
      <c r="XW33" s="138"/>
      <c r="XX33" s="138"/>
      <c r="XY33" s="138"/>
      <c r="XZ33" s="138"/>
      <c r="YA33" s="138"/>
      <c r="YB33" s="138"/>
      <c r="YC33" s="138"/>
      <c r="YD33" s="138"/>
      <c r="YE33" s="138"/>
      <c r="YF33" s="138"/>
      <c r="YG33" s="138"/>
      <c r="YH33" s="138"/>
      <c r="YI33" s="138"/>
      <c r="YJ33" s="138"/>
      <c r="YK33" s="138"/>
      <c r="YL33" s="138"/>
      <c r="YM33" s="138"/>
      <c r="YN33" s="138"/>
      <c r="YO33" s="138"/>
      <c r="YP33" s="138"/>
      <c r="YQ33" s="138"/>
      <c r="YR33" s="138"/>
      <c r="YS33" s="138"/>
      <c r="YT33" s="138"/>
      <c r="YU33" s="138"/>
      <c r="YV33" s="138"/>
      <c r="YW33" s="138"/>
      <c r="YX33" s="138"/>
      <c r="YY33" s="138"/>
      <c r="YZ33" s="138"/>
      <c r="ZA33" s="138"/>
      <c r="ZB33" s="138"/>
      <c r="ZC33" s="138"/>
      <c r="ZD33" s="138"/>
      <c r="ZE33" s="138"/>
      <c r="ZF33" s="138"/>
      <c r="ZG33" s="138"/>
      <c r="ZH33" s="138"/>
      <c r="ZI33" s="138"/>
      <c r="ZJ33" s="138"/>
      <c r="ZK33" s="138"/>
      <c r="ZL33" s="138"/>
      <c r="ZM33" s="138"/>
      <c r="ZN33" s="138"/>
      <c r="ZO33" s="138"/>
      <c r="ZP33" s="138"/>
      <c r="ZQ33" s="138"/>
      <c r="ZR33" s="138"/>
      <c r="ZS33" s="138"/>
      <c r="ZT33" s="138"/>
      <c r="ZU33" s="138"/>
      <c r="ZV33" s="138"/>
      <c r="ZW33" s="138"/>
      <c r="ZX33" s="138"/>
      <c r="ZY33" s="138"/>
      <c r="ZZ33" s="138"/>
      <c r="AAA33" s="138"/>
      <c r="AAB33" s="138"/>
      <c r="AAC33" s="138"/>
      <c r="AAD33" s="138"/>
      <c r="AAE33" s="138"/>
      <c r="AAF33" s="138"/>
      <c r="AAG33" s="138"/>
      <c r="AAH33" s="138"/>
      <c r="AAI33" s="138"/>
      <c r="AAJ33" s="138"/>
      <c r="AAK33" s="138"/>
      <c r="AAL33" s="138"/>
      <c r="AAM33" s="138"/>
      <c r="AAN33" s="138"/>
      <c r="AAO33" s="138"/>
      <c r="AAP33" s="138"/>
      <c r="AAQ33" s="138"/>
      <c r="AAR33" s="138"/>
      <c r="AAS33" s="138"/>
      <c r="AAT33" s="138"/>
      <c r="AAU33" s="138"/>
      <c r="AAV33" s="138"/>
      <c r="AAW33" s="138"/>
      <c r="AAX33" s="138"/>
      <c r="AAY33" s="138"/>
      <c r="AAZ33" s="138"/>
      <c r="ABA33" s="138"/>
      <c r="ABB33" s="138"/>
      <c r="ABC33" s="138"/>
      <c r="ABD33" s="138"/>
      <c r="ABE33" s="138"/>
      <c r="ABF33" s="138"/>
      <c r="ABG33" s="138"/>
      <c r="ABH33" s="138"/>
      <c r="ABI33" s="138"/>
      <c r="ABJ33" s="138"/>
      <c r="ABK33" s="138"/>
      <c r="ABL33" s="138"/>
      <c r="ABM33" s="138"/>
      <c r="ABN33" s="138"/>
      <c r="ABO33" s="138"/>
      <c r="ABP33" s="138"/>
      <c r="ABQ33" s="138"/>
      <c r="ABR33" s="138"/>
      <c r="ABS33" s="138"/>
      <c r="ABT33" s="138"/>
      <c r="ABU33" s="138"/>
      <c r="ABV33" s="138"/>
      <c r="ABW33" s="138"/>
      <c r="ABX33" s="138"/>
      <c r="ABY33" s="138"/>
      <c r="ABZ33" s="138"/>
      <c r="ACA33" s="138"/>
      <c r="ACB33" s="138"/>
      <c r="ACC33" s="138"/>
      <c r="ACD33" s="138"/>
      <c r="ACE33" s="138"/>
      <c r="ACF33" s="138"/>
      <c r="ACG33" s="138"/>
      <c r="ACH33" s="138"/>
      <c r="ACI33" s="138"/>
      <c r="ACJ33" s="138"/>
      <c r="ACK33" s="138"/>
      <c r="ACL33" s="138"/>
      <c r="ACM33" s="138"/>
      <c r="ACN33" s="138"/>
      <c r="ACO33" s="138"/>
      <c r="ACP33" s="138"/>
      <c r="ACQ33" s="138"/>
      <c r="ACR33" s="138"/>
      <c r="ACS33" s="138"/>
      <c r="ACT33" s="138"/>
      <c r="ACU33" s="138"/>
      <c r="ACV33" s="138"/>
      <c r="ACW33" s="138"/>
      <c r="ACX33" s="138"/>
      <c r="ACY33" s="138"/>
      <c r="ACZ33" s="138"/>
      <c r="ADA33" s="138"/>
      <c r="ADB33" s="138"/>
      <c r="ADC33" s="138"/>
      <c r="ADD33" s="138"/>
      <c r="ADE33" s="138"/>
      <c r="ADF33" s="138"/>
      <c r="ADG33" s="138"/>
      <c r="ADH33" s="138"/>
      <c r="ADI33" s="138"/>
      <c r="ADJ33" s="138"/>
      <c r="ADK33" s="138"/>
      <c r="ADL33" s="138"/>
      <c r="ADM33" s="138"/>
      <c r="ADN33" s="138"/>
      <c r="ADO33" s="138"/>
      <c r="ADP33" s="138"/>
      <c r="ADQ33" s="138"/>
      <c r="ADR33" s="138"/>
      <c r="ADS33" s="138"/>
      <c r="ADT33" s="138"/>
      <c r="ADU33" s="138"/>
      <c r="ADV33" s="138"/>
      <c r="ADW33" s="138"/>
      <c r="ADX33" s="138"/>
      <c r="ADY33" s="138"/>
      <c r="ADZ33" s="138"/>
      <c r="AEA33" s="138"/>
      <c r="AEB33" s="138"/>
      <c r="AEC33" s="138"/>
      <c r="AED33" s="138"/>
      <c r="AEE33" s="138"/>
      <c r="AEF33" s="138"/>
      <c r="AEG33" s="138"/>
      <c r="AEH33" s="138"/>
      <c r="AEI33" s="138"/>
      <c r="AEJ33" s="138"/>
      <c r="AEK33" s="138"/>
      <c r="AEL33" s="138"/>
      <c r="AEM33" s="138"/>
      <c r="AEN33" s="138"/>
      <c r="AEO33" s="138"/>
      <c r="AEP33" s="138"/>
      <c r="AEQ33" s="138"/>
      <c r="AER33" s="138"/>
      <c r="AES33" s="138"/>
      <c r="AET33" s="138"/>
      <c r="AEU33" s="138"/>
      <c r="AEV33" s="138"/>
      <c r="AEW33" s="138"/>
      <c r="AEX33" s="138"/>
      <c r="AEY33" s="138"/>
      <c r="AEZ33" s="138"/>
      <c r="AFA33" s="138"/>
      <c r="AFB33" s="138"/>
      <c r="AFC33" s="138"/>
      <c r="AFD33" s="138"/>
      <c r="AFE33" s="138"/>
      <c r="AFF33" s="138"/>
      <c r="AFG33" s="138"/>
      <c r="AFH33" s="138"/>
      <c r="AFI33" s="138"/>
      <c r="AFJ33" s="138"/>
      <c r="AFK33" s="138"/>
      <c r="AFL33" s="138"/>
      <c r="AFM33" s="138"/>
      <c r="AFN33" s="138"/>
      <c r="AFO33" s="138"/>
      <c r="AFP33" s="138"/>
      <c r="AFQ33" s="138"/>
      <c r="AFR33" s="138"/>
      <c r="AFS33" s="138"/>
      <c r="AFT33" s="138"/>
      <c r="AFU33" s="138"/>
      <c r="AFV33" s="138"/>
      <c r="AFW33" s="138"/>
      <c r="AFX33" s="138"/>
      <c r="AFY33" s="138"/>
      <c r="AFZ33" s="138"/>
      <c r="AGA33" s="138"/>
      <c r="AGB33" s="138"/>
      <c r="AGC33" s="138"/>
      <c r="AGD33" s="138"/>
      <c r="AGE33" s="138"/>
      <c r="AGF33" s="138"/>
      <c r="AGG33" s="138"/>
      <c r="AGH33" s="138"/>
      <c r="AGI33" s="138"/>
      <c r="AGJ33" s="138"/>
      <c r="AGK33" s="138"/>
      <c r="AGL33" s="138"/>
      <c r="AGM33" s="138"/>
      <c r="AGN33" s="138"/>
      <c r="AGO33" s="138"/>
      <c r="AGP33" s="138"/>
      <c r="AGQ33" s="138"/>
      <c r="AGR33" s="138"/>
      <c r="AGS33" s="138"/>
      <c r="AGT33" s="138"/>
      <c r="AGU33" s="138"/>
      <c r="AGV33" s="138"/>
      <c r="AGW33" s="138"/>
      <c r="AGX33" s="138"/>
      <c r="AGY33" s="138"/>
      <c r="AGZ33" s="138"/>
      <c r="AHA33" s="138"/>
      <c r="AHB33" s="138"/>
      <c r="AHC33" s="138"/>
      <c r="AHD33" s="138"/>
      <c r="AHE33" s="138"/>
      <c r="AHF33" s="138"/>
      <c r="AHG33" s="138"/>
      <c r="AHH33" s="138"/>
      <c r="AHI33" s="138"/>
      <c r="AHJ33" s="138"/>
      <c r="AHK33" s="138"/>
      <c r="AHL33" s="138"/>
      <c r="AHM33" s="138"/>
      <c r="AHN33" s="138"/>
      <c r="AHO33" s="138"/>
      <c r="AHP33" s="138"/>
      <c r="AHQ33" s="138"/>
      <c r="AHR33" s="138"/>
      <c r="AHS33" s="138"/>
      <c r="AHT33" s="138"/>
      <c r="AHU33" s="138"/>
      <c r="AHV33" s="138"/>
      <c r="AHW33" s="138"/>
      <c r="AHX33" s="138"/>
      <c r="AHY33" s="138"/>
      <c r="AHZ33" s="138"/>
      <c r="AIA33" s="138"/>
      <c r="AIB33" s="138"/>
      <c r="AIC33" s="138"/>
      <c r="AID33" s="138"/>
      <c r="AIE33" s="138"/>
      <c r="AIF33" s="138"/>
      <c r="AIG33" s="138"/>
      <c r="AIH33" s="138"/>
      <c r="AII33" s="138"/>
      <c r="AIJ33" s="138"/>
      <c r="AIK33" s="138"/>
      <c r="AIL33" s="138"/>
      <c r="AIM33" s="138"/>
      <c r="AIN33" s="138"/>
      <c r="AIO33" s="138"/>
      <c r="AIP33" s="138"/>
      <c r="AIQ33" s="138"/>
      <c r="AIR33" s="138"/>
      <c r="AIS33" s="138"/>
      <c r="AIT33" s="138"/>
      <c r="AIU33" s="138"/>
      <c r="AIV33" s="138"/>
      <c r="AIW33" s="138"/>
      <c r="AIX33" s="138"/>
      <c r="AIY33" s="138"/>
      <c r="AIZ33" s="138"/>
      <c r="AJA33" s="138"/>
      <c r="AJB33" s="138"/>
      <c r="AJC33" s="138"/>
      <c r="AJD33" s="138"/>
      <c r="AJE33" s="138"/>
      <c r="AJF33" s="138"/>
      <c r="AJG33" s="138"/>
      <c r="AJH33" s="138"/>
      <c r="AJI33" s="138"/>
      <c r="AJJ33" s="138"/>
      <c r="AJK33" s="138"/>
      <c r="AJL33" s="138"/>
      <c r="AJM33" s="138"/>
      <c r="AJN33" s="138"/>
      <c r="AJO33" s="138"/>
      <c r="AJP33" s="138"/>
      <c r="AJQ33" s="138"/>
      <c r="AJR33" s="138"/>
      <c r="AJS33" s="138"/>
      <c r="AJT33" s="138"/>
      <c r="AJU33" s="138"/>
      <c r="AJV33" s="138"/>
      <c r="AJW33" s="138"/>
      <c r="AJX33" s="138"/>
      <c r="AJY33" s="138"/>
      <c r="AJZ33" s="138"/>
      <c r="AKA33" s="138"/>
      <c r="AKB33" s="138"/>
      <c r="AKC33" s="138"/>
      <c r="AKD33" s="138"/>
      <c r="AKE33" s="138"/>
      <c r="AKF33" s="138"/>
      <c r="AKG33" s="138"/>
      <c r="AKH33" s="138"/>
      <c r="AKI33" s="138"/>
      <c r="AKJ33" s="138"/>
      <c r="AKK33" s="138"/>
      <c r="AKL33" s="138"/>
      <c r="AKM33" s="138"/>
      <c r="AKN33" s="138"/>
      <c r="AKO33" s="138"/>
      <c r="AKP33" s="138"/>
      <c r="AKQ33" s="138"/>
      <c r="AKR33" s="138"/>
      <c r="AKS33" s="138"/>
      <c r="AKT33" s="138"/>
      <c r="AKU33" s="138"/>
      <c r="AKV33" s="138"/>
      <c r="AKW33" s="138"/>
      <c r="AKX33" s="138"/>
      <c r="AKY33" s="138"/>
      <c r="AKZ33" s="138"/>
      <c r="ALA33" s="138"/>
      <c r="ALB33" s="138"/>
      <c r="ALC33" s="138"/>
      <c r="ALD33" s="138"/>
      <c r="ALE33" s="138"/>
      <c r="ALF33" s="138"/>
      <c r="ALG33" s="138"/>
      <c r="ALH33" s="138"/>
      <c r="ALI33" s="138"/>
      <c r="ALJ33" s="138"/>
      <c r="ALK33" s="138"/>
      <c r="ALL33" s="138"/>
      <c r="ALM33" s="138"/>
      <c r="ALN33" s="138"/>
      <c r="ALO33" s="138"/>
      <c r="ALP33" s="138"/>
      <c r="ALQ33" s="138"/>
      <c r="ALR33" s="138"/>
      <c r="ALS33" s="138"/>
      <c r="ALT33" s="138"/>
      <c r="ALU33" s="138"/>
      <c r="ALV33" s="138"/>
      <c r="ALW33" s="138"/>
      <c r="ALX33" s="138"/>
      <c r="ALY33" s="138"/>
      <c r="ALZ33" s="138"/>
      <c r="AMA33" s="138"/>
    </row>
    <row r="34" spans="2:1015" s="123" customFormat="1" x14ac:dyDescent="0.25">
      <c r="C34" s="190"/>
      <c r="D34" s="190"/>
      <c r="E34" s="190"/>
      <c r="F34" s="190"/>
      <c r="G34" s="190"/>
      <c r="H34" s="191"/>
      <c r="I34" s="138"/>
      <c r="J34" s="138"/>
      <c r="K34" s="190"/>
      <c r="L34" s="190"/>
      <c r="M34" s="190"/>
      <c r="N34" s="190"/>
      <c r="O34" s="190"/>
      <c r="P34" s="190"/>
      <c r="Q34" s="191"/>
      <c r="R34" s="138"/>
      <c r="S34" s="192"/>
      <c r="T34" s="193"/>
      <c r="U34" s="193"/>
      <c r="V34" s="193"/>
      <c r="W34" s="193"/>
      <c r="X34" s="193"/>
      <c r="Y34" s="138"/>
      <c r="Z34" s="138"/>
      <c r="AA34" s="138"/>
      <c r="AB34" s="138"/>
      <c r="AC34" s="138"/>
      <c r="AD34" s="138"/>
      <c r="AE34" s="138"/>
      <c r="AF34" s="138"/>
      <c r="AG34" s="138"/>
      <c r="AH34" s="138"/>
      <c r="AI34" s="138"/>
      <c r="AJ34" s="138"/>
      <c r="AK34" s="138"/>
      <c r="AL34" s="138"/>
      <c r="AM34" s="138"/>
      <c r="AN34" s="138"/>
      <c r="AO34" s="138"/>
      <c r="AP34" s="138"/>
      <c r="AQ34" s="138"/>
      <c r="AR34" s="138"/>
      <c r="AS34" s="138"/>
      <c r="AT34" s="138"/>
      <c r="AU34" s="138"/>
      <c r="AV34" s="138"/>
      <c r="AW34" s="138"/>
      <c r="AX34" s="138"/>
      <c r="AY34" s="138"/>
      <c r="AZ34" s="138"/>
      <c r="BA34" s="138"/>
      <c r="BB34" s="138"/>
      <c r="BC34" s="138"/>
      <c r="BD34" s="138"/>
      <c r="BE34" s="138"/>
      <c r="BF34" s="138"/>
      <c r="BG34" s="138"/>
      <c r="BH34" s="138"/>
      <c r="BI34" s="138"/>
      <c r="BJ34" s="138"/>
      <c r="BK34" s="138"/>
      <c r="BL34" s="138"/>
      <c r="BM34" s="138"/>
      <c r="BN34" s="138"/>
      <c r="BO34" s="138"/>
      <c r="BP34" s="138"/>
      <c r="BQ34" s="138"/>
      <c r="BR34" s="138"/>
      <c r="BS34" s="138"/>
      <c r="BT34" s="138"/>
      <c r="BU34" s="138"/>
      <c r="BV34" s="138"/>
      <c r="BW34" s="138"/>
      <c r="BX34" s="138"/>
      <c r="BY34" s="138"/>
      <c r="BZ34" s="138"/>
      <c r="CA34" s="138"/>
      <c r="CB34" s="138"/>
      <c r="CC34" s="138"/>
      <c r="CD34" s="138"/>
      <c r="CE34" s="138"/>
      <c r="CF34" s="138"/>
      <c r="CG34" s="138"/>
      <c r="CH34" s="138"/>
      <c r="CI34" s="138"/>
      <c r="CJ34" s="138"/>
      <c r="CK34" s="138"/>
      <c r="CL34" s="138"/>
      <c r="CM34" s="138"/>
      <c r="CN34" s="138"/>
      <c r="CO34" s="138"/>
      <c r="CP34" s="138"/>
      <c r="CQ34" s="138"/>
      <c r="CR34" s="138"/>
      <c r="CS34" s="138"/>
      <c r="CT34" s="138"/>
      <c r="CU34" s="138"/>
      <c r="CV34" s="138"/>
      <c r="CW34" s="138"/>
      <c r="CX34" s="138"/>
      <c r="CY34" s="138"/>
      <c r="CZ34" s="138"/>
      <c r="DA34" s="138"/>
      <c r="DB34" s="138"/>
      <c r="DC34" s="138"/>
      <c r="DD34" s="138"/>
      <c r="DE34" s="138"/>
      <c r="DF34" s="138"/>
      <c r="DG34" s="138"/>
      <c r="DH34" s="138"/>
      <c r="DI34" s="138"/>
      <c r="DJ34" s="138"/>
      <c r="DK34" s="138"/>
      <c r="DL34" s="138"/>
      <c r="DM34" s="138"/>
      <c r="DN34" s="138"/>
      <c r="DO34" s="138"/>
      <c r="DP34" s="138"/>
      <c r="DQ34" s="138"/>
      <c r="DR34" s="138"/>
      <c r="DS34" s="138"/>
      <c r="DT34" s="138"/>
      <c r="DU34" s="138"/>
      <c r="DV34" s="138"/>
      <c r="DW34" s="138"/>
      <c r="DX34" s="138"/>
      <c r="DY34" s="138"/>
      <c r="DZ34" s="138"/>
      <c r="EA34" s="138"/>
      <c r="EB34" s="138"/>
      <c r="EC34" s="138"/>
      <c r="ED34" s="138"/>
      <c r="EE34" s="138"/>
      <c r="EF34" s="138"/>
      <c r="EG34" s="138"/>
      <c r="EH34" s="138"/>
      <c r="EI34" s="138"/>
      <c r="EJ34" s="138"/>
      <c r="EK34" s="138"/>
      <c r="EL34" s="138"/>
      <c r="EM34" s="138"/>
      <c r="EN34" s="138"/>
      <c r="EO34" s="138"/>
      <c r="EP34" s="138"/>
      <c r="EQ34" s="138"/>
      <c r="ER34" s="138"/>
      <c r="ES34" s="138"/>
      <c r="ET34" s="138"/>
      <c r="EU34" s="138"/>
      <c r="EV34" s="138"/>
      <c r="EW34" s="138"/>
      <c r="EX34" s="138"/>
      <c r="EY34" s="138"/>
      <c r="EZ34" s="138"/>
      <c r="FA34" s="138"/>
      <c r="FB34" s="138"/>
      <c r="FC34" s="138"/>
      <c r="FD34" s="138"/>
      <c r="FE34" s="138"/>
      <c r="FF34" s="138"/>
      <c r="FG34" s="138"/>
      <c r="FH34" s="138"/>
      <c r="FI34" s="138"/>
      <c r="FJ34" s="138"/>
      <c r="FK34" s="138"/>
      <c r="FL34" s="138"/>
      <c r="FM34" s="138"/>
      <c r="FN34" s="138"/>
      <c r="FO34" s="138"/>
      <c r="FP34" s="138"/>
      <c r="FQ34" s="138"/>
      <c r="FR34" s="138"/>
      <c r="FS34" s="138"/>
      <c r="FT34" s="138"/>
      <c r="FU34" s="138"/>
      <c r="FV34" s="138"/>
      <c r="FW34" s="138"/>
      <c r="FX34" s="138"/>
      <c r="FY34" s="138"/>
      <c r="FZ34" s="138"/>
      <c r="GA34" s="138"/>
      <c r="GB34" s="138"/>
      <c r="GC34" s="138"/>
      <c r="GD34" s="138"/>
      <c r="GE34" s="138"/>
      <c r="GF34" s="138"/>
      <c r="GG34" s="138"/>
      <c r="GH34" s="138"/>
      <c r="GI34" s="138"/>
      <c r="GJ34" s="138"/>
      <c r="GK34" s="138"/>
      <c r="GL34" s="138"/>
      <c r="GM34" s="138"/>
      <c r="GN34" s="138"/>
      <c r="GO34" s="138"/>
      <c r="GP34" s="138"/>
      <c r="GQ34" s="138"/>
      <c r="GR34" s="138"/>
      <c r="GS34" s="138"/>
      <c r="GT34" s="138"/>
      <c r="GU34" s="138"/>
      <c r="GV34" s="138"/>
      <c r="GW34" s="138"/>
      <c r="GX34" s="138"/>
      <c r="GY34" s="138"/>
      <c r="GZ34" s="138"/>
      <c r="HA34" s="138"/>
      <c r="HB34" s="138"/>
      <c r="HC34" s="138"/>
      <c r="HD34" s="138"/>
      <c r="HE34" s="138"/>
      <c r="HF34" s="138"/>
      <c r="HG34" s="138"/>
      <c r="HH34" s="138"/>
      <c r="HI34" s="138"/>
      <c r="HJ34" s="138"/>
      <c r="HK34" s="138"/>
      <c r="HL34" s="138"/>
      <c r="HM34" s="138"/>
      <c r="HN34" s="138"/>
      <c r="HO34" s="138"/>
      <c r="HP34" s="138"/>
      <c r="HQ34" s="138"/>
      <c r="HR34" s="138"/>
      <c r="HS34" s="138"/>
      <c r="HT34" s="138"/>
      <c r="HU34" s="138"/>
      <c r="HV34" s="138"/>
      <c r="HW34" s="138"/>
      <c r="HX34" s="138"/>
      <c r="HY34" s="138"/>
      <c r="HZ34" s="138"/>
      <c r="IA34" s="138"/>
      <c r="IB34" s="138"/>
      <c r="IC34" s="138"/>
      <c r="ID34" s="138"/>
      <c r="IE34" s="138"/>
      <c r="IF34" s="138"/>
      <c r="IG34" s="138"/>
      <c r="IH34" s="138"/>
      <c r="II34" s="138"/>
      <c r="IJ34" s="138"/>
      <c r="IK34" s="138"/>
      <c r="IL34" s="138"/>
      <c r="IM34" s="138"/>
      <c r="IN34" s="138"/>
      <c r="IO34" s="138"/>
      <c r="IP34" s="138"/>
      <c r="IQ34" s="138"/>
      <c r="IR34" s="138"/>
      <c r="IS34" s="138"/>
      <c r="IT34" s="138"/>
      <c r="IU34" s="138"/>
      <c r="IV34" s="138"/>
      <c r="IW34" s="138"/>
      <c r="IX34" s="138"/>
      <c r="IY34" s="138"/>
      <c r="IZ34" s="138"/>
      <c r="JA34" s="138"/>
      <c r="JB34" s="138"/>
      <c r="JC34" s="138"/>
      <c r="JD34" s="138"/>
      <c r="JE34" s="138"/>
      <c r="JF34" s="138"/>
      <c r="JG34" s="138"/>
      <c r="JH34" s="138"/>
      <c r="JI34" s="138"/>
      <c r="JJ34" s="138"/>
      <c r="JK34" s="138"/>
      <c r="JL34" s="138"/>
      <c r="JM34" s="138"/>
      <c r="JN34" s="138"/>
      <c r="JO34" s="138"/>
      <c r="JP34" s="138"/>
      <c r="JQ34" s="138"/>
      <c r="JR34" s="138"/>
      <c r="JS34" s="138"/>
      <c r="JT34" s="138"/>
      <c r="JU34" s="138"/>
      <c r="JV34" s="138"/>
      <c r="JW34" s="138"/>
      <c r="JX34" s="138"/>
      <c r="JY34" s="138"/>
      <c r="JZ34" s="138"/>
      <c r="KA34" s="138"/>
      <c r="KB34" s="138"/>
      <c r="KC34" s="138"/>
      <c r="KD34" s="138"/>
      <c r="KE34" s="138"/>
      <c r="KF34" s="138"/>
      <c r="KG34" s="138"/>
      <c r="KH34" s="138"/>
      <c r="KI34" s="138"/>
      <c r="KJ34" s="138"/>
      <c r="KK34" s="138"/>
      <c r="KL34" s="138"/>
      <c r="KM34" s="138"/>
      <c r="KN34" s="138"/>
      <c r="KO34" s="138"/>
      <c r="KP34" s="138"/>
      <c r="KQ34" s="138"/>
      <c r="KR34" s="138"/>
      <c r="KS34" s="138"/>
      <c r="KT34" s="138"/>
      <c r="KU34" s="138"/>
      <c r="KV34" s="138"/>
      <c r="KW34" s="138"/>
      <c r="KX34" s="138"/>
      <c r="KY34" s="138"/>
      <c r="KZ34" s="138"/>
      <c r="LA34" s="138"/>
      <c r="LB34" s="138"/>
      <c r="LC34" s="138"/>
      <c r="LD34" s="138"/>
      <c r="LE34" s="138"/>
      <c r="LF34" s="138"/>
      <c r="LG34" s="138"/>
      <c r="LH34" s="138"/>
      <c r="LI34" s="138"/>
      <c r="LJ34" s="138"/>
      <c r="LK34" s="138"/>
      <c r="LL34" s="138"/>
      <c r="LM34" s="138"/>
      <c r="LN34" s="138"/>
      <c r="LO34" s="138"/>
      <c r="LP34" s="138"/>
      <c r="LQ34" s="138"/>
      <c r="LR34" s="138"/>
      <c r="LS34" s="138"/>
      <c r="LT34" s="138"/>
      <c r="LU34" s="138"/>
      <c r="LV34" s="138"/>
      <c r="LW34" s="138"/>
      <c r="LX34" s="138"/>
      <c r="LY34" s="138"/>
      <c r="LZ34" s="138"/>
      <c r="MA34" s="138"/>
      <c r="MB34" s="138"/>
      <c r="MC34" s="138"/>
      <c r="MD34" s="138"/>
      <c r="ME34" s="138"/>
      <c r="MF34" s="138"/>
      <c r="MG34" s="138"/>
      <c r="MH34" s="138"/>
      <c r="MI34" s="138"/>
      <c r="MJ34" s="138"/>
      <c r="MK34" s="138"/>
      <c r="ML34" s="138"/>
      <c r="MM34" s="138"/>
      <c r="MN34" s="138"/>
      <c r="MO34" s="138"/>
      <c r="MP34" s="138"/>
      <c r="MQ34" s="138"/>
      <c r="MR34" s="138"/>
      <c r="MS34" s="138"/>
      <c r="MT34" s="138"/>
      <c r="MU34" s="138"/>
      <c r="MV34" s="138"/>
      <c r="MW34" s="138"/>
      <c r="MX34" s="138"/>
      <c r="MY34" s="138"/>
      <c r="MZ34" s="138"/>
      <c r="NA34" s="138"/>
      <c r="NB34" s="138"/>
      <c r="NC34" s="138"/>
      <c r="ND34" s="138"/>
      <c r="NE34" s="138"/>
      <c r="NF34" s="138"/>
      <c r="NG34" s="138"/>
      <c r="NH34" s="138"/>
      <c r="NI34" s="138"/>
      <c r="NJ34" s="138"/>
      <c r="NK34" s="138"/>
      <c r="NL34" s="138"/>
      <c r="NM34" s="138"/>
      <c r="NN34" s="138"/>
      <c r="NO34" s="138"/>
      <c r="NP34" s="138"/>
      <c r="NQ34" s="138"/>
      <c r="NR34" s="138"/>
      <c r="NS34" s="138"/>
      <c r="NT34" s="138"/>
      <c r="NU34" s="138"/>
      <c r="NV34" s="138"/>
      <c r="NW34" s="138"/>
      <c r="NX34" s="138"/>
      <c r="NY34" s="138"/>
      <c r="NZ34" s="138"/>
      <c r="OA34" s="138"/>
      <c r="OB34" s="138"/>
      <c r="OC34" s="138"/>
      <c r="OD34" s="138"/>
      <c r="OE34" s="138"/>
      <c r="OF34" s="138"/>
      <c r="OG34" s="138"/>
      <c r="OH34" s="138"/>
      <c r="OI34" s="138"/>
      <c r="OJ34" s="138"/>
      <c r="OK34" s="138"/>
      <c r="OL34" s="138"/>
      <c r="OM34" s="138"/>
      <c r="ON34" s="138"/>
      <c r="OO34" s="138"/>
      <c r="OP34" s="138"/>
      <c r="OQ34" s="138"/>
      <c r="OR34" s="138"/>
      <c r="OS34" s="138"/>
      <c r="OT34" s="138"/>
      <c r="OU34" s="138"/>
      <c r="OV34" s="138"/>
      <c r="OW34" s="138"/>
      <c r="OX34" s="138"/>
      <c r="OY34" s="138"/>
      <c r="OZ34" s="138"/>
      <c r="PA34" s="138"/>
      <c r="PB34" s="138"/>
      <c r="PC34" s="138"/>
      <c r="PD34" s="138"/>
      <c r="PE34" s="138"/>
      <c r="PF34" s="138"/>
      <c r="PG34" s="138"/>
      <c r="PH34" s="138"/>
      <c r="PI34" s="138"/>
      <c r="PJ34" s="138"/>
      <c r="PK34" s="138"/>
      <c r="PL34" s="138"/>
      <c r="PM34" s="138"/>
      <c r="PN34" s="138"/>
      <c r="PO34" s="138"/>
      <c r="PP34" s="138"/>
      <c r="PQ34" s="138"/>
      <c r="PR34" s="138"/>
      <c r="PS34" s="138"/>
      <c r="PT34" s="138"/>
      <c r="PU34" s="138"/>
      <c r="PV34" s="138"/>
      <c r="PW34" s="138"/>
      <c r="PX34" s="138"/>
      <c r="PY34" s="138"/>
      <c r="PZ34" s="138"/>
      <c r="QA34" s="138"/>
      <c r="QB34" s="138"/>
      <c r="QC34" s="138"/>
      <c r="QD34" s="138"/>
      <c r="QE34" s="138"/>
      <c r="QF34" s="138"/>
      <c r="QG34" s="138"/>
      <c r="QH34" s="138"/>
      <c r="QI34" s="138"/>
      <c r="QJ34" s="138"/>
      <c r="QK34" s="138"/>
      <c r="QL34" s="138"/>
      <c r="QM34" s="138"/>
      <c r="QN34" s="138"/>
      <c r="QO34" s="138"/>
      <c r="QP34" s="138"/>
      <c r="QQ34" s="138"/>
      <c r="QR34" s="138"/>
      <c r="QS34" s="138"/>
      <c r="QT34" s="138"/>
      <c r="QU34" s="138"/>
      <c r="QV34" s="138"/>
      <c r="QW34" s="138"/>
      <c r="QX34" s="138"/>
      <c r="QY34" s="138"/>
      <c r="QZ34" s="138"/>
      <c r="RA34" s="138"/>
      <c r="RB34" s="138"/>
      <c r="RC34" s="138"/>
      <c r="RD34" s="138"/>
      <c r="RE34" s="138"/>
      <c r="RF34" s="138"/>
      <c r="RG34" s="138"/>
      <c r="RH34" s="138"/>
      <c r="RI34" s="138"/>
      <c r="RJ34" s="138"/>
      <c r="RK34" s="138"/>
      <c r="RL34" s="138"/>
      <c r="RM34" s="138"/>
      <c r="RN34" s="138"/>
      <c r="RO34" s="138"/>
      <c r="RP34" s="138"/>
      <c r="RQ34" s="138"/>
      <c r="RR34" s="138"/>
      <c r="RS34" s="138"/>
      <c r="RT34" s="138"/>
      <c r="RU34" s="138"/>
      <c r="RV34" s="138"/>
      <c r="RW34" s="138"/>
      <c r="RX34" s="138"/>
      <c r="RY34" s="138"/>
      <c r="RZ34" s="138"/>
      <c r="SA34" s="138"/>
      <c r="SB34" s="138"/>
      <c r="SC34" s="138"/>
      <c r="SD34" s="138"/>
      <c r="SE34" s="138"/>
      <c r="SF34" s="138"/>
      <c r="SG34" s="138"/>
      <c r="SH34" s="138"/>
      <c r="SI34" s="138"/>
      <c r="SJ34" s="138"/>
      <c r="SK34" s="138"/>
      <c r="SL34" s="138"/>
      <c r="SM34" s="138"/>
      <c r="SN34" s="138"/>
      <c r="SO34" s="138"/>
      <c r="SP34" s="138"/>
      <c r="SQ34" s="138"/>
      <c r="SR34" s="138"/>
      <c r="SS34" s="138"/>
      <c r="ST34" s="138"/>
      <c r="SU34" s="138"/>
      <c r="SV34" s="138"/>
      <c r="SW34" s="138"/>
      <c r="SX34" s="138"/>
      <c r="SY34" s="138"/>
      <c r="SZ34" s="138"/>
      <c r="TA34" s="138"/>
      <c r="TB34" s="138"/>
      <c r="TC34" s="138"/>
      <c r="TD34" s="138"/>
      <c r="TE34" s="138"/>
      <c r="TF34" s="138"/>
      <c r="TG34" s="138"/>
      <c r="TH34" s="138"/>
      <c r="TI34" s="138"/>
      <c r="TJ34" s="138"/>
      <c r="TK34" s="138"/>
      <c r="TL34" s="138"/>
      <c r="TM34" s="138"/>
      <c r="TN34" s="138"/>
      <c r="TO34" s="138"/>
      <c r="TP34" s="138"/>
      <c r="TQ34" s="138"/>
      <c r="TR34" s="138"/>
      <c r="TS34" s="138"/>
      <c r="TT34" s="138"/>
      <c r="TU34" s="138"/>
      <c r="TV34" s="138"/>
      <c r="TW34" s="138"/>
      <c r="TX34" s="138"/>
      <c r="TY34" s="138"/>
      <c r="TZ34" s="138"/>
      <c r="UA34" s="138"/>
      <c r="UB34" s="138"/>
      <c r="UC34" s="138"/>
      <c r="UD34" s="138"/>
      <c r="UE34" s="138"/>
      <c r="UF34" s="138"/>
      <c r="UG34" s="138"/>
      <c r="UH34" s="138"/>
      <c r="UI34" s="138"/>
      <c r="UJ34" s="138"/>
      <c r="UK34" s="138"/>
      <c r="UL34" s="138"/>
      <c r="UM34" s="138"/>
      <c r="UN34" s="138"/>
      <c r="UO34" s="138"/>
      <c r="UP34" s="138"/>
      <c r="UQ34" s="138"/>
      <c r="UR34" s="138"/>
      <c r="US34" s="138"/>
      <c r="UT34" s="138"/>
      <c r="UU34" s="138"/>
      <c r="UV34" s="138"/>
      <c r="UW34" s="138"/>
      <c r="UX34" s="138"/>
      <c r="UY34" s="138"/>
      <c r="UZ34" s="138"/>
      <c r="VA34" s="138"/>
      <c r="VB34" s="138"/>
      <c r="VC34" s="138"/>
      <c r="VD34" s="138"/>
      <c r="VE34" s="138"/>
      <c r="VF34" s="138"/>
      <c r="VG34" s="138"/>
      <c r="VH34" s="138"/>
      <c r="VI34" s="138"/>
      <c r="VJ34" s="138"/>
      <c r="VK34" s="138"/>
      <c r="VL34" s="138"/>
      <c r="VM34" s="138"/>
      <c r="VN34" s="138"/>
      <c r="VO34" s="138"/>
      <c r="VP34" s="138"/>
      <c r="VQ34" s="138"/>
      <c r="VR34" s="138"/>
      <c r="VS34" s="138"/>
      <c r="VT34" s="138"/>
      <c r="VU34" s="138"/>
      <c r="VV34" s="138"/>
      <c r="VW34" s="138"/>
      <c r="VX34" s="138"/>
      <c r="VY34" s="138"/>
      <c r="VZ34" s="138"/>
      <c r="WA34" s="138"/>
      <c r="WB34" s="138"/>
      <c r="WC34" s="138"/>
      <c r="WD34" s="138"/>
      <c r="WE34" s="138"/>
      <c r="WF34" s="138"/>
      <c r="WG34" s="138"/>
      <c r="WH34" s="138"/>
      <c r="WI34" s="138"/>
      <c r="WJ34" s="138"/>
      <c r="WK34" s="138"/>
      <c r="WL34" s="138"/>
      <c r="WM34" s="138"/>
      <c r="WN34" s="138"/>
      <c r="WO34" s="138"/>
      <c r="WP34" s="138"/>
      <c r="WQ34" s="138"/>
      <c r="WR34" s="138"/>
      <c r="WS34" s="138"/>
      <c r="WT34" s="138"/>
      <c r="WU34" s="138"/>
      <c r="WV34" s="138"/>
      <c r="WW34" s="138"/>
      <c r="WX34" s="138"/>
      <c r="WY34" s="138"/>
      <c r="WZ34" s="138"/>
      <c r="XA34" s="138"/>
      <c r="XB34" s="138"/>
      <c r="XC34" s="138"/>
      <c r="XD34" s="138"/>
      <c r="XE34" s="138"/>
      <c r="XF34" s="138"/>
      <c r="XG34" s="138"/>
      <c r="XH34" s="138"/>
      <c r="XI34" s="138"/>
      <c r="XJ34" s="138"/>
      <c r="XK34" s="138"/>
      <c r="XL34" s="138"/>
      <c r="XM34" s="138"/>
      <c r="XN34" s="138"/>
      <c r="XO34" s="138"/>
      <c r="XP34" s="138"/>
      <c r="XQ34" s="138"/>
      <c r="XR34" s="138"/>
      <c r="XS34" s="138"/>
      <c r="XT34" s="138"/>
      <c r="XU34" s="138"/>
      <c r="XV34" s="138"/>
      <c r="XW34" s="138"/>
      <c r="XX34" s="138"/>
      <c r="XY34" s="138"/>
      <c r="XZ34" s="138"/>
      <c r="YA34" s="138"/>
      <c r="YB34" s="138"/>
      <c r="YC34" s="138"/>
      <c r="YD34" s="138"/>
      <c r="YE34" s="138"/>
      <c r="YF34" s="138"/>
      <c r="YG34" s="138"/>
      <c r="YH34" s="138"/>
      <c r="YI34" s="138"/>
      <c r="YJ34" s="138"/>
      <c r="YK34" s="138"/>
      <c r="YL34" s="138"/>
      <c r="YM34" s="138"/>
      <c r="YN34" s="138"/>
      <c r="YO34" s="138"/>
      <c r="YP34" s="138"/>
      <c r="YQ34" s="138"/>
      <c r="YR34" s="138"/>
      <c r="YS34" s="138"/>
      <c r="YT34" s="138"/>
      <c r="YU34" s="138"/>
      <c r="YV34" s="138"/>
      <c r="YW34" s="138"/>
      <c r="YX34" s="138"/>
      <c r="YY34" s="138"/>
      <c r="YZ34" s="138"/>
      <c r="ZA34" s="138"/>
      <c r="ZB34" s="138"/>
      <c r="ZC34" s="138"/>
      <c r="ZD34" s="138"/>
      <c r="ZE34" s="138"/>
      <c r="ZF34" s="138"/>
      <c r="ZG34" s="138"/>
      <c r="ZH34" s="138"/>
      <c r="ZI34" s="138"/>
      <c r="ZJ34" s="138"/>
      <c r="ZK34" s="138"/>
      <c r="ZL34" s="138"/>
      <c r="ZM34" s="138"/>
      <c r="ZN34" s="138"/>
      <c r="ZO34" s="138"/>
      <c r="ZP34" s="138"/>
      <c r="ZQ34" s="138"/>
      <c r="ZR34" s="138"/>
      <c r="ZS34" s="138"/>
      <c r="ZT34" s="138"/>
      <c r="ZU34" s="138"/>
      <c r="ZV34" s="138"/>
      <c r="ZW34" s="138"/>
      <c r="ZX34" s="138"/>
      <c r="ZY34" s="138"/>
      <c r="ZZ34" s="138"/>
      <c r="AAA34" s="138"/>
      <c r="AAB34" s="138"/>
      <c r="AAC34" s="138"/>
      <c r="AAD34" s="138"/>
      <c r="AAE34" s="138"/>
      <c r="AAF34" s="138"/>
      <c r="AAG34" s="138"/>
      <c r="AAH34" s="138"/>
      <c r="AAI34" s="138"/>
      <c r="AAJ34" s="138"/>
      <c r="AAK34" s="138"/>
      <c r="AAL34" s="138"/>
      <c r="AAM34" s="138"/>
      <c r="AAN34" s="138"/>
      <c r="AAO34" s="138"/>
      <c r="AAP34" s="138"/>
      <c r="AAQ34" s="138"/>
      <c r="AAR34" s="138"/>
      <c r="AAS34" s="138"/>
      <c r="AAT34" s="138"/>
      <c r="AAU34" s="138"/>
      <c r="AAV34" s="138"/>
      <c r="AAW34" s="138"/>
      <c r="AAX34" s="138"/>
      <c r="AAY34" s="138"/>
      <c r="AAZ34" s="138"/>
      <c r="ABA34" s="138"/>
      <c r="ABB34" s="138"/>
      <c r="ABC34" s="138"/>
      <c r="ABD34" s="138"/>
      <c r="ABE34" s="138"/>
      <c r="ABF34" s="138"/>
      <c r="ABG34" s="138"/>
      <c r="ABH34" s="138"/>
      <c r="ABI34" s="138"/>
      <c r="ABJ34" s="138"/>
      <c r="ABK34" s="138"/>
      <c r="ABL34" s="138"/>
      <c r="ABM34" s="138"/>
      <c r="ABN34" s="138"/>
      <c r="ABO34" s="138"/>
      <c r="ABP34" s="138"/>
      <c r="ABQ34" s="138"/>
      <c r="ABR34" s="138"/>
      <c r="ABS34" s="138"/>
      <c r="ABT34" s="138"/>
      <c r="ABU34" s="138"/>
      <c r="ABV34" s="138"/>
      <c r="ABW34" s="138"/>
      <c r="ABX34" s="138"/>
      <c r="ABY34" s="138"/>
      <c r="ABZ34" s="138"/>
      <c r="ACA34" s="138"/>
      <c r="ACB34" s="138"/>
      <c r="ACC34" s="138"/>
      <c r="ACD34" s="138"/>
      <c r="ACE34" s="138"/>
      <c r="ACF34" s="138"/>
      <c r="ACG34" s="138"/>
      <c r="ACH34" s="138"/>
      <c r="ACI34" s="138"/>
      <c r="ACJ34" s="138"/>
      <c r="ACK34" s="138"/>
      <c r="ACL34" s="138"/>
      <c r="ACM34" s="138"/>
      <c r="ACN34" s="138"/>
      <c r="ACO34" s="138"/>
      <c r="ACP34" s="138"/>
      <c r="ACQ34" s="138"/>
      <c r="ACR34" s="138"/>
      <c r="ACS34" s="138"/>
      <c r="ACT34" s="138"/>
      <c r="ACU34" s="138"/>
      <c r="ACV34" s="138"/>
      <c r="ACW34" s="138"/>
      <c r="ACX34" s="138"/>
      <c r="ACY34" s="138"/>
      <c r="ACZ34" s="138"/>
      <c r="ADA34" s="138"/>
      <c r="ADB34" s="138"/>
      <c r="ADC34" s="138"/>
      <c r="ADD34" s="138"/>
      <c r="ADE34" s="138"/>
      <c r="ADF34" s="138"/>
      <c r="ADG34" s="138"/>
      <c r="ADH34" s="138"/>
      <c r="ADI34" s="138"/>
      <c r="ADJ34" s="138"/>
      <c r="ADK34" s="138"/>
      <c r="ADL34" s="138"/>
      <c r="ADM34" s="138"/>
      <c r="ADN34" s="138"/>
      <c r="ADO34" s="138"/>
      <c r="ADP34" s="138"/>
      <c r="ADQ34" s="138"/>
      <c r="ADR34" s="138"/>
      <c r="ADS34" s="138"/>
      <c r="ADT34" s="138"/>
      <c r="ADU34" s="138"/>
      <c r="ADV34" s="138"/>
      <c r="ADW34" s="138"/>
      <c r="ADX34" s="138"/>
      <c r="ADY34" s="138"/>
      <c r="ADZ34" s="138"/>
      <c r="AEA34" s="138"/>
      <c r="AEB34" s="138"/>
      <c r="AEC34" s="138"/>
      <c r="AED34" s="138"/>
      <c r="AEE34" s="138"/>
      <c r="AEF34" s="138"/>
      <c r="AEG34" s="138"/>
      <c r="AEH34" s="138"/>
      <c r="AEI34" s="138"/>
      <c r="AEJ34" s="138"/>
      <c r="AEK34" s="138"/>
      <c r="AEL34" s="138"/>
      <c r="AEM34" s="138"/>
      <c r="AEN34" s="138"/>
      <c r="AEO34" s="138"/>
      <c r="AEP34" s="138"/>
      <c r="AEQ34" s="138"/>
      <c r="AER34" s="138"/>
      <c r="AES34" s="138"/>
      <c r="AET34" s="138"/>
      <c r="AEU34" s="138"/>
      <c r="AEV34" s="138"/>
      <c r="AEW34" s="138"/>
      <c r="AEX34" s="138"/>
      <c r="AEY34" s="138"/>
      <c r="AEZ34" s="138"/>
      <c r="AFA34" s="138"/>
      <c r="AFB34" s="138"/>
      <c r="AFC34" s="138"/>
      <c r="AFD34" s="138"/>
      <c r="AFE34" s="138"/>
      <c r="AFF34" s="138"/>
      <c r="AFG34" s="138"/>
      <c r="AFH34" s="138"/>
      <c r="AFI34" s="138"/>
      <c r="AFJ34" s="138"/>
      <c r="AFK34" s="138"/>
      <c r="AFL34" s="138"/>
      <c r="AFM34" s="138"/>
      <c r="AFN34" s="138"/>
      <c r="AFO34" s="138"/>
      <c r="AFP34" s="138"/>
      <c r="AFQ34" s="138"/>
      <c r="AFR34" s="138"/>
      <c r="AFS34" s="138"/>
      <c r="AFT34" s="138"/>
      <c r="AFU34" s="138"/>
      <c r="AFV34" s="138"/>
      <c r="AFW34" s="138"/>
      <c r="AFX34" s="138"/>
      <c r="AFY34" s="138"/>
      <c r="AFZ34" s="138"/>
      <c r="AGA34" s="138"/>
      <c r="AGB34" s="138"/>
      <c r="AGC34" s="138"/>
      <c r="AGD34" s="138"/>
      <c r="AGE34" s="138"/>
      <c r="AGF34" s="138"/>
      <c r="AGG34" s="138"/>
      <c r="AGH34" s="138"/>
      <c r="AGI34" s="138"/>
      <c r="AGJ34" s="138"/>
      <c r="AGK34" s="138"/>
      <c r="AGL34" s="138"/>
      <c r="AGM34" s="138"/>
      <c r="AGN34" s="138"/>
      <c r="AGO34" s="138"/>
      <c r="AGP34" s="138"/>
      <c r="AGQ34" s="138"/>
      <c r="AGR34" s="138"/>
      <c r="AGS34" s="138"/>
      <c r="AGT34" s="138"/>
      <c r="AGU34" s="138"/>
      <c r="AGV34" s="138"/>
      <c r="AGW34" s="138"/>
      <c r="AGX34" s="138"/>
      <c r="AGY34" s="138"/>
      <c r="AGZ34" s="138"/>
      <c r="AHA34" s="138"/>
      <c r="AHB34" s="138"/>
      <c r="AHC34" s="138"/>
      <c r="AHD34" s="138"/>
      <c r="AHE34" s="138"/>
      <c r="AHF34" s="138"/>
      <c r="AHG34" s="138"/>
      <c r="AHH34" s="138"/>
      <c r="AHI34" s="138"/>
      <c r="AHJ34" s="138"/>
      <c r="AHK34" s="138"/>
      <c r="AHL34" s="138"/>
      <c r="AHM34" s="138"/>
      <c r="AHN34" s="138"/>
      <c r="AHO34" s="138"/>
      <c r="AHP34" s="138"/>
      <c r="AHQ34" s="138"/>
      <c r="AHR34" s="138"/>
      <c r="AHS34" s="138"/>
      <c r="AHT34" s="138"/>
      <c r="AHU34" s="138"/>
      <c r="AHV34" s="138"/>
      <c r="AHW34" s="138"/>
      <c r="AHX34" s="138"/>
      <c r="AHY34" s="138"/>
      <c r="AHZ34" s="138"/>
      <c r="AIA34" s="138"/>
      <c r="AIB34" s="138"/>
      <c r="AIC34" s="138"/>
      <c r="AID34" s="138"/>
      <c r="AIE34" s="138"/>
      <c r="AIF34" s="138"/>
      <c r="AIG34" s="138"/>
      <c r="AIH34" s="138"/>
      <c r="AII34" s="138"/>
      <c r="AIJ34" s="138"/>
      <c r="AIK34" s="138"/>
      <c r="AIL34" s="138"/>
      <c r="AIM34" s="138"/>
      <c r="AIN34" s="138"/>
      <c r="AIO34" s="138"/>
      <c r="AIP34" s="138"/>
      <c r="AIQ34" s="138"/>
      <c r="AIR34" s="138"/>
      <c r="AIS34" s="138"/>
      <c r="AIT34" s="138"/>
      <c r="AIU34" s="138"/>
      <c r="AIV34" s="138"/>
      <c r="AIW34" s="138"/>
      <c r="AIX34" s="138"/>
      <c r="AIY34" s="138"/>
      <c r="AIZ34" s="138"/>
      <c r="AJA34" s="138"/>
      <c r="AJB34" s="138"/>
      <c r="AJC34" s="138"/>
      <c r="AJD34" s="138"/>
      <c r="AJE34" s="138"/>
      <c r="AJF34" s="138"/>
      <c r="AJG34" s="138"/>
      <c r="AJH34" s="138"/>
      <c r="AJI34" s="138"/>
      <c r="AJJ34" s="138"/>
      <c r="AJK34" s="138"/>
      <c r="AJL34" s="138"/>
      <c r="AJM34" s="138"/>
      <c r="AJN34" s="138"/>
      <c r="AJO34" s="138"/>
      <c r="AJP34" s="138"/>
      <c r="AJQ34" s="138"/>
      <c r="AJR34" s="138"/>
      <c r="AJS34" s="138"/>
      <c r="AJT34" s="138"/>
      <c r="AJU34" s="138"/>
      <c r="AJV34" s="138"/>
      <c r="AJW34" s="138"/>
      <c r="AJX34" s="138"/>
      <c r="AJY34" s="138"/>
      <c r="AJZ34" s="138"/>
      <c r="AKA34" s="138"/>
      <c r="AKB34" s="138"/>
      <c r="AKC34" s="138"/>
      <c r="AKD34" s="138"/>
      <c r="AKE34" s="138"/>
      <c r="AKF34" s="138"/>
      <c r="AKG34" s="138"/>
      <c r="AKH34" s="138"/>
      <c r="AKI34" s="138"/>
      <c r="AKJ34" s="138"/>
      <c r="AKK34" s="138"/>
      <c r="AKL34" s="138"/>
      <c r="AKM34" s="138"/>
      <c r="AKN34" s="138"/>
      <c r="AKO34" s="138"/>
      <c r="AKP34" s="138"/>
      <c r="AKQ34" s="138"/>
      <c r="AKR34" s="138"/>
      <c r="AKS34" s="138"/>
      <c r="AKT34" s="138"/>
      <c r="AKU34" s="138"/>
      <c r="AKV34" s="138"/>
      <c r="AKW34" s="138"/>
      <c r="AKX34" s="138"/>
      <c r="AKY34" s="138"/>
      <c r="AKZ34" s="138"/>
      <c r="ALA34" s="138"/>
      <c r="ALB34" s="138"/>
      <c r="ALC34" s="138"/>
      <c r="ALD34" s="138"/>
      <c r="ALE34" s="138"/>
      <c r="ALF34" s="138"/>
      <c r="ALG34" s="138"/>
      <c r="ALH34" s="138"/>
      <c r="ALI34" s="138"/>
      <c r="ALJ34" s="138"/>
      <c r="ALK34" s="138"/>
      <c r="ALL34" s="138"/>
      <c r="ALM34" s="138"/>
      <c r="ALN34" s="138"/>
      <c r="ALO34" s="138"/>
      <c r="ALP34" s="138"/>
      <c r="ALQ34" s="138"/>
      <c r="ALR34" s="138"/>
      <c r="ALS34" s="138"/>
      <c r="ALT34" s="138"/>
      <c r="ALU34" s="138"/>
      <c r="ALV34" s="138"/>
      <c r="ALW34" s="138"/>
      <c r="ALX34" s="138"/>
      <c r="ALY34" s="138"/>
      <c r="ALZ34" s="138"/>
      <c r="AMA34" s="138"/>
    </row>
    <row r="35" spans="2:1015" s="123" customFormat="1" x14ac:dyDescent="0.25">
      <c r="C35" s="190"/>
      <c r="D35" s="190"/>
      <c r="E35" s="190"/>
      <c r="F35" s="190"/>
      <c r="G35" s="190"/>
      <c r="H35" s="191"/>
      <c r="I35" s="138"/>
      <c r="J35" s="138"/>
      <c r="K35" s="190"/>
      <c r="L35" s="190"/>
      <c r="M35" s="190"/>
      <c r="N35" s="190"/>
      <c r="O35" s="190"/>
      <c r="P35" s="190"/>
      <c r="Q35" s="191"/>
      <c r="R35" s="138"/>
      <c r="S35" s="192"/>
      <c r="T35" s="193"/>
      <c r="U35" s="193"/>
      <c r="V35" s="193"/>
      <c r="W35" s="193"/>
      <c r="X35" s="193"/>
      <c r="Y35" s="138"/>
      <c r="Z35" s="138"/>
      <c r="AA35" s="138"/>
      <c r="AB35" s="138"/>
      <c r="AC35" s="138"/>
      <c r="AD35" s="138"/>
      <c r="AE35" s="138"/>
      <c r="AF35" s="138"/>
      <c r="AG35" s="138"/>
      <c r="AH35" s="138"/>
      <c r="AI35" s="138"/>
      <c r="AJ35" s="138"/>
      <c r="AK35" s="138"/>
      <c r="AL35" s="138"/>
      <c r="AM35" s="138"/>
      <c r="AN35" s="138"/>
      <c r="AO35" s="138"/>
      <c r="AP35" s="138"/>
      <c r="AQ35" s="138"/>
      <c r="AR35" s="138"/>
      <c r="AS35" s="138"/>
      <c r="AT35" s="138"/>
      <c r="AU35" s="138"/>
      <c r="AV35" s="138"/>
      <c r="AW35" s="138"/>
      <c r="AX35" s="138"/>
      <c r="AY35" s="138"/>
      <c r="AZ35" s="138"/>
      <c r="BA35" s="138"/>
      <c r="BB35" s="138"/>
      <c r="BC35" s="138"/>
      <c r="BD35" s="138"/>
      <c r="BE35" s="138"/>
      <c r="BF35" s="138"/>
      <c r="BG35" s="138"/>
      <c r="BH35" s="138"/>
      <c r="BI35" s="138"/>
      <c r="BJ35" s="138"/>
      <c r="BK35" s="138"/>
      <c r="BL35" s="138"/>
      <c r="BM35" s="138"/>
      <c r="BN35" s="138"/>
      <c r="BO35" s="138"/>
      <c r="BP35" s="138"/>
      <c r="BQ35" s="138"/>
      <c r="BR35" s="138"/>
      <c r="BS35" s="138"/>
      <c r="BT35" s="138"/>
      <c r="BU35" s="138"/>
      <c r="BV35" s="138"/>
      <c r="BW35" s="138"/>
      <c r="BX35" s="138"/>
      <c r="BY35" s="138"/>
      <c r="BZ35" s="138"/>
      <c r="CA35" s="138"/>
      <c r="CB35" s="138"/>
      <c r="CC35" s="138"/>
      <c r="CD35" s="138"/>
      <c r="CE35" s="138"/>
      <c r="CF35" s="138"/>
      <c r="CG35" s="138"/>
      <c r="CH35" s="138"/>
      <c r="CI35" s="138"/>
      <c r="CJ35" s="138"/>
      <c r="CK35" s="138"/>
      <c r="CL35" s="138"/>
      <c r="CM35" s="138"/>
      <c r="CN35" s="138"/>
      <c r="CO35" s="138"/>
      <c r="CP35" s="138"/>
      <c r="CQ35" s="138"/>
      <c r="CR35" s="138"/>
      <c r="CS35" s="138"/>
      <c r="CT35" s="138"/>
      <c r="CU35" s="138"/>
      <c r="CV35" s="138"/>
      <c r="CW35" s="138"/>
      <c r="CX35" s="138"/>
      <c r="CY35" s="138"/>
      <c r="CZ35" s="138"/>
      <c r="DA35" s="138"/>
      <c r="DB35" s="138"/>
      <c r="DC35" s="138"/>
      <c r="DD35" s="138"/>
      <c r="DE35" s="138"/>
      <c r="DF35" s="138"/>
      <c r="DG35" s="138"/>
      <c r="DH35" s="138"/>
      <c r="DI35" s="138"/>
      <c r="DJ35" s="138"/>
      <c r="DK35" s="138"/>
      <c r="DL35" s="138"/>
      <c r="DM35" s="138"/>
      <c r="DN35" s="138"/>
      <c r="DO35" s="138"/>
      <c r="DP35" s="138"/>
      <c r="DQ35" s="138"/>
      <c r="DR35" s="138"/>
      <c r="DS35" s="138"/>
      <c r="DT35" s="138"/>
      <c r="DU35" s="138"/>
      <c r="DV35" s="138"/>
      <c r="DW35" s="138"/>
      <c r="DX35" s="138"/>
      <c r="DY35" s="138"/>
      <c r="DZ35" s="138"/>
      <c r="EA35" s="138"/>
      <c r="EB35" s="138"/>
      <c r="EC35" s="138"/>
      <c r="ED35" s="138"/>
      <c r="EE35" s="138"/>
      <c r="EF35" s="138"/>
      <c r="EG35" s="138"/>
      <c r="EH35" s="138"/>
      <c r="EI35" s="138"/>
      <c r="EJ35" s="138"/>
      <c r="EK35" s="138"/>
      <c r="EL35" s="138"/>
      <c r="EM35" s="138"/>
      <c r="EN35" s="138"/>
      <c r="EO35" s="138"/>
      <c r="EP35" s="138"/>
      <c r="EQ35" s="138"/>
      <c r="ER35" s="138"/>
      <c r="ES35" s="138"/>
      <c r="ET35" s="138"/>
      <c r="EU35" s="138"/>
      <c r="EV35" s="138"/>
      <c r="EW35" s="138"/>
      <c r="EX35" s="138"/>
      <c r="EY35" s="138"/>
      <c r="EZ35" s="138"/>
      <c r="FA35" s="138"/>
      <c r="FB35" s="138"/>
      <c r="FC35" s="138"/>
      <c r="FD35" s="138"/>
      <c r="FE35" s="138"/>
      <c r="FF35" s="138"/>
      <c r="FG35" s="138"/>
      <c r="FH35" s="138"/>
      <c r="FI35" s="138"/>
      <c r="FJ35" s="138"/>
      <c r="FK35" s="138"/>
      <c r="FL35" s="138"/>
      <c r="FM35" s="138"/>
      <c r="FN35" s="138"/>
      <c r="FO35" s="138"/>
      <c r="FP35" s="138"/>
      <c r="FQ35" s="138"/>
      <c r="FR35" s="138"/>
      <c r="FS35" s="138"/>
      <c r="FT35" s="138"/>
      <c r="FU35" s="138"/>
      <c r="FV35" s="138"/>
      <c r="FW35" s="138"/>
      <c r="FX35" s="138"/>
      <c r="FY35" s="138"/>
      <c r="FZ35" s="138"/>
      <c r="GA35" s="138"/>
      <c r="GB35" s="138"/>
      <c r="GC35" s="138"/>
      <c r="GD35" s="138"/>
      <c r="GE35" s="138"/>
      <c r="GF35" s="138"/>
      <c r="GG35" s="138"/>
      <c r="GH35" s="138"/>
      <c r="GI35" s="138"/>
      <c r="GJ35" s="138"/>
      <c r="GK35" s="138"/>
      <c r="GL35" s="138"/>
      <c r="GM35" s="138"/>
      <c r="GN35" s="138"/>
      <c r="GO35" s="138"/>
      <c r="GP35" s="138"/>
      <c r="GQ35" s="138"/>
      <c r="GR35" s="138"/>
      <c r="GS35" s="138"/>
      <c r="GT35" s="138"/>
      <c r="GU35" s="138"/>
      <c r="GV35" s="138"/>
      <c r="GW35" s="138"/>
      <c r="GX35" s="138"/>
      <c r="GY35" s="138"/>
      <c r="GZ35" s="138"/>
      <c r="HA35" s="138"/>
      <c r="HB35" s="138"/>
      <c r="HC35" s="138"/>
      <c r="HD35" s="138"/>
      <c r="HE35" s="138"/>
      <c r="HF35" s="138"/>
      <c r="HG35" s="138"/>
      <c r="HH35" s="138"/>
      <c r="HI35" s="138"/>
      <c r="HJ35" s="138"/>
      <c r="HK35" s="138"/>
      <c r="HL35" s="138"/>
      <c r="HM35" s="138"/>
      <c r="HN35" s="138"/>
      <c r="HO35" s="138"/>
      <c r="HP35" s="138"/>
      <c r="HQ35" s="138"/>
      <c r="HR35" s="138"/>
      <c r="HS35" s="138"/>
      <c r="HT35" s="138"/>
      <c r="HU35" s="138"/>
      <c r="HV35" s="138"/>
      <c r="HW35" s="138"/>
      <c r="HX35" s="138"/>
      <c r="HY35" s="138"/>
      <c r="HZ35" s="138"/>
      <c r="IA35" s="138"/>
      <c r="IB35" s="138"/>
      <c r="IC35" s="138"/>
      <c r="ID35" s="138"/>
      <c r="IE35" s="138"/>
      <c r="IF35" s="138"/>
      <c r="IG35" s="138"/>
      <c r="IH35" s="138"/>
      <c r="II35" s="138"/>
      <c r="IJ35" s="138"/>
      <c r="IK35" s="138"/>
      <c r="IL35" s="138"/>
      <c r="IM35" s="138"/>
      <c r="IN35" s="138"/>
      <c r="IO35" s="138"/>
      <c r="IP35" s="138"/>
      <c r="IQ35" s="138"/>
      <c r="IR35" s="138"/>
      <c r="IS35" s="138"/>
      <c r="IT35" s="138"/>
      <c r="IU35" s="138"/>
      <c r="IV35" s="138"/>
      <c r="IW35" s="138"/>
      <c r="IX35" s="138"/>
      <c r="IY35" s="138"/>
      <c r="IZ35" s="138"/>
      <c r="JA35" s="138"/>
      <c r="JB35" s="138"/>
      <c r="JC35" s="138"/>
      <c r="JD35" s="138"/>
      <c r="JE35" s="138"/>
      <c r="JF35" s="138"/>
      <c r="JG35" s="138"/>
      <c r="JH35" s="138"/>
      <c r="JI35" s="138"/>
      <c r="JJ35" s="138"/>
      <c r="JK35" s="138"/>
      <c r="JL35" s="138"/>
      <c r="JM35" s="138"/>
      <c r="JN35" s="138"/>
      <c r="JO35" s="138"/>
      <c r="JP35" s="138"/>
      <c r="JQ35" s="138"/>
      <c r="JR35" s="138"/>
      <c r="JS35" s="138"/>
      <c r="JT35" s="138"/>
      <c r="JU35" s="138"/>
      <c r="JV35" s="138"/>
      <c r="JW35" s="138"/>
      <c r="JX35" s="138"/>
      <c r="JY35" s="138"/>
      <c r="JZ35" s="138"/>
      <c r="KA35" s="138"/>
      <c r="KB35" s="138"/>
      <c r="KC35" s="138"/>
      <c r="KD35" s="138"/>
      <c r="KE35" s="138"/>
      <c r="KF35" s="138"/>
      <c r="KG35" s="138"/>
      <c r="KH35" s="138"/>
      <c r="KI35" s="138"/>
      <c r="KJ35" s="138"/>
      <c r="KK35" s="138"/>
      <c r="KL35" s="138"/>
      <c r="KM35" s="138"/>
      <c r="KN35" s="138"/>
      <c r="KO35" s="138"/>
      <c r="KP35" s="138"/>
      <c r="KQ35" s="138"/>
      <c r="KR35" s="138"/>
      <c r="KS35" s="138"/>
      <c r="KT35" s="138"/>
      <c r="KU35" s="138"/>
      <c r="KV35" s="138"/>
      <c r="KW35" s="138"/>
      <c r="KX35" s="138"/>
      <c r="KY35" s="138"/>
      <c r="KZ35" s="138"/>
      <c r="LA35" s="138"/>
      <c r="LB35" s="138"/>
      <c r="LC35" s="138"/>
      <c r="LD35" s="138"/>
      <c r="LE35" s="138"/>
      <c r="LF35" s="138"/>
      <c r="LG35" s="138"/>
      <c r="LH35" s="138"/>
      <c r="LI35" s="138"/>
      <c r="LJ35" s="138"/>
      <c r="LK35" s="138"/>
      <c r="LL35" s="138"/>
      <c r="LM35" s="138"/>
      <c r="LN35" s="138"/>
      <c r="LO35" s="138"/>
      <c r="LP35" s="138"/>
      <c r="LQ35" s="138"/>
      <c r="LR35" s="138"/>
      <c r="LS35" s="138"/>
      <c r="LT35" s="138"/>
      <c r="LU35" s="138"/>
      <c r="LV35" s="138"/>
      <c r="LW35" s="138"/>
      <c r="LX35" s="138"/>
      <c r="LY35" s="138"/>
      <c r="LZ35" s="138"/>
      <c r="MA35" s="138"/>
      <c r="MB35" s="138"/>
      <c r="MC35" s="138"/>
      <c r="MD35" s="138"/>
      <c r="ME35" s="138"/>
      <c r="MF35" s="138"/>
      <c r="MG35" s="138"/>
      <c r="MH35" s="138"/>
      <c r="MI35" s="138"/>
      <c r="MJ35" s="138"/>
      <c r="MK35" s="138"/>
      <c r="ML35" s="138"/>
      <c r="MM35" s="138"/>
      <c r="MN35" s="138"/>
      <c r="MO35" s="138"/>
      <c r="MP35" s="138"/>
      <c r="MQ35" s="138"/>
      <c r="MR35" s="138"/>
      <c r="MS35" s="138"/>
      <c r="MT35" s="138"/>
      <c r="MU35" s="138"/>
      <c r="MV35" s="138"/>
      <c r="MW35" s="138"/>
      <c r="MX35" s="138"/>
      <c r="MY35" s="138"/>
      <c r="MZ35" s="138"/>
      <c r="NA35" s="138"/>
      <c r="NB35" s="138"/>
      <c r="NC35" s="138"/>
      <c r="ND35" s="138"/>
      <c r="NE35" s="138"/>
      <c r="NF35" s="138"/>
      <c r="NG35" s="138"/>
      <c r="NH35" s="138"/>
      <c r="NI35" s="138"/>
      <c r="NJ35" s="138"/>
      <c r="NK35" s="138"/>
      <c r="NL35" s="138"/>
      <c r="NM35" s="138"/>
      <c r="NN35" s="138"/>
      <c r="NO35" s="138"/>
      <c r="NP35" s="138"/>
      <c r="NQ35" s="138"/>
      <c r="NR35" s="138"/>
      <c r="NS35" s="138"/>
      <c r="NT35" s="138"/>
      <c r="NU35" s="138"/>
      <c r="NV35" s="138"/>
      <c r="NW35" s="138"/>
      <c r="NX35" s="138"/>
      <c r="NY35" s="138"/>
      <c r="NZ35" s="138"/>
      <c r="OA35" s="138"/>
      <c r="OB35" s="138"/>
      <c r="OC35" s="138"/>
      <c r="OD35" s="138"/>
      <c r="OE35" s="138"/>
      <c r="OF35" s="138"/>
      <c r="OG35" s="138"/>
      <c r="OH35" s="138"/>
      <c r="OI35" s="138"/>
      <c r="OJ35" s="138"/>
      <c r="OK35" s="138"/>
      <c r="OL35" s="138"/>
      <c r="OM35" s="138"/>
      <c r="ON35" s="138"/>
      <c r="OO35" s="138"/>
      <c r="OP35" s="138"/>
      <c r="OQ35" s="138"/>
      <c r="OR35" s="138"/>
      <c r="OS35" s="138"/>
      <c r="OT35" s="138"/>
      <c r="OU35" s="138"/>
      <c r="OV35" s="138"/>
      <c r="OW35" s="138"/>
      <c r="OX35" s="138"/>
      <c r="OY35" s="138"/>
      <c r="OZ35" s="138"/>
      <c r="PA35" s="138"/>
      <c r="PB35" s="138"/>
      <c r="PC35" s="138"/>
      <c r="PD35" s="138"/>
      <c r="PE35" s="138"/>
      <c r="PF35" s="138"/>
      <c r="PG35" s="138"/>
      <c r="PH35" s="138"/>
      <c r="PI35" s="138"/>
      <c r="PJ35" s="138"/>
      <c r="PK35" s="138"/>
      <c r="PL35" s="138"/>
      <c r="PM35" s="138"/>
      <c r="PN35" s="138"/>
      <c r="PO35" s="138"/>
      <c r="PP35" s="138"/>
      <c r="PQ35" s="138"/>
      <c r="PR35" s="138"/>
      <c r="PS35" s="138"/>
      <c r="PT35" s="138"/>
      <c r="PU35" s="138"/>
      <c r="PV35" s="138"/>
      <c r="PW35" s="138"/>
      <c r="PX35" s="138"/>
      <c r="PY35" s="138"/>
      <c r="PZ35" s="138"/>
      <c r="QA35" s="138"/>
      <c r="QB35" s="138"/>
      <c r="QC35" s="138"/>
      <c r="QD35" s="138"/>
      <c r="QE35" s="138"/>
      <c r="QF35" s="138"/>
      <c r="QG35" s="138"/>
      <c r="QH35" s="138"/>
      <c r="QI35" s="138"/>
      <c r="QJ35" s="138"/>
      <c r="QK35" s="138"/>
      <c r="QL35" s="138"/>
      <c r="QM35" s="138"/>
      <c r="QN35" s="138"/>
      <c r="QO35" s="138"/>
      <c r="QP35" s="138"/>
      <c r="QQ35" s="138"/>
      <c r="QR35" s="138"/>
      <c r="QS35" s="138"/>
      <c r="QT35" s="138"/>
      <c r="QU35" s="138"/>
      <c r="QV35" s="138"/>
      <c r="QW35" s="138"/>
      <c r="QX35" s="138"/>
      <c r="QY35" s="138"/>
      <c r="QZ35" s="138"/>
      <c r="RA35" s="138"/>
      <c r="RB35" s="138"/>
      <c r="RC35" s="138"/>
      <c r="RD35" s="138"/>
      <c r="RE35" s="138"/>
      <c r="RF35" s="138"/>
      <c r="RG35" s="138"/>
      <c r="RH35" s="138"/>
      <c r="RI35" s="138"/>
      <c r="RJ35" s="138"/>
      <c r="RK35" s="138"/>
      <c r="RL35" s="138"/>
      <c r="RM35" s="138"/>
      <c r="RN35" s="138"/>
      <c r="RO35" s="138"/>
      <c r="RP35" s="138"/>
      <c r="RQ35" s="138"/>
      <c r="RR35" s="138"/>
      <c r="RS35" s="138"/>
      <c r="RT35" s="138"/>
      <c r="RU35" s="138"/>
      <c r="RV35" s="138"/>
      <c r="RW35" s="138"/>
      <c r="RX35" s="138"/>
      <c r="RY35" s="138"/>
      <c r="RZ35" s="138"/>
      <c r="SA35" s="138"/>
      <c r="SB35" s="138"/>
      <c r="SC35" s="138"/>
      <c r="SD35" s="138"/>
      <c r="SE35" s="138"/>
      <c r="SF35" s="138"/>
      <c r="SG35" s="138"/>
      <c r="SH35" s="138"/>
      <c r="SI35" s="138"/>
      <c r="SJ35" s="138"/>
      <c r="SK35" s="138"/>
      <c r="SL35" s="138"/>
      <c r="SM35" s="138"/>
      <c r="SN35" s="138"/>
      <c r="SO35" s="138"/>
      <c r="SP35" s="138"/>
      <c r="SQ35" s="138"/>
      <c r="SR35" s="138"/>
      <c r="SS35" s="138"/>
      <c r="ST35" s="138"/>
      <c r="SU35" s="138"/>
      <c r="SV35" s="138"/>
      <c r="SW35" s="138"/>
      <c r="SX35" s="138"/>
      <c r="SY35" s="138"/>
      <c r="SZ35" s="138"/>
      <c r="TA35" s="138"/>
      <c r="TB35" s="138"/>
      <c r="TC35" s="138"/>
      <c r="TD35" s="138"/>
      <c r="TE35" s="138"/>
      <c r="TF35" s="138"/>
      <c r="TG35" s="138"/>
      <c r="TH35" s="138"/>
      <c r="TI35" s="138"/>
      <c r="TJ35" s="138"/>
      <c r="TK35" s="138"/>
      <c r="TL35" s="138"/>
      <c r="TM35" s="138"/>
      <c r="TN35" s="138"/>
      <c r="TO35" s="138"/>
      <c r="TP35" s="138"/>
      <c r="TQ35" s="138"/>
      <c r="TR35" s="138"/>
      <c r="TS35" s="138"/>
      <c r="TT35" s="138"/>
      <c r="TU35" s="138"/>
      <c r="TV35" s="138"/>
      <c r="TW35" s="138"/>
      <c r="TX35" s="138"/>
      <c r="TY35" s="138"/>
      <c r="TZ35" s="138"/>
      <c r="UA35" s="138"/>
      <c r="UB35" s="138"/>
      <c r="UC35" s="138"/>
      <c r="UD35" s="138"/>
      <c r="UE35" s="138"/>
      <c r="UF35" s="138"/>
      <c r="UG35" s="138"/>
      <c r="UH35" s="138"/>
      <c r="UI35" s="138"/>
      <c r="UJ35" s="138"/>
      <c r="UK35" s="138"/>
      <c r="UL35" s="138"/>
      <c r="UM35" s="138"/>
      <c r="UN35" s="138"/>
      <c r="UO35" s="138"/>
      <c r="UP35" s="138"/>
      <c r="UQ35" s="138"/>
      <c r="UR35" s="138"/>
      <c r="US35" s="138"/>
      <c r="UT35" s="138"/>
      <c r="UU35" s="138"/>
      <c r="UV35" s="138"/>
      <c r="UW35" s="138"/>
      <c r="UX35" s="138"/>
      <c r="UY35" s="138"/>
      <c r="UZ35" s="138"/>
      <c r="VA35" s="138"/>
      <c r="VB35" s="138"/>
      <c r="VC35" s="138"/>
      <c r="VD35" s="138"/>
      <c r="VE35" s="138"/>
      <c r="VF35" s="138"/>
      <c r="VG35" s="138"/>
      <c r="VH35" s="138"/>
      <c r="VI35" s="138"/>
      <c r="VJ35" s="138"/>
      <c r="VK35" s="138"/>
      <c r="VL35" s="138"/>
      <c r="VM35" s="138"/>
      <c r="VN35" s="138"/>
      <c r="VO35" s="138"/>
      <c r="VP35" s="138"/>
      <c r="VQ35" s="138"/>
      <c r="VR35" s="138"/>
      <c r="VS35" s="138"/>
      <c r="VT35" s="138"/>
      <c r="VU35" s="138"/>
      <c r="VV35" s="138"/>
      <c r="VW35" s="138"/>
      <c r="VX35" s="138"/>
      <c r="VY35" s="138"/>
      <c r="VZ35" s="138"/>
      <c r="WA35" s="138"/>
      <c r="WB35" s="138"/>
      <c r="WC35" s="138"/>
      <c r="WD35" s="138"/>
      <c r="WE35" s="138"/>
      <c r="WF35" s="138"/>
      <c r="WG35" s="138"/>
      <c r="WH35" s="138"/>
      <c r="WI35" s="138"/>
      <c r="WJ35" s="138"/>
      <c r="WK35" s="138"/>
      <c r="WL35" s="138"/>
      <c r="WM35" s="138"/>
      <c r="WN35" s="138"/>
      <c r="WO35" s="138"/>
      <c r="WP35" s="138"/>
      <c r="WQ35" s="138"/>
      <c r="WR35" s="138"/>
      <c r="WS35" s="138"/>
      <c r="WT35" s="138"/>
      <c r="WU35" s="138"/>
      <c r="WV35" s="138"/>
      <c r="WW35" s="138"/>
      <c r="WX35" s="138"/>
      <c r="WY35" s="138"/>
      <c r="WZ35" s="138"/>
      <c r="XA35" s="138"/>
      <c r="XB35" s="138"/>
      <c r="XC35" s="138"/>
      <c r="XD35" s="138"/>
      <c r="XE35" s="138"/>
      <c r="XF35" s="138"/>
      <c r="XG35" s="138"/>
      <c r="XH35" s="138"/>
      <c r="XI35" s="138"/>
      <c r="XJ35" s="138"/>
      <c r="XK35" s="138"/>
      <c r="XL35" s="138"/>
      <c r="XM35" s="138"/>
      <c r="XN35" s="138"/>
      <c r="XO35" s="138"/>
      <c r="XP35" s="138"/>
      <c r="XQ35" s="138"/>
      <c r="XR35" s="138"/>
      <c r="XS35" s="138"/>
      <c r="XT35" s="138"/>
      <c r="XU35" s="138"/>
      <c r="XV35" s="138"/>
      <c r="XW35" s="138"/>
      <c r="XX35" s="138"/>
      <c r="XY35" s="138"/>
      <c r="XZ35" s="138"/>
      <c r="YA35" s="138"/>
      <c r="YB35" s="138"/>
      <c r="YC35" s="138"/>
      <c r="YD35" s="138"/>
      <c r="YE35" s="138"/>
      <c r="YF35" s="138"/>
      <c r="YG35" s="138"/>
      <c r="YH35" s="138"/>
      <c r="YI35" s="138"/>
      <c r="YJ35" s="138"/>
      <c r="YK35" s="138"/>
      <c r="YL35" s="138"/>
      <c r="YM35" s="138"/>
      <c r="YN35" s="138"/>
      <c r="YO35" s="138"/>
      <c r="YP35" s="138"/>
      <c r="YQ35" s="138"/>
      <c r="YR35" s="138"/>
      <c r="YS35" s="138"/>
      <c r="YT35" s="138"/>
      <c r="YU35" s="138"/>
      <c r="YV35" s="138"/>
      <c r="YW35" s="138"/>
      <c r="YX35" s="138"/>
      <c r="YY35" s="138"/>
      <c r="YZ35" s="138"/>
      <c r="ZA35" s="138"/>
      <c r="ZB35" s="138"/>
      <c r="ZC35" s="138"/>
      <c r="ZD35" s="138"/>
      <c r="ZE35" s="138"/>
      <c r="ZF35" s="138"/>
      <c r="ZG35" s="138"/>
      <c r="ZH35" s="138"/>
      <c r="ZI35" s="138"/>
      <c r="ZJ35" s="138"/>
      <c r="ZK35" s="138"/>
      <c r="ZL35" s="138"/>
      <c r="ZM35" s="138"/>
      <c r="ZN35" s="138"/>
      <c r="ZO35" s="138"/>
      <c r="ZP35" s="138"/>
      <c r="ZQ35" s="138"/>
      <c r="ZR35" s="138"/>
      <c r="ZS35" s="138"/>
      <c r="ZT35" s="138"/>
      <c r="ZU35" s="138"/>
      <c r="ZV35" s="138"/>
      <c r="ZW35" s="138"/>
      <c r="ZX35" s="138"/>
      <c r="ZY35" s="138"/>
      <c r="ZZ35" s="138"/>
      <c r="AAA35" s="138"/>
      <c r="AAB35" s="138"/>
      <c r="AAC35" s="138"/>
      <c r="AAD35" s="138"/>
      <c r="AAE35" s="138"/>
      <c r="AAF35" s="138"/>
      <c r="AAG35" s="138"/>
      <c r="AAH35" s="138"/>
      <c r="AAI35" s="138"/>
      <c r="AAJ35" s="138"/>
      <c r="AAK35" s="138"/>
      <c r="AAL35" s="138"/>
      <c r="AAM35" s="138"/>
      <c r="AAN35" s="138"/>
      <c r="AAO35" s="138"/>
      <c r="AAP35" s="138"/>
      <c r="AAQ35" s="138"/>
      <c r="AAR35" s="138"/>
      <c r="AAS35" s="138"/>
      <c r="AAT35" s="138"/>
      <c r="AAU35" s="138"/>
      <c r="AAV35" s="138"/>
      <c r="AAW35" s="138"/>
      <c r="AAX35" s="138"/>
      <c r="AAY35" s="138"/>
      <c r="AAZ35" s="138"/>
      <c r="ABA35" s="138"/>
      <c r="ABB35" s="138"/>
      <c r="ABC35" s="138"/>
      <c r="ABD35" s="138"/>
      <c r="ABE35" s="138"/>
      <c r="ABF35" s="138"/>
      <c r="ABG35" s="138"/>
      <c r="ABH35" s="138"/>
      <c r="ABI35" s="138"/>
      <c r="ABJ35" s="138"/>
      <c r="ABK35" s="138"/>
      <c r="ABL35" s="138"/>
      <c r="ABM35" s="138"/>
      <c r="ABN35" s="138"/>
      <c r="ABO35" s="138"/>
      <c r="ABP35" s="138"/>
      <c r="ABQ35" s="138"/>
      <c r="ABR35" s="138"/>
      <c r="ABS35" s="138"/>
      <c r="ABT35" s="138"/>
      <c r="ABU35" s="138"/>
      <c r="ABV35" s="138"/>
      <c r="ABW35" s="138"/>
      <c r="ABX35" s="138"/>
      <c r="ABY35" s="138"/>
      <c r="ABZ35" s="138"/>
      <c r="ACA35" s="138"/>
      <c r="ACB35" s="138"/>
      <c r="ACC35" s="138"/>
      <c r="ACD35" s="138"/>
      <c r="ACE35" s="138"/>
      <c r="ACF35" s="138"/>
      <c r="ACG35" s="138"/>
      <c r="ACH35" s="138"/>
      <c r="ACI35" s="138"/>
      <c r="ACJ35" s="138"/>
      <c r="ACK35" s="138"/>
      <c r="ACL35" s="138"/>
      <c r="ACM35" s="138"/>
      <c r="ACN35" s="138"/>
      <c r="ACO35" s="138"/>
      <c r="ACP35" s="138"/>
      <c r="ACQ35" s="138"/>
      <c r="ACR35" s="138"/>
      <c r="ACS35" s="138"/>
      <c r="ACT35" s="138"/>
      <c r="ACU35" s="138"/>
      <c r="ACV35" s="138"/>
      <c r="ACW35" s="138"/>
      <c r="ACX35" s="138"/>
      <c r="ACY35" s="138"/>
      <c r="ACZ35" s="138"/>
      <c r="ADA35" s="138"/>
      <c r="ADB35" s="138"/>
      <c r="ADC35" s="138"/>
      <c r="ADD35" s="138"/>
      <c r="ADE35" s="138"/>
      <c r="ADF35" s="138"/>
      <c r="ADG35" s="138"/>
      <c r="ADH35" s="138"/>
      <c r="ADI35" s="138"/>
      <c r="ADJ35" s="138"/>
      <c r="ADK35" s="138"/>
      <c r="ADL35" s="138"/>
      <c r="ADM35" s="138"/>
      <c r="ADN35" s="138"/>
      <c r="ADO35" s="138"/>
      <c r="ADP35" s="138"/>
      <c r="ADQ35" s="138"/>
      <c r="ADR35" s="138"/>
      <c r="ADS35" s="138"/>
      <c r="ADT35" s="138"/>
      <c r="ADU35" s="138"/>
      <c r="ADV35" s="138"/>
      <c r="ADW35" s="138"/>
      <c r="ADX35" s="138"/>
      <c r="ADY35" s="138"/>
      <c r="ADZ35" s="138"/>
      <c r="AEA35" s="138"/>
      <c r="AEB35" s="138"/>
      <c r="AEC35" s="138"/>
      <c r="AED35" s="138"/>
      <c r="AEE35" s="138"/>
      <c r="AEF35" s="138"/>
      <c r="AEG35" s="138"/>
      <c r="AEH35" s="138"/>
      <c r="AEI35" s="138"/>
      <c r="AEJ35" s="138"/>
      <c r="AEK35" s="138"/>
      <c r="AEL35" s="138"/>
      <c r="AEM35" s="138"/>
      <c r="AEN35" s="138"/>
      <c r="AEO35" s="138"/>
      <c r="AEP35" s="138"/>
      <c r="AEQ35" s="138"/>
      <c r="AER35" s="138"/>
      <c r="AES35" s="138"/>
      <c r="AET35" s="138"/>
      <c r="AEU35" s="138"/>
      <c r="AEV35" s="138"/>
      <c r="AEW35" s="138"/>
      <c r="AEX35" s="138"/>
      <c r="AEY35" s="138"/>
      <c r="AEZ35" s="138"/>
      <c r="AFA35" s="138"/>
      <c r="AFB35" s="138"/>
      <c r="AFC35" s="138"/>
      <c r="AFD35" s="138"/>
      <c r="AFE35" s="138"/>
      <c r="AFF35" s="138"/>
      <c r="AFG35" s="138"/>
      <c r="AFH35" s="138"/>
      <c r="AFI35" s="138"/>
      <c r="AFJ35" s="138"/>
      <c r="AFK35" s="138"/>
      <c r="AFL35" s="138"/>
      <c r="AFM35" s="138"/>
      <c r="AFN35" s="138"/>
      <c r="AFO35" s="138"/>
      <c r="AFP35" s="138"/>
      <c r="AFQ35" s="138"/>
      <c r="AFR35" s="138"/>
      <c r="AFS35" s="138"/>
      <c r="AFT35" s="138"/>
      <c r="AFU35" s="138"/>
      <c r="AFV35" s="138"/>
      <c r="AFW35" s="138"/>
      <c r="AFX35" s="138"/>
      <c r="AFY35" s="138"/>
      <c r="AFZ35" s="138"/>
      <c r="AGA35" s="138"/>
      <c r="AGB35" s="138"/>
      <c r="AGC35" s="138"/>
      <c r="AGD35" s="138"/>
      <c r="AGE35" s="138"/>
      <c r="AGF35" s="138"/>
      <c r="AGG35" s="138"/>
      <c r="AGH35" s="138"/>
      <c r="AGI35" s="138"/>
      <c r="AGJ35" s="138"/>
      <c r="AGK35" s="138"/>
      <c r="AGL35" s="138"/>
      <c r="AGM35" s="138"/>
      <c r="AGN35" s="138"/>
      <c r="AGO35" s="138"/>
      <c r="AGP35" s="138"/>
      <c r="AGQ35" s="138"/>
      <c r="AGR35" s="138"/>
      <c r="AGS35" s="138"/>
      <c r="AGT35" s="138"/>
      <c r="AGU35" s="138"/>
      <c r="AGV35" s="138"/>
      <c r="AGW35" s="138"/>
      <c r="AGX35" s="138"/>
      <c r="AGY35" s="138"/>
      <c r="AGZ35" s="138"/>
      <c r="AHA35" s="138"/>
      <c r="AHB35" s="138"/>
      <c r="AHC35" s="138"/>
      <c r="AHD35" s="138"/>
      <c r="AHE35" s="138"/>
      <c r="AHF35" s="138"/>
      <c r="AHG35" s="138"/>
      <c r="AHH35" s="138"/>
      <c r="AHI35" s="138"/>
      <c r="AHJ35" s="138"/>
      <c r="AHK35" s="138"/>
      <c r="AHL35" s="138"/>
      <c r="AHM35" s="138"/>
      <c r="AHN35" s="138"/>
      <c r="AHO35" s="138"/>
      <c r="AHP35" s="138"/>
      <c r="AHQ35" s="138"/>
      <c r="AHR35" s="138"/>
      <c r="AHS35" s="138"/>
      <c r="AHT35" s="138"/>
      <c r="AHU35" s="138"/>
      <c r="AHV35" s="138"/>
      <c r="AHW35" s="138"/>
      <c r="AHX35" s="138"/>
      <c r="AHY35" s="138"/>
      <c r="AHZ35" s="138"/>
      <c r="AIA35" s="138"/>
      <c r="AIB35" s="138"/>
      <c r="AIC35" s="138"/>
      <c r="AID35" s="138"/>
      <c r="AIE35" s="138"/>
      <c r="AIF35" s="138"/>
      <c r="AIG35" s="138"/>
      <c r="AIH35" s="138"/>
      <c r="AII35" s="138"/>
      <c r="AIJ35" s="138"/>
      <c r="AIK35" s="138"/>
      <c r="AIL35" s="138"/>
      <c r="AIM35" s="138"/>
      <c r="AIN35" s="138"/>
      <c r="AIO35" s="138"/>
      <c r="AIP35" s="138"/>
      <c r="AIQ35" s="138"/>
      <c r="AIR35" s="138"/>
      <c r="AIS35" s="138"/>
      <c r="AIT35" s="138"/>
      <c r="AIU35" s="138"/>
      <c r="AIV35" s="138"/>
      <c r="AIW35" s="138"/>
      <c r="AIX35" s="138"/>
      <c r="AIY35" s="138"/>
      <c r="AIZ35" s="138"/>
      <c r="AJA35" s="138"/>
      <c r="AJB35" s="138"/>
      <c r="AJC35" s="138"/>
      <c r="AJD35" s="138"/>
      <c r="AJE35" s="138"/>
      <c r="AJF35" s="138"/>
      <c r="AJG35" s="138"/>
      <c r="AJH35" s="138"/>
      <c r="AJI35" s="138"/>
      <c r="AJJ35" s="138"/>
      <c r="AJK35" s="138"/>
      <c r="AJL35" s="138"/>
      <c r="AJM35" s="138"/>
      <c r="AJN35" s="138"/>
      <c r="AJO35" s="138"/>
      <c r="AJP35" s="138"/>
      <c r="AJQ35" s="138"/>
      <c r="AJR35" s="138"/>
      <c r="AJS35" s="138"/>
      <c r="AJT35" s="138"/>
      <c r="AJU35" s="138"/>
      <c r="AJV35" s="138"/>
      <c r="AJW35" s="138"/>
      <c r="AJX35" s="138"/>
      <c r="AJY35" s="138"/>
      <c r="AJZ35" s="138"/>
      <c r="AKA35" s="138"/>
      <c r="AKB35" s="138"/>
      <c r="AKC35" s="138"/>
      <c r="AKD35" s="138"/>
      <c r="AKE35" s="138"/>
      <c r="AKF35" s="138"/>
      <c r="AKG35" s="138"/>
      <c r="AKH35" s="138"/>
      <c r="AKI35" s="138"/>
      <c r="AKJ35" s="138"/>
      <c r="AKK35" s="138"/>
      <c r="AKL35" s="138"/>
      <c r="AKM35" s="138"/>
      <c r="AKN35" s="138"/>
      <c r="AKO35" s="138"/>
      <c r="AKP35" s="138"/>
      <c r="AKQ35" s="138"/>
      <c r="AKR35" s="138"/>
      <c r="AKS35" s="138"/>
      <c r="AKT35" s="138"/>
      <c r="AKU35" s="138"/>
      <c r="AKV35" s="138"/>
      <c r="AKW35" s="138"/>
      <c r="AKX35" s="138"/>
      <c r="AKY35" s="138"/>
      <c r="AKZ35" s="138"/>
      <c r="ALA35" s="138"/>
      <c r="ALB35" s="138"/>
      <c r="ALC35" s="138"/>
      <c r="ALD35" s="138"/>
      <c r="ALE35" s="138"/>
      <c r="ALF35" s="138"/>
      <c r="ALG35" s="138"/>
      <c r="ALH35" s="138"/>
      <c r="ALI35" s="138"/>
      <c r="ALJ35" s="138"/>
      <c r="ALK35" s="138"/>
      <c r="ALL35" s="138"/>
      <c r="ALM35" s="138"/>
      <c r="ALN35" s="138"/>
      <c r="ALO35" s="138"/>
      <c r="ALP35" s="138"/>
      <c r="ALQ35" s="138"/>
      <c r="ALR35" s="138"/>
      <c r="ALS35" s="138"/>
      <c r="ALT35" s="138"/>
      <c r="ALU35" s="138"/>
      <c r="ALV35" s="138"/>
      <c r="ALW35" s="138"/>
      <c r="ALX35" s="138"/>
      <c r="ALY35" s="138"/>
      <c r="ALZ35" s="138"/>
      <c r="AMA35" s="138"/>
    </row>
    <row r="36" spans="2:1015" s="123" customFormat="1" x14ac:dyDescent="0.25">
      <c r="C36" s="190"/>
      <c r="D36" s="190"/>
      <c r="E36" s="190"/>
      <c r="F36" s="190"/>
      <c r="G36" s="190"/>
      <c r="H36" s="191"/>
      <c r="I36" s="138"/>
      <c r="J36" s="138"/>
      <c r="K36" s="190"/>
      <c r="L36" s="190"/>
      <c r="M36" s="190"/>
      <c r="N36" s="190"/>
      <c r="O36" s="190"/>
      <c r="P36" s="190"/>
      <c r="Q36" s="191"/>
      <c r="R36" s="138"/>
      <c r="S36" s="192"/>
      <c r="T36" s="193"/>
      <c r="U36" s="193"/>
      <c r="V36" s="193"/>
      <c r="W36" s="193"/>
      <c r="X36" s="193"/>
      <c r="Y36" s="138"/>
      <c r="Z36" s="138"/>
      <c r="AA36" s="138"/>
      <c r="AB36" s="138"/>
      <c r="AC36" s="138"/>
      <c r="AD36" s="138"/>
      <c r="AE36" s="138"/>
      <c r="AF36" s="138"/>
      <c r="AG36" s="138"/>
      <c r="AH36" s="138"/>
      <c r="AI36" s="138"/>
      <c r="AJ36" s="138"/>
      <c r="AK36" s="138"/>
      <c r="AL36" s="138"/>
      <c r="AM36" s="138"/>
      <c r="AN36" s="138"/>
      <c r="AO36" s="138"/>
      <c r="AP36" s="138"/>
      <c r="AQ36" s="138"/>
      <c r="AR36" s="138"/>
      <c r="AS36" s="138"/>
      <c r="AT36" s="138"/>
      <c r="AU36" s="138"/>
      <c r="AV36" s="138"/>
      <c r="AW36" s="138"/>
      <c r="AX36" s="138"/>
      <c r="AY36" s="138"/>
      <c r="AZ36" s="138"/>
      <c r="BA36" s="138"/>
      <c r="BB36" s="138"/>
      <c r="BC36" s="138"/>
      <c r="BD36" s="138"/>
      <c r="BE36" s="138"/>
      <c r="BF36" s="138"/>
      <c r="BG36" s="138"/>
      <c r="BH36" s="138"/>
      <c r="BI36" s="138"/>
      <c r="BJ36" s="138"/>
      <c r="BK36" s="138"/>
      <c r="BL36" s="138"/>
      <c r="BM36" s="138"/>
      <c r="BN36" s="138"/>
      <c r="BO36" s="138"/>
      <c r="BP36" s="138"/>
      <c r="BQ36" s="138"/>
      <c r="BR36" s="138"/>
      <c r="BS36" s="138"/>
      <c r="BT36" s="138"/>
      <c r="BU36" s="138"/>
      <c r="BV36" s="138"/>
      <c r="BW36" s="138"/>
      <c r="BX36" s="138"/>
      <c r="BY36" s="138"/>
      <c r="BZ36" s="138"/>
      <c r="CA36" s="138"/>
      <c r="CB36" s="138"/>
      <c r="CC36" s="138"/>
      <c r="CD36" s="138"/>
      <c r="CE36" s="138"/>
      <c r="CF36" s="138"/>
      <c r="CG36" s="138"/>
      <c r="CH36" s="138"/>
      <c r="CI36" s="138"/>
      <c r="CJ36" s="138"/>
      <c r="CK36" s="138"/>
      <c r="CL36" s="138"/>
      <c r="CM36" s="138"/>
      <c r="CN36" s="138"/>
      <c r="CO36" s="138"/>
      <c r="CP36" s="138"/>
      <c r="CQ36" s="138"/>
      <c r="CR36" s="138"/>
      <c r="CS36" s="138"/>
      <c r="CT36" s="138"/>
      <c r="CU36" s="138"/>
      <c r="CV36" s="138"/>
      <c r="CW36" s="138"/>
      <c r="CX36" s="138"/>
      <c r="CY36" s="138"/>
      <c r="CZ36" s="138"/>
      <c r="DA36" s="138"/>
      <c r="DB36" s="138"/>
      <c r="DC36" s="138"/>
      <c r="DD36" s="138"/>
      <c r="DE36" s="138"/>
      <c r="DF36" s="138"/>
      <c r="DG36" s="138"/>
      <c r="DH36" s="138"/>
      <c r="DI36" s="138"/>
      <c r="DJ36" s="138"/>
      <c r="DK36" s="138"/>
      <c r="DL36" s="138"/>
      <c r="DM36" s="138"/>
      <c r="DN36" s="138"/>
      <c r="DO36" s="138"/>
      <c r="DP36" s="138"/>
      <c r="DQ36" s="138"/>
      <c r="DR36" s="138"/>
      <c r="DS36" s="138"/>
      <c r="DT36" s="138"/>
      <c r="DU36" s="138"/>
      <c r="DV36" s="138"/>
      <c r="DW36" s="138"/>
      <c r="DX36" s="138"/>
      <c r="DY36" s="138"/>
      <c r="DZ36" s="138"/>
      <c r="EA36" s="138"/>
      <c r="EB36" s="138"/>
      <c r="EC36" s="138"/>
      <c r="ED36" s="138"/>
      <c r="EE36" s="138"/>
      <c r="EF36" s="138"/>
      <c r="EG36" s="138"/>
      <c r="EH36" s="138"/>
      <c r="EI36" s="138"/>
      <c r="EJ36" s="138"/>
      <c r="EK36" s="138"/>
      <c r="EL36" s="138"/>
      <c r="EM36" s="138"/>
      <c r="EN36" s="138"/>
      <c r="EO36" s="138"/>
      <c r="EP36" s="138"/>
      <c r="EQ36" s="138"/>
      <c r="ER36" s="138"/>
      <c r="ES36" s="138"/>
      <c r="ET36" s="138"/>
      <c r="EU36" s="138"/>
      <c r="EV36" s="138"/>
      <c r="EW36" s="138"/>
      <c r="EX36" s="138"/>
      <c r="EY36" s="138"/>
      <c r="EZ36" s="138"/>
      <c r="FA36" s="138"/>
      <c r="FB36" s="138"/>
      <c r="FC36" s="138"/>
      <c r="FD36" s="138"/>
      <c r="FE36" s="138"/>
      <c r="FF36" s="138"/>
      <c r="FG36" s="138"/>
      <c r="FH36" s="138"/>
      <c r="FI36" s="138"/>
      <c r="FJ36" s="138"/>
      <c r="FK36" s="138"/>
      <c r="FL36" s="138"/>
      <c r="FM36" s="138"/>
      <c r="FN36" s="138"/>
      <c r="FO36" s="138"/>
      <c r="FP36" s="138"/>
      <c r="FQ36" s="138"/>
      <c r="FR36" s="138"/>
      <c r="FS36" s="138"/>
      <c r="FT36" s="138"/>
      <c r="FU36" s="138"/>
      <c r="FV36" s="138"/>
      <c r="FW36" s="138"/>
      <c r="FX36" s="138"/>
      <c r="FY36" s="138"/>
      <c r="FZ36" s="138"/>
      <c r="GA36" s="138"/>
      <c r="GB36" s="138"/>
      <c r="GC36" s="138"/>
      <c r="GD36" s="138"/>
      <c r="GE36" s="138"/>
      <c r="GF36" s="138"/>
      <c r="GG36" s="138"/>
      <c r="GH36" s="138"/>
      <c r="GI36" s="138"/>
      <c r="GJ36" s="138"/>
      <c r="GK36" s="138"/>
      <c r="GL36" s="138"/>
      <c r="GM36" s="138"/>
      <c r="GN36" s="138"/>
      <c r="GO36" s="138"/>
      <c r="GP36" s="138"/>
      <c r="GQ36" s="138"/>
      <c r="GR36" s="138"/>
      <c r="GS36" s="138"/>
      <c r="GT36" s="138"/>
      <c r="GU36" s="138"/>
      <c r="GV36" s="138"/>
      <c r="GW36" s="138"/>
      <c r="GX36" s="138"/>
      <c r="GY36" s="138"/>
      <c r="GZ36" s="138"/>
      <c r="HA36" s="138"/>
      <c r="HB36" s="138"/>
      <c r="HC36" s="138"/>
      <c r="HD36" s="138"/>
      <c r="HE36" s="138"/>
      <c r="HF36" s="138"/>
      <c r="HG36" s="138"/>
      <c r="HH36" s="138"/>
      <c r="HI36" s="138"/>
      <c r="HJ36" s="138"/>
      <c r="HK36" s="138"/>
      <c r="HL36" s="138"/>
      <c r="HM36" s="138"/>
      <c r="HN36" s="138"/>
      <c r="HO36" s="138"/>
      <c r="HP36" s="138"/>
      <c r="HQ36" s="138"/>
      <c r="HR36" s="138"/>
      <c r="HS36" s="138"/>
      <c r="HT36" s="138"/>
      <c r="HU36" s="138"/>
      <c r="HV36" s="138"/>
      <c r="HW36" s="138"/>
      <c r="HX36" s="138"/>
      <c r="HY36" s="138"/>
      <c r="HZ36" s="138"/>
      <c r="IA36" s="138"/>
      <c r="IB36" s="138"/>
      <c r="IC36" s="138"/>
      <c r="ID36" s="138"/>
      <c r="IE36" s="138"/>
      <c r="IF36" s="138"/>
      <c r="IG36" s="138"/>
      <c r="IH36" s="138"/>
      <c r="II36" s="138"/>
      <c r="IJ36" s="138"/>
      <c r="IK36" s="138"/>
      <c r="IL36" s="138"/>
      <c r="IM36" s="138"/>
      <c r="IN36" s="138"/>
      <c r="IO36" s="138"/>
      <c r="IP36" s="138"/>
      <c r="IQ36" s="138"/>
      <c r="IR36" s="138"/>
      <c r="IS36" s="138"/>
      <c r="IT36" s="138"/>
      <c r="IU36" s="138"/>
      <c r="IV36" s="138"/>
      <c r="IW36" s="138"/>
      <c r="IX36" s="138"/>
      <c r="IY36" s="138"/>
      <c r="IZ36" s="138"/>
      <c r="JA36" s="138"/>
      <c r="JB36" s="138"/>
      <c r="JC36" s="138"/>
      <c r="JD36" s="138"/>
      <c r="JE36" s="138"/>
      <c r="JF36" s="138"/>
      <c r="JG36" s="138"/>
      <c r="JH36" s="138"/>
      <c r="JI36" s="138"/>
      <c r="JJ36" s="138"/>
      <c r="JK36" s="138"/>
      <c r="JL36" s="138"/>
      <c r="JM36" s="138"/>
      <c r="JN36" s="138"/>
      <c r="JO36" s="138"/>
      <c r="JP36" s="138"/>
      <c r="JQ36" s="138"/>
      <c r="JR36" s="138"/>
      <c r="JS36" s="138"/>
      <c r="JT36" s="138"/>
      <c r="JU36" s="138"/>
      <c r="JV36" s="138"/>
      <c r="JW36" s="138"/>
      <c r="JX36" s="138"/>
      <c r="JY36" s="138"/>
      <c r="JZ36" s="138"/>
      <c r="KA36" s="138"/>
      <c r="KB36" s="138"/>
      <c r="KC36" s="138"/>
      <c r="KD36" s="138"/>
      <c r="KE36" s="138"/>
      <c r="KF36" s="138"/>
      <c r="KG36" s="138"/>
      <c r="KH36" s="138"/>
      <c r="KI36" s="138"/>
      <c r="KJ36" s="138"/>
      <c r="KK36" s="138"/>
      <c r="KL36" s="138"/>
      <c r="KM36" s="138"/>
      <c r="KN36" s="138"/>
      <c r="KO36" s="138"/>
      <c r="KP36" s="138"/>
      <c r="KQ36" s="138"/>
      <c r="KR36" s="138"/>
      <c r="KS36" s="138"/>
      <c r="KT36" s="138"/>
      <c r="KU36" s="138"/>
      <c r="KV36" s="138"/>
      <c r="KW36" s="138"/>
      <c r="KX36" s="138"/>
      <c r="KY36" s="138"/>
      <c r="KZ36" s="138"/>
      <c r="LA36" s="138"/>
      <c r="LB36" s="138"/>
      <c r="LC36" s="138"/>
      <c r="LD36" s="138"/>
      <c r="LE36" s="138"/>
      <c r="LF36" s="138"/>
      <c r="LG36" s="138"/>
      <c r="LH36" s="138"/>
      <c r="LI36" s="138"/>
      <c r="LJ36" s="138"/>
      <c r="LK36" s="138"/>
      <c r="LL36" s="138"/>
      <c r="LM36" s="138"/>
      <c r="LN36" s="138"/>
      <c r="LO36" s="138"/>
      <c r="LP36" s="138"/>
      <c r="LQ36" s="138"/>
      <c r="LR36" s="138"/>
      <c r="LS36" s="138"/>
      <c r="LT36" s="138"/>
      <c r="LU36" s="138"/>
      <c r="LV36" s="138"/>
      <c r="LW36" s="138"/>
      <c r="LX36" s="138"/>
      <c r="LY36" s="138"/>
      <c r="LZ36" s="138"/>
      <c r="MA36" s="138"/>
      <c r="MB36" s="138"/>
      <c r="MC36" s="138"/>
      <c r="MD36" s="138"/>
      <c r="ME36" s="138"/>
      <c r="MF36" s="138"/>
      <c r="MG36" s="138"/>
      <c r="MH36" s="138"/>
      <c r="MI36" s="138"/>
      <c r="MJ36" s="138"/>
      <c r="MK36" s="138"/>
      <c r="ML36" s="138"/>
      <c r="MM36" s="138"/>
      <c r="MN36" s="138"/>
      <c r="MO36" s="138"/>
      <c r="MP36" s="138"/>
      <c r="MQ36" s="138"/>
      <c r="MR36" s="138"/>
      <c r="MS36" s="138"/>
      <c r="MT36" s="138"/>
      <c r="MU36" s="138"/>
      <c r="MV36" s="138"/>
      <c r="MW36" s="138"/>
      <c r="MX36" s="138"/>
      <c r="MY36" s="138"/>
      <c r="MZ36" s="138"/>
      <c r="NA36" s="138"/>
      <c r="NB36" s="138"/>
      <c r="NC36" s="138"/>
      <c r="ND36" s="138"/>
      <c r="NE36" s="138"/>
      <c r="NF36" s="138"/>
      <c r="NG36" s="138"/>
      <c r="NH36" s="138"/>
      <c r="NI36" s="138"/>
      <c r="NJ36" s="138"/>
      <c r="NK36" s="138"/>
      <c r="NL36" s="138"/>
      <c r="NM36" s="138"/>
      <c r="NN36" s="138"/>
      <c r="NO36" s="138"/>
      <c r="NP36" s="138"/>
      <c r="NQ36" s="138"/>
      <c r="NR36" s="138"/>
      <c r="NS36" s="138"/>
      <c r="NT36" s="138"/>
      <c r="NU36" s="138"/>
      <c r="NV36" s="138"/>
      <c r="NW36" s="138"/>
      <c r="NX36" s="138"/>
      <c r="NY36" s="138"/>
      <c r="NZ36" s="138"/>
      <c r="OA36" s="138"/>
      <c r="OB36" s="138"/>
      <c r="OC36" s="138"/>
      <c r="OD36" s="138"/>
      <c r="OE36" s="138"/>
      <c r="OF36" s="138"/>
      <c r="OG36" s="138"/>
      <c r="OH36" s="138"/>
      <c r="OI36" s="138"/>
      <c r="OJ36" s="138"/>
      <c r="OK36" s="138"/>
      <c r="OL36" s="138"/>
      <c r="OM36" s="138"/>
      <c r="ON36" s="138"/>
      <c r="OO36" s="138"/>
      <c r="OP36" s="138"/>
      <c r="OQ36" s="138"/>
      <c r="OR36" s="138"/>
      <c r="OS36" s="138"/>
      <c r="OT36" s="138"/>
      <c r="OU36" s="138"/>
      <c r="OV36" s="138"/>
      <c r="OW36" s="138"/>
      <c r="OX36" s="138"/>
      <c r="OY36" s="138"/>
      <c r="OZ36" s="138"/>
      <c r="PA36" s="138"/>
      <c r="PB36" s="138"/>
      <c r="PC36" s="138"/>
      <c r="PD36" s="138"/>
      <c r="PE36" s="138"/>
      <c r="PF36" s="138"/>
      <c r="PG36" s="138"/>
      <c r="PH36" s="138"/>
      <c r="PI36" s="138"/>
      <c r="PJ36" s="138"/>
      <c r="PK36" s="138"/>
      <c r="PL36" s="138"/>
      <c r="PM36" s="138"/>
      <c r="PN36" s="138"/>
      <c r="PO36" s="138"/>
      <c r="PP36" s="138"/>
      <c r="PQ36" s="138"/>
      <c r="PR36" s="138"/>
      <c r="PS36" s="138"/>
      <c r="PT36" s="138"/>
      <c r="PU36" s="138"/>
      <c r="PV36" s="138"/>
      <c r="PW36" s="138"/>
      <c r="PX36" s="138"/>
      <c r="PY36" s="138"/>
      <c r="PZ36" s="138"/>
      <c r="QA36" s="138"/>
      <c r="QB36" s="138"/>
      <c r="QC36" s="138"/>
      <c r="QD36" s="138"/>
      <c r="QE36" s="138"/>
      <c r="QF36" s="138"/>
      <c r="QG36" s="138"/>
      <c r="QH36" s="138"/>
      <c r="QI36" s="138"/>
      <c r="QJ36" s="138"/>
      <c r="QK36" s="138"/>
      <c r="QL36" s="138"/>
      <c r="QM36" s="138"/>
      <c r="QN36" s="138"/>
      <c r="QO36" s="138"/>
      <c r="QP36" s="138"/>
      <c r="QQ36" s="138"/>
      <c r="QR36" s="138"/>
      <c r="QS36" s="138"/>
      <c r="QT36" s="138"/>
      <c r="QU36" s="138"/>
      <c r="QV36" s="138"/>
      <c r="QW36" s="138"/>
      <c r="QX36" s="138"/>
      <c r="QY36" s="138"/>
      <c r="QZ36" s="138"/>
      <c r="RA36" s="138"/>
      <c r="RB36" s="138"/>
      <c r="RC36" s="138"/>
      <c r="RD36" s="138"/>
      <c r="RE36" s="138"/>
      <c r="RF36" s="138"/>
      <c r="RG36" s="138"/>
      <c r="RH36" s="138"/>
      <c r="RI36" s="138"/>
      <c r="RJ36" s="138"/>
      <c r="RK36" s="138"/>
      <c r="RL36" s="138"/>
      <c r="RM36" s="138"/>
      <c r="RN36" s="138"/>
      <c r="RO36" s="138"/>
      <c r="RP36" s="138"/>
      <c r="RQ36" s="138"/>
      <c r="RR36" s="138"/>
      <c r="RS36" s="138"/>
      <c r="RT36" s="138"/>
      <c r="RU36" s="138"/>
      <c r="RV36" s="138"/>
      <c r="RW36" s="138"/>
      <c r="RX36" s="138"/>
      <c r="RY36" s="138"/>
      <c r="RZ36" s="138"/>
      <c r="SA36" s="138"/>
      <c r="SB36" s="138"/>
      <c r="SC36" s="138"/>
      <c r="SD36" s="138"/>
      <c r="SE36" s="138"/>
      <c r="SF36" s="138"/>
      <c r="SG36" s="138"/>
      <c r="SH36" s="138"/>
      <c r="SI36" s="138"/>
      <c r="SJ36" s="138"/>
      <c r="SK36" s="138"/>
      <c r="SL36" s="138"/>
      <c r="SM36" s="138"/>
      <c r="SN36" s="138"/>
      <c r="SO36" s="138"/>
      <c r="SP36" s="138"/>
      <c r="SQ36" s="138"/>
      <c r="SR36" s="138"/>
      <c r="SS36" s="138"/>
      <c r="ST36" s="138"/>
      <c r="SU36" s="138"/>
      <c r="SV36" s="138"/>
      <c r="SW36" s="138"/>
      <c r="SX36" s="138"/>
      <c r="SY36" s="138"/>
      <c r="SZ36" s="138"/>
      <c r="TA36" s="138"/>
      <c r="TB36" s="138"/>
      <c r="TC36" s="138"/>
      <c r="TD36" s="138"/>
      <c r="TE36" s="138"/>
      <c r="TF36" s="138"/>
      <c r="TG36" s="138"/>
      <c r="TH36" s="138"/>
      <c r="TI36" s="138"/>
      <c r="TJ36" s="138"/>
      <c r="TK36" s="138"/>
      <c r="TL36" s="138"/>
      <c r="TM36" s="138"/>
      <c r="TN36" s="138"/>
      <c r="TO36" s="138"/>
      <c r="TP36" s="138"/>
      <c r="TQ36" s="138"/>
      <c r="TR36" s="138"/>
      <c r="TS36" s="138"/>
      <c r="TT36" s="138"/>
      <c r="TU36" s="138"/>
      <c r="TV36" s="138"/>
      <c r="TW36" s="138"/>
      <c r="TX36" s="138"/>
      <c r="TY36" s="138"/>
      <c r="TZ36" s="138"/>
      <c r="UA36" s="138"/>
      <c r="UB36" s="138"/>
      <c r="UC36" s="138"/>
      <c r="UD36" s="138"/>
      <c r="UE36" s="138"/>
      <c r="UF36" s="138"/>
      <c r="UG36" s="138"/>
      <c r="UH36" s="138"/>
      <c r="UI36" s="138"/>
      <c r="UJ36" s="138"/>
      <c r="UK36" s="138"/>
      <c r="UL36" s="138"/>
      <c r="UM36" s="138"/>
      <c r="UN36" s="138"/>
      <c r="UO36" s="138"/>
      <c r="UP36" s="138"/>
      <c r="UQ36" s="138"/>
      <c r="UR36" s="138"/>
      <c r="US36" s="138"/>
      <c r="UT36" s="138"/>
      <c r="UU36" s="138"/>
      <c r="UV36" s="138"/>
      <c r="UW36" s="138"/>
      <c r="UX36" s="138"/>
      <c r="UY36" s="138"/>
      <c r="UZ36" s="138"/>
      <c r="VA36" s="138"/>
      <c r="VB36" s="138"/>
      <c r="VC36" s="138"/>
      <c r="VD36" s="138"/>
      <c r="VE36" s="138"/>
      <c r="VF36" s="138"/>
      <c r="VG36" s="138"/>
      <c r="VH36" s="138"/>
      <c r="VI36" s="138"/>
      <c r="VJ36" s="138"/>
      <c r="VK36" s="138"/>
      <c r="VL36" s="138"/>
      <c r="VM36" s="138"/>
      <c r="VN36" s="138"/>
      <c r="VO36" s="138"/>
      <c r="VP36" s="138"/>
      <c r="VQ36" s="138"/>
      <c r="VR36" s="138"/>
      <c r="VS36" s="138"/>
      <c r="VT36" s="138"/>
      <c r="VU36" s="138"/>
      <c r="VV36" s="138"/>
      <c r="VW36" s="138"/>
      <c r="VX36" s="138"/>
      <c r="VY36" s="138"/>
      <c r="VZ36" s="138"/>
      <c r="WA36" s="138"/>
      <c r="WB36" s="138"/>
      <c r="WC36" s="138"/>
      <c r="WD36" s="138"/>
      <c r="WE36" s="138"/>
      <c r="WF36" s="138"/>
      <c r="WG36" s="138"/>
      <c r="WH36" s="138"/>
      <c r="WI36" s="138"/>
      <c r="WJ36" s="138"/>
      <c r="WK36" s="138"/>
      <c r="WL36" s="138"/>
      <c r="WM36" s="138"/>
      <c r="WN36" s="138"/>
      <c r="WO36" s="138"/>
      <c r="WP36" s="138"/>
      <c r="WQ36" s="138"/>
      <c r="WR36" s="138"/>
      <c r="WS36" s="138"/>
      <c r="WT36" s="138"/>
      <c r="WU36" s="138"/>
      <c r="WV36" s="138"/>
      <c r="WW36" s="138"/>
      <c r="WX36" s="138"/>
      <c r="WY36" s="138"/>
      <c r="WZ36" s="138"/>
      <c r="XA36" s="138"/>
      <c r="XB36" s="138"/>
      <c r="XC36" s="138"/>
      <c r="XD36" s="138"/>
      <c r="XE36" s="138"/>
      <c r="XF36" s="138"/>
      <c r="XG36" s="138"/>
      <c r="XH36" s="138"/>
      <c r="XI36" s="138"/>
      <c r="XJ36" s="138"/>
      <c r="XK36" s="138"/>
      <c r="XL36" s="138"/>
      <c r="XM36" s="138"/>
      <c r="XN36" s="138"/>
      <c r="XO36" s="138"/>
      <c r="XP36" s="138"/>
      <c r="XQ36" s="138"/>
      <c r="XR36" s="138"/>
      <c r="XS36" s="138"/>
      <c r="XT36" s="138"/>
      <c r="XU36" s="138"/>
      <c r="XV36" s="138"/>
      <c r="XW36" s="138"/>
      <c r="XX36" s="138"/>
      <c r="XY36" s="138"/>
      <c r="XZ36" s="138"/>
      <c r="YA36" s="138"/>
      <c r="YB36" s="138"/>
      <c r="YC36" s="138"/>
      <c r="YD36" s="138"/>
      <c r="YE36" s="138"/>
      <c r="YF36" s="138"/>
      <c r="YG36" s="138"/>
      <c r="YH36" s="138"/>
      <c r="YI36" s="138"/>
      <c r="YJ36" s="138"/>
      <c r="YK36" s="138"/>
      <c r="YL36" s="138"/>
      <c r="YM36" s="138"/>
      <c r="YN36" s="138"/>
      <c r="YO36" s="138"/>
      <c r="YP36" s="138"/>
      <c r="YQ36" s="138"/>
      <c r="YR36" s="138"/>
      <c r="YS36" s="138"/>
      <c r="YT36" s="138"/>
      <c r="YU36" s="138"/>
      <c r="YV36" s="138"/>
      <c r="YW36" s="138"/>
      <c r="YX36" s="138"/>
      <c r="YY36" s="138"/>
      <c r="YZ36" s="138"/>
      <c r="ZA36" s="138"/>
      <c r="ZB36" s="138"/>
      <c r="ZC36" s="138"/>
      <c r="ZD36" s="138"/>
      <c r="ZE36" s="138"/>
      <c r="ZF36" s="138"/>
      <c r="ZG36" s="138"/>
      <c r="ZH36" s="138"/>
      <c r="ZI36" s="138"/>
      <c r="ZJ36" s="138"/>
      <c r="ZK36" s="138"/>
      <c r="ZL36" s="138"/>
      <c r="ZM36" s="138"/>
      <c r="ZN36" s="138"/>
      <c r="ZO36" s="138"/>
      <c r="ZP36" s="138"/>
      <c r="ZQ36" s="138"/>
      <c r="ZR36" s="138"/>
      <c r="ZS36" s="138"/>
      <c r="ZT36" s="138"/>
      <c r="ZU36" s="138"/>
      <c r="ZV36" s="138"/>
      <c r="ZW36" s="138"/>
      <c r="ZX36" s="138"/>
      <c r="ZY36" s="138"/>
      <c r="ZZ36" s="138"/>
      <c r="AAA36" s="138"/>
      <c r="AAB36" s="138"/>
      <c r="AAC36" s="138"/>
      <c r="AAD36" s="138"/>
      <c r="AAE36" s="138"/>
      <c r="AAF36" s="138"/>
      <c r="AAG36" s="138"/>
      <c r="AAH36" s="138"/>
      <c r="AAI36" s="138"/>
      <c r="AAJ36" s="138"/>
      <c r="AAK36" s="138"/>
      <c r="AAL36" s="138"/>
      <c r="AAM36" s="138"/>
      <c r="AAN36" s="138"/>
      <c r="AAO36" s="138"/>
      <c r="AAP36" s="138"/>
      <c r="AAQ36" s="138"/>
      <c r="AAR36" s="138"/>
      <c r="AAS36" s="138"/>
      <c r="AAT36" s="138"/>
      <c r="AAU36" s="138"/>
      <c r="AAV36" s="138"/>
      <c r="AAW36" s="138"/>
      <c r="AAX36" s="138"/>
      <c r="AAY36" s="138"/>
      <c r="AAZ36" s="138"/>
      <c r="ABA36" s="138"/>
      <c r="ABB36" s="138"/>
      <c r="ABC36" s="138"/>
      <c r="ABD36" s="138"/>
      <c r="ABE36" s="138"/>
      <c r="ABF36" s="138"/>
      <c r="ABG36" s="138"/>
      <c r="ABH36" s="138"/>
      <c r="ABI36" s="138"/>
      <c r="ABJ36" s="138"/>
      <c r="ABK36" s="138"/>
      <c r="ABL36" s="138"/>
      <c r="ABM36" s="138"/>
      <c r="ABN36" s="138"/>
      <c r="ABO36" s="138"/>
      <c r="ABP36" s="138"/>
      <c r="ABQ36" s="138"/>
      <c r="ABR36" s="138"/>
      <c r="ABS36" s="138"/>
      <c r="ABT36" s="138"/>
      <c r="ABU36" s="138"/>
      <c r="ABV36" s="138"/>
      <c r="ABW36" s="138"/>
      <c r="ABX36" s="138"/>
      <c r="ABY36" s="138"/>
      <c r="ABZ36" s="138"/>
      <c r="ACA36" s="138"/>
      <c r="ACB36" s="138"/>
      <c r="ACC36" s="138"/>
      <c r="ACD36" s="138"/>
      <c r="ACE36" s="138"/>
      <c r="ACF36" s="138"/>
      <c r="ACG36" s="138"/>
      <c r="ACH36" s="138"/>
      <c r="ACI36" s="138"/>
      <c r="ACJ36" s="138"/>
      <c r="ACK36" s="138"/>
      <c r="ACL36" s="138"/>
      <c r="ACM36" s="138"/>
      <c r="ACN36" s="138"/>
      <c r="ACO36" s="138"/>
      <c r="ACP36" s="138"/>
      <c r="ACQ36" s="138"/>
      <c r="ACR36" s="138"/>
      <c r="ACS36" s="138"/>
      <c r="ACT36" s="138"/>
      <c r="ACU36" s="138"/>
      <c r="ACV36" s="138"/>
      <c r="ACW36" s="138"/>
      <c r="ACX36" s="138"/>
      <c r="ACY36" s="138"/>
      <c r="ACZ36" s="138"/>
      <c r="ADA36" s="138"/>
      <c r="ADB36" s="138"/>
      <c r="ADC36" s="138"/>
      <c r="ADD36" s="138"/>
      <c r="ADE36" s="138"/>
      <c r="ADF36" s="138"/>
      <c r="ADG36" s="138"/>
      <c r="ADH36" s="138"/>
      <c r="ADI36" s="138"/>
      <c r="ADJ36" s="138"/>
      <c r="ADK36" s="138"/>
      <c r="ADL36" s="138"/>
      <c r="ADM36" s="138"/>
      <c r="ADN36" s="138"/>
      <c r="ADO36" s="138"/>
      <c r="ADP36" s="138"/>
      <c r="ADQ36" s="138"/>
      <c r="ADR36" s="138"/>
      <c r="ADS36" s="138"/>
      <c r="ADT36" s="138"/>
      <c r="ADU36" s="138"/>
      <c r="ADV36" s="138"/>
      <c r="ADW36" s="138"/>
      <c r="ADX36" s="138"/>
      <c r="ADY36" s="138"/>
      <c r="ADZ36" s="138"/>
      <c r="AEA36" s="138"/>
      <c r="AEB36" s="138"/>
      <c r="AEC36" s="138"/>
      <c r="AED36" s="138"/>
      <c r="AEE36" s="138"/>
      <c r="AEF36" s="138"/>
      <c r="AEG36" s="138"/>
      <c r="AEH36" s="138"/>
      <c r="AEI36" s="138"/>
      <c r="AEJ36" s="138"/>
      <c r="AEK36" s="138"/>
      <c r="AEL36" s="138"/>
      <c r="AEM36" s="138"/>
      <c r="AEN36" s="138"/>
      <c r="AEO36" s="138"/>
      <c r="AEP36" s="138"/>
      <c r="AEQ36" s="138"/>
      <c r="AER36" s="138"/>
      <c r="AES36" s="138"/>
      <c r="AET36" s="138"/>
      <c r="AEU36" s="138"/>
      <c r="AEV36" s="138"/>
      <c r="AEW36" s="138"/>
      <c r="AEX36" s="138"/>
      <c r="AEY36" s="138"/>
      <c r="AEZ36" s="138"/>
      <c r="AFA36" s="138"/>
      <c r="AFB36" s="138"/>
      <c r="AFC36" s="138"/>
      <c r="AFD36" s="138"/>
      <c r="AFE36" s="138"/>
      <c r="AFF36" s="138"/>
      <c r="AFG36" s="138"/>
      <c r="AFH36" s="138"/>
      <c r="AFI36" s="138"/>
      <c r="AFJ36" s="138"/>
      <c r="AFK36" s="138"/>
      <c r="AFL36" s="138"/>
      <c r="AFM36" s="138"/>
      <c r="AFN36" s="138"/>
      <c r="AFO36" s="138"/>
      <c r="AFP36" s="138"/>
      <c r="AFQ36" s="138"/>
      <c r="AFR36" s="138"/>
      <c r="AFS36" s="138"/>
      <c r="AFT36" s="138"/>
      <c r="AFU36" s="138"/>
      <c r="AFV36" s="138"/>
      <c r="AFW36" s="138"/>
      <c r="AFX36" s="138"/>
      <c r="AFY36" s="138"/>
      <c r="AFZ36" s="138"/>
      <c r="AGA36" s="138"/>
      <c r="AGB36" s="138"/>
      <c r="AGC36" s="138"/>
      <c r="AGD36" s="138"/>
      <c r="AGE36" s="138"/>
      <c r="AGF36" s="138"/>
      <c r="AGG36" s="138"/>
      <c r="AGH36" s="138"/>
      <c r="AGI36" s="138"/>
      <c r="AGJ36" s="138"/>
      <c r="AGK36" s="138"/>
      <c r="AGL36" s="138"/>
      <c r="AGM36" s="138"/>
      <c r="AGN36" s="138"/>
      <c r="AGO36" s="138"/>
      <c r="AGP36" s="138"/>
      <c r="AGQ36" s="138"/>
      <c r="AGR36" s="138"/>
      <c r="AGS36" s="138"/>
      <c r="AGT36" s="138"/>
      <c r="AGU36" s="138"/>
      <c r="AGV36" s="138"/>
      <c r="AGW36" s="138"/>
      <c r="AGX36" s="138"/>
      <c r="AGY36" s="138"/>
      <c r="AGZ36" s="138"/>
      <c r="AHA36" s="138"/>
      <c r="AHB36" s="138"/>
      <c r="AHC36" s="138"/>
      <c r="AHD36" s="138"/>
      <c r="AHE36" s="138"/>
      <c r="AHF36" s="138"/>
      <c r="AHG36" s="138"/>
      <c r="AHH36" s="138"/>
      <c r="AHI36" s="138"/>
      <c r="AHJ36" s="138"/>
      <c r="AHK36" s="138"/>
      <c r="AHL36" s="138"/>
      <c r="AHM36" s="138"/>
      <c r="AHN36" s="138"/>
      <c r="AHO36" s="138"/>
      <c r="AHP36" s="138"/>
      <c r="AHQ36" s="138"/>
      <c r="AHR36" s="138"/>
      <c r="AHS36" s="138"/>
      <c r="AHT36" s="138"/>
      <c r="AHU36" s="138"/>
      <c r="AHV36" s="138"/>
      <c r="AHW36" s="138"/>
      <c r="AHX36" s="138"/>
      <c r="AHY36" s="138"/>
      <c r="AHZ36" s="138"/>
      <c r="AIA36" s="138"/>
      <c r="AIB36" s="138"/>
      <c r="AIC36" s="138"/>
      <c r="AID36" s="138"/>
      <c r="AIE36" s="138"/>
      <c r="AIF36" s="138"/>
      <c r="AIG36" s="138"/>
      <c r="AIH36" s="138"/>
      <c r="AII36" s="138"/>
      <c r="AIJ36" s="138"/>
      <c r="AIK36" s="138"/>
      <c r="AIL36" s="138"/>
      <c r="AIM36" s="138"/>
      <c r="AIN36" s="138"/>
      <c r="AIO36" s="138"/>
      <c r="AIP36" s="138"/>
      <c r="AIQ36" s="138"/>
      <c r="AIR36" s="138"/>
      <c r="AIS36" s="138"/>
      <c r="AIT36" s="138"/>
      <c r="AIU36" s="138"/>
      <c r="AIV36" s="138"/>
      <c r="AIW36" s="138"/>
      <c r="AIX36" s="138"/>
      <c r="AIY36" s="138"/>
      <c r="AIZ36" s="138"/>
      <c r="AJA36" s="138"/>
      <c r="AJB36" s="138"/>
      <c r="AJC36" s="138"/>
      <c r="AJD36" s="138"/>
      <c r="AJE36" s="138"/>
      <c r="AJF36" s="138"/>
      <c r="AJG36" s="138"/>
      <c r="AJH36" s="138"/>
      <c r="AJI36" s="138"/>
      <c r="AJJ36" s="138"/>
      <c r="AJK36" s="138"/>
      <c r="AJL36" s="138"/>
      <c r="AJM36" s="138"/>
      <c r="AJN36" s="138"/>
      <c r="AJO36" s="138"/>
      <c r="AJP36" s="138"/>
      <c r="AJQ36" s="138"/>
      <c r="AJR36" s="138"/>
      <c r="AJS36" s="138"/>
      <c r="AJT36" s="138"/>
      <c r="AJU36" s="138"/>
      <c r="AJV36" s="138"/>
      <c r="AJW36" s="138"/>
      <c r="AJX36" s="138"/>
      <c r="AJY36" s="138"/>
      <c r="AJZ36" s="138"/>
      <c r="AKA36" s="138"/>
      <c r="AKB36" s="138"/>
      <c r="AKC36" s="138"/>
      <c r="AKD36" s="138"/>
      <c r="AKE36" s="138"/>
      <c r="AKF36" s="138"/>
      <c r="AKG36" s="138"/>
      <c r="AKH36" s="138"/>
      <c r="AKI36" s="138"/>
      <c r="AKJ36" s="138"/>
      <c r="AKK36" s="138"/>
      <c r="AKL36" s="138"/>
      <c r="AKM36" s="138"/>
      <c r="AKN36" s="138"/>
      <c r="AKO36" s="138"/>
      <c r="AKP36" s="138"/>
      <c r="AKQ36" s="138"/>
      <c r="AKR36" s="138"/>
      <c r="AKS36" s="138"/>
      <c r="AKT36" s="138"/>
      <c r="AKU36" s="138"/>
      <c r="AKV36" s="138"/>
      <c r="AKW36" s="138"/>
      <c r="AKX36" s="138"/>
      <c r="AKY36" s="138"/>
      <c r="AKZ36" s="138"/>
      <c r="ALA36" s="138"/>
      <c r="ALB36" s="138"/>
      <c r="ALC36" s="138"/>
      <c r="ALD36" s="138"/>
      <c r="ALE36" s="138"/>
      <c r="ALF36" s="138"/>
      <c r="ALG36" s="138"/>
      <c r="ALH36" s="138"/>
      <c r="ALI36" s="138"/>
      <c r="ALJ36" s="138"/>
      <c r="ALK36" s="138"/>
      <c r="ALL36" s="138"/>
      <c r="ALM36" s="138"/>
      <c r="ALN36" s="138"/>
      <c r="ALO36" s="138"/>
      <c r="ALP36" s="138"/>
      <c r="ALQ36" s="138"/>
      <c r="ALR36" s="138"/>
      <c r="ALS36" s="138"/>
      <c r="ALT36" s="138"/>
      <c r="ALU36" s="138"/>
      <c r="ALV36" s="138"/>
      <c r="ALW36" s="138"/>
      <c r="ALX36" s="138"/>
      <c r="ALY36" s="138"/>
      <c r="ALZ36" s="138"/>
      <c r="AMA36" s="138"/>
    </row>
    <row r="37" spans="2:1015" s="123" customFormat="1" x14ac:dyDescent="0.25">
      <c r="C37" s="190"/>
      <c r="D37" s="190"/>
      <c r="E37" s="190"/>
      <c r="F37" s="190"/>
      <c r="G37" s="190"/>
      <c r="H37" s="191"/>
      <c r="I37" s="138"/>
      <c r="J37" s="138"/>
      <c r="K37" s="190"/>
      <c r="L37" s="190"/>
      <c r="M37" s="190"/>
      <c r="N37" s="190"/>
      <c r="O37" s="190"/>
      <c r="P37" s="190"/>
      <c r="Q37" s="191"/>
      <c r="R37" s="138"/>
      <c r="S37" s="192"/>
      <c r="T37" s="193"/>
      <c r="U37" s="193"/>
      <c r="V37" s="193"/>
      <c r="W37" s="193"/>
      <c r="X37" s="193"/>
      <c r="Y37" s="138"/>
      <c r="Z37" s="138"/>
      <c r="AA37" s="138"/>
      <c r="AB37" s="138"/>
      <c r="AC37" s="138"/>
      <c r="AD37" s="138"/>
      <c r="AE37" s="138"/>
      <c r="AF37" s="138"/>
      <c r="AG37" s="138"/>
      <c r="AH37" s="138"/>
      <c r="AI37" s="138"/>
      <c r="AJ37" s="138"/>
      <c r="AK37" s="138"/>
      <c r="AL37" s="138"/>
      <c r="AM37" s="138"/>
      <c r="AN37" s="138"/>
      <c r="AO37" s="138"/>
      <c r="AP37" s="138"/>
      <c r="AQ37" s="138"/>
      <c r="AR37" s="138"/>
      <c r="AS37" s="138"/>
      <c r="AT37" s="138"/>
      <c r="AU37" s="138"/>
      <c r="AV37" s="138"/>
      <c r="AW37" s="138"/>
      <c r="AX37" s="138"/>
      <c r="AY37" s="138"/>
      <c r="AZ37" s="138"/>
      <c r="BA37" s="138"/>
      <c r="BB37" s="138"/>
      <c r="BC37" s="138"/>
      <c r="BD37" s="138"/>
      <c r="BE37" s="138"/>
      <c r="BF37" s="138"/>
      <c r="BG37" s="138"/>
      <c r="BH37" s="138"/>
      <c r="BI37" s="138"/>
      <c r="BJ37" s="138"/>
      <c r="BK37" s="138"/>
      <c r="BL37" s="138"/>
      <c r="BM37" s="138"/>
      <c r="BN37" s="138"/>
      <c r="BO37" s="138"/>
      <c r="BP37" s="138"/>
      <c r="BQ37" s="138"/>
      <c r="BR37" s="138"/>
      <c r="BS37" s="138"/>
      <c r="BT37" s="138"/>
      <c r="BU37" s="138"/>
      <c r="BV37" s="138"/>
      <c r="BW37" s="138"/>
      <c r="BX37" s="138"/>
      <c r="BY37" s="138"/>
      <c r="BZ37" s="138"/>
      <c r="CA37" s="138"/>
      <c r="CB37" s="138"/>
      <c r="CC37" s="138"/>
      <c r="CD37" s="138"/>
      <c r="CE37" s="138"/>
      <c r="CF37" s="138"/>
      <c r="CG37" s="138"/>
      <c r="CH37" s="138"/>
      <c r="CI37" s="138"/>
      <c r="CJ37" s="138"/>
      <c r="CK37" s="138"/>
      <c r="CL37" s="138"/>
      <c r="CM37" s="138"/>
      <c r="CN37" s="138"/>
      <c r="CO37" s="138"/>
      <c r="CP37" s="138"/>
      <c r="CQ37" s="138"/>
      <c r="CR37" s="138"/>
      <c r="CS37" s="138"/>
      <c r="CT37" s="138"/>
      <c r="CU37" s="138"/>
      <c r="CV37" s="138"/>
      <c r="CW37" s="138"/>
      <c r="CX37" s="138"/>
      <c r="CY37" s="138"/>
      <c r="CZ37" s="138"/>
      <c r="DA37" s="138"/>
      <c r="DB37" s="138"/>
      <c r="DC37" s="138"/>
      <c r="DD37" s="138"/>
      <c r="DE37" s="138"/>
      <c r="DF37" s="138"/>
      <c r="DG37" s="138"/>
      <c r="DH37" s="138"/>
      <c r="DI37" s="138"/>
      <c r="DJ37" s="138"/>
      <c r="DK37" s="138"/>
      <c r="DL37" s="138"/>
      <c r="DM37" s="138"/>
      <c r="DN37" s="138"/>
      <c r="DO37" s="138"/>
      <c r="DP37" s="138"/>
      <c r="DQ37" s="138"/>
      <c r="DR37" s="138"/>
      <c r="DS37" s="138"/>
      <c r="DT37" s="138"/>
      <c r="DU37" s="138"/>
      <c r="DV37" s="138"/>
      <c r="DW37" s="138"/>
      <c r="DX37" s="138"/>
      <c r="DY37" s="138"/>
      <c r="DZ37" s="138"/>
      <c r="EA37" s="138"/>
      <c r="EB37" s="138"/>
      <c r="EC37" s="138"/>
      <c r="ED37" s="138"/>
      <c r="EE37" s="138"/>
      <c r="EF37" s="138"/>
      <c r="EG37" s="138"/>
      <c r="EH37" s="138"/>
      <c r="EI37" s="138"/>
      <c r="EJ37" s="138"/>
      <c r="EK37" s="138"/>
      <c r="EL37" s="138"/>
      <c r="EM37" s="138"/>
      <c r="EN37" s="138"/>
      <c r="EO37" s="138"/>
      <c r="EP37" s="138"/>
      <c r="EQ37" s="138"/>
      <c r="ER37" s="138"/>
      <c r="ES37" s="138"/>
      <c r="ET37" s="138"/>
      <c r="EU37" s="138"/>
      <c r="EV37" s="138"/>
      <c r="EW37" s="138"/>
      <c r="EX37" s="138"/>
      <c r="EY37" s="138"/>
      <c r="EZ37" s="138"/>
      <c r="FA37" s="138"/>
      <c r="FB37" s="138"/>
      <c r="FC37" s="138"/>
      <c r="FD37" s="138"/>
      <c r="FE37" s="138"/>
      <c r="FF37" s="138"/>
      <c r="FG37" s="138"/>
      <c r="FH37" s="138"/>
      <c r="FI37" s="138"/>
      <c r="FJ37" s="138"/>
      <c r="FK37" s="138"/>
      <c r="FL37" s="138"/>
      <c r="FM37" s="138"/>
      <c r="FN37" s="138"/>
      <c r="FO37" s="138"/>
      <c r="FP37" s="138"/>
      <c r="FQ37" s="138"/>
      <c r="FR37" s="138"/>
      <c r="FS37" s="138"/>
      <c r="FT37" s="138"/>
      <c r="FU37" s="138"/>
      <c r="FV37" s="138"/>
      <c r="FW37" s="138"/>
      <c r="FX37" s="138"/>
      <c r="FY37" s="138"/>
      <c r="FZ37" s="138"/>
      <c r="GA37" s="138"/>
      <c r="GB37" s="138"/>
      <c r="GC37" s="138"/>
      <c r="GD37" s="138"/>
      <c r="GE37" s="138"/>
      <c r="GF37" s="138"/>
      <c r="GG37" s="138"/>
      <c r="GH37" s="138"/>
      <c r="GI37" s="138"/>
      <c r="GJ37" s="138"/>
      <c r="GK37" s="138"/>
      <c r="GL37" s="138"/>
      <c r="GM37" s="138"/>
      <c r="GN37" s="138"/>
      <c r="GO37" s="138"/>
      <c r="GP37" s="138"/>
      <c r="GQ37" s="138"/>
      <c r="GR37" s="138"/>
      <c r="GS37" s="138"/>
      <c r="GT37" s="138"/>
      <c r="GU37" s="138"/>
      <c r="GV37" s="138"/>
      <c r="GW37" s="138"/>
      <c r="GX37" s="138"/>
      <c r="GY37" s="138"/>
      <c r="GZ37" s="138"/>
      <c r="HA37" s="138"/>
      <c r="HB37" s="138"/>
      <c r="HC37" s="138"/>
      <c r="HD37" s="138"/>
      <c r="HE37" s="138"/>
      <c r="HF37" s="138"/>
      <c r="HG37" s="138"/>
      <c r="HH37" s="138"/>
      <c r="HI37" s="138"/>
      <c r="HJ37" s="138"/>
      <c r="HK37" s="138"/>
      <c r="HL37" s="138"/>
      <c r="HM37" s="138"/>
      <c r="HN37" s="138"/>
      <c r="HO37" s="138"/>
      <c r="HP37" s="138"/>
      <c r="HQ37" s="138"/>
      <c r="HR37" s="138"/>
      <c r="HS37" s="138"/>
      <c r="HT37" s="138"/>
      <c r="HU37" s="138"/>
      <c r="HV37" s="138"/>
      <c r="HW37" s="138"/>
      <c r="HX37" s="138"/>
      <c r="HY37" s="138"/>
      <c r="HZ37" s="138"/>
      <c r="IA37" s="138"/>
      <c r="IB37" s="138"/>
      <c r="IC37" s="138"/>
      <c r="ID37" s="138"/>
      <c r="IE37" s="138"/>
      <c r="IF37" s="138"/>
      <c r="IG37" s="138"/>
      <c r="IH37" s="138"/>
      <c r="II37" s="138"/>
      <c r="IJ37" s="138"/>
      <c r="IK37" s="138"/>
      <c r="IL37" s="138"/>
      <c r="IM37" s="138"/>
      <c r="IN37" s="138"/>
      <c r="IO37" s="138"/>
      <c r="IP37" s="138"/>
      <c r="IQ37" s="138"/>
      <c r="IR37" s="138"/>
      <c r="IS37" s="138"/>
      <c r="IT37" s="138"/>
      <c r="IU37" s="138"/>
      <c r="IV37" s="138"/>
      <c r="IW37" s="138"/>
      <c r="IX37" s="138"/>
      <c r="IY37" s="138"/>
      <c r="IZ37" s="138"/>
      <c r="JA37" s="138"/>
      <c r="JB37" s="138"/>
      <c r="JC37" s="138"/>
      <c r="JD37" s="138"/>
      <c r="JE37" s="138"/>
      <c r="JF37" s="138"/>
      <c r="JG37" s="138"/>
      <c r="JH37" s="138"/>
      <c r="JI37" s="138"/>
      <c r="JJ37" s="138"/>
      <c r="JK37" s="138"/>
      <c r="JL37" s="138"/>
      <c r="JM37" s="138"/>
      <c r="JN37" s="138"/>
      <c r="JO37" s="138"/>
      <c r="JP37" s="138"/>
      <c r="JQ37" s="138"/>
      <c r="JR37" s="138"/>
      <c r="JS37" s="138"/>
      <c r="JT37" s="138"/>
      <c r="JU37" s="138"/>
      <c r="JV37" s="138"/>
      <c r="JW37" s="138"/>
      <c r="JX37" s="138"/>
      <c r="JY37" s="138"/>
      <c r="JZ37" s="138"/>
      <c r="KA37" s="138"/>
      <c r="KB37" s="138"/>
      <c r="KC37" s="138"/>
      <c r="KD37" s="138"/>
      <c r="KE37" s="138"/>
      <c r="KF37" s="138"/>
      <c r="KG37" s="138"/>
      <c r="KH37" s="138"/>
      <c r="KI37" s="138"/>
      <c r="KJ37" s="138"/>
      <c r="KK37" s="138"/>
      <c r="KL37" s="138"/>
      <c r="KM37" s="138"/>
      <c r="KN37" s="138"/>
      <c r="KO37" s="138"/>
      <c r="KP37" s="138"/>
      <c r="KQ37" s="138"/>
      <c r="KR37" s="138"/>
      <c r="KS37" s="138"/>
      <c r="KT37" s="138"/>
      <c r="KU37" s="138"/>
      <c r="KV37" s="138"/>
      <c r="KW37" s="138"/>
      <c r="KX37" s="138"/>
      <c r="KY37" s="138"/>
      <c r="KZ37" s="138"/>
      <c r="LA37" s="138"/>
      <c r="LB37" s="138"/>
      <c r="LC37" s="138"/>
      <c r="LD37" s="138"/>
      <c r="LE37" s="138"/>
      <c r="LF37" s="138"/>
      <c r="LG37" s="138"/>
      <c r="LH37" s="138"/>
      <c r="LI37" s="138"/>
      <c r="LJ37" s="138"/>
      <c r="LK37" s="138"/>
      <c r="LL37" s="138"/>
      <c r="LM37" s="138"/>
      <c r="LN37" s="138"/>
      <c r="LO37" s="138"/>
      <c r="LP37" s="138"/>
      <c r="LQ37" s="138"/>
      <c r="LR37" s="138"/>
      <c r="LS37" s="138"/>
      <c r="LT37" s="138"/>
      <c r="LU37" s="138"/>
      <c r="LV37" s="138"/>
      <c r="LW37" s="138"/>
      <c r="LX37" s="138"/>
      <c r="LY37" s="138"/>
      <c r="LZ37" s="138"/>
      <c r="MA37" s="138"/>
      <c r="MB37" s="138"/>
      <c r="MC37" s="138"/>
      <c r="MD37" s="138"/>
      <c r="ME37" s="138"/>
      <c r="MF37" s="138"/>
      <c r="MG37" s="138"/>
      <c r="MH37" s="138"/>
      <c r="MI37" s="138"/>
      <c r="MJ37" s="138"/>
      <c r="MK37" s="138"/>
      <c r="ML37" s="138"/>
      <c r="MM37" s="138"/>
      <c r="MN37" s="138"/>
      <c r="MO37" s="138"/>
      <c r="MP37" s="138"/>
      <c r="MQ37" s="138"/>
      <c r="MR37" s="138"/>
      <c r="MS37" s="138"/>
      <c r="MT37" s="138"/>
      <c r="MU37" s="138"/>
      <c r="MV37" s="138"/>
      <c r="MW37" s="138"/>
      <c r="MX37" s="138"/>
      <c r="MY37" s="138"/>
      <c r="MZ37" s="138"/>
      <c r="NA37" s="138"/>
      <c r="NB37" s="138"/>
      <c r="NC37" s="138"/>
      <c r="ND37" s="138"/>
      <c r="NE37" s="138"/>
      <c r="NF37" s="138"/>
      <c r="NG37" s="138"/>
      <c r="NH37" s="138"/>
      <c r="NI37" s="138"/>
      <c r="NJ37" s="138"/>
      <c r="NK37" s="138"/>
      <c r="NL37" s="138"/>
      <c r="NM37" s="138"/>
      <c r="NN37" s="138"/>
      <c r="NO37" s="138"/>
      <c r="NP37" s="138"/>
      <c r="NQ37" s="138"/>
      <c r="NR37" s="138"/>
      <c r="NS37" s="138"/>
      <c r="NT37" s="138"/>
      <c r="NU37" s="138"/>
      <c r="NV37" s="138"/>
      <c r="NW37" s="138"/>
      <c r="NX37" s="138"/>
      <c r="NY37" s="138"/>
      <c r="NZ37" s="138"/>
      <c r="OA37" s="138"/>
      <c r="OB37" s="138"/>
      <c r="OC37" s="138"/>
      <c r="OD37" s="138"/>
      <c r="OE37" s="138"/>
      <c r="OF37" s="138"/>
      <c r="OG37" s="138"/>
      <c r="OH37" s="138"/>
      <c r="OI37" s="138"/>
      <c r="OJ37" s="138"/>
      <c r="OK37" s="138"/>
      <c r="OL37" s="138"/>
      <c r="OM37" s="138"/>
      <c r="ON37" s="138"/>
      <c r="OO37" s="138"/>
      <c r="OP37" s="138"/>
      <c r="OQ37" s="138"/>
      <c r="OR37" s="138"/>
      <c r="OS37" s="138"/>
      <c r="OT37" s="138"/>
      <c r="OU37" s="138"/>
      <c r="OV37" s="138"/>
      <c r="OW37" s="138"/>
      <c r="OX37" s="138"/>
      <c r="OY37" s="138"/>
      <c r="OZ37" s="138"/>
      <c r="PA37" s="138"/>
      <c r="PB37" s="138"/>
      <c r="PC37" s="138"/>
      <c r="PD37" s="138"/>
      <c r="PE37" s="138"/>
      <c r="PF37" s="138"/>
      <c r="PG37" s="138"/>
      <c r="PH37" s="138"/>
      <c r="PI37" s="138"/>
      <c r="PJ37" s="138"/>
      <c r="PK37" s="138"/>
      <c r="PL37" s="138"/>
      <c r="PM37" s="138"/>
      <c r="PN37" s="138"/>
      <c r="PO37" s="138"/>
      <c r="PP37" s="138"/>
      <c r="PQ37" s="138"/>
      <c r="PR37" s="138"/>
      <c r="PS37" s="138"/>
      <c r="PT37" s="138"/>
      <c r="PU37" s="138"/>
      <c r="PV37" s="138"/>
      <c r="PW37" s="138"/>
      <c r="PX37" s="138"/>
      <c r="PY37" s="138"/>
      <c r="PZ37" s="138"/>
      <c r="QA37" s="138"/>
      <c r="QB37" s="138"/>
      <c r="QC37" s="138"/>
      <c r="QD37" s="138"/>
      <c r="QE37" s="138"/>
      <c r="QF37" s="138"/>
      <c r="QG37" s="138"/>
      <c r="QH37" s="138"/>
      <c r="QI37" s="138"/>
      <c r="QJ37" s="138"/>
      <c r="QK37" s="138"/>
      <c r="QL37" s="138"/>
      <c r="QM37" s="138"/>
      <c r="QN37" s="138"/>
      <c r="QO37" s="138"/>
      <c r="QP37" s="138"/>
      <c r="QQ37" s="138"/>
      <c r="QR37" s="138"/>
      <c r="QS37" s="138"/>
      <c r="QT37" s="138"/>
      <c r="QU37" s="138"/>
      <c r="QV37" s="138"/>
      <c r="QW37" s="138"/>
      <c r="QX37" s="138"/>
      <c r="QY37" s="138"/>
      <c r="QZ37" s="138"/>
      <c r="RA37" s="138"/>
      <c r="RB37" s="138"/>
      <c r="RC37" s="138"/>
      <c r="RD37" s="138"/>
      <c r="RE37" s="138"/>
      <c r="RF37" s="138"/>
      <c r="RG37" s="138"/>
      <c r="RH37" s="138"/>
      <c r="RI37" s="138"/>
      <c r="RJ37" s="138"/>
      <c r="RK37" s="138"/>
      <c r="RL37" s="138"/>
      <c r="RM37" s="138"/>
      <c r="RN37" s="138"/>
      <c r="RO37" s="138"/>
      <c r="RP37" s="138"/>
      <c r="RQ37" s="138"/>
      <c r="RR37" s="138"/>
      <c r="RS37" s="138"/>
      <c r="RT37" s="138"/>
      <c r="RU37" s="138"/>
      <c r="RV37" s="138"/>
      <c r="RW37" s="138"/>
      <c r="RX37" s="138"/>
      <c r="RY37" s="138"/>
      <c r="RZ37" s="138"/>
      <c r="SA37" s="138"/>
      <c r="SB37" s="138"/>
      <c r="SC37" s="138"/>
      <c r="SD37" s="138"/>
      <c r="SE37" s="138"/>
      <c r="SF37" s="138"/>
      <c r="SG37" s="138"/>
      <c r="SH37" s="138"/>
      <c r="SI37" s="138"/>
      <c r="SJ37" s="138"/>
      <c r="SK37" s="138"/>
      <c r="SL37" s="138"/>
      <c r="SM37" s="138"/>
      <c r="SN37" s="138"/>
      <c r="SO37" s="138"/>
      <c r="SP37" s="138"/>
      <c r="SQ37" s="138"/>
      <c r="SR37" s="138"/>
      <c r="SS37" s="138"/>
      <c r="ST37" s="138"/>
      <c r="SU37" s="138"/>
      <c r="SV37" s="138"/>
      <c r="SW37" s="138"/>
      <c r="SX37" s="138"/>
      <c r="SY37" s="138"/>
      <c r="SZ37" s="138"/>
      <c r="TA37" s="138"/>
      <c r="TB37" s="138"/>
      <c r="TC37" s="138"/>
      <c r="TD37" s="138"/>
      <c r="TE37" s="138"/>
      <c r="TF37" s="138"/>
      <c r="TG37" s="138"/>
      <c r="TH37" s="138"/>
      <c r="TI37" s="138"/>
      <c r="TJ37" s="138"/>
      <c r="TK37" s="138"/>
      <c r="TL37" s="138"/>
      <c r="TM37" s="138"/>
      <c r="TN37" s="138"/>
      <c r="TO37" s="138"/>
      <c r="TP37" s="138"/>
      <c r="TQ37" s="138"/>
      <c r="TR37" s="138"/>
      <c r="TS37" s="138"/>
      <c r="TT37" s="138"/>
      <c r="TU37" s="138"/>
      <c r="TV37" s="138"/>
      <c r="TW37" s="138"/>
      <c r="TX37" s="138"/>
      <c r="TY37" s="138"/>
      <c r="TZ37" s="138"/>
      <c r="UA37" s="138"/>
      <c r="UB37" s="138"/>
      <c r="UC37" s="138"/>
      <c r="UD37" s="138"/>
      <c r="UE37" s="138"/>
      <c r="UF37" s="138"/>
      <c r="UG37" s="138"/>
      <c r="UH37" s="138"/>
      <c r="UI37" s="138"/>
      <c r="UJ37" s="138"/>
      <c r="UK37" s="138"/>
      <c r="UL37" s="138"/>
      <c r="UM37" s="138"/>
      <c r="UN37" s="138"/>
      <c r="UO37" s="138"/>
      <c r="UP37" s="138"/>
      <c r="UQ37" s="138"/>
      <c r="UR37" s="138"/>
      <c r="US37" s="138"/>
      <c r="UT37" s="138"/>
      <c r="UU37" s="138"/>
      <c r="UV37" s="138"/>
      <c r="UW37" s="138"/>
      <c r="UX37" s="138"/>
      <c r="UY37" s="138"/>
      <c r="UZ37" s="138"/>
      <c r="VA37" s="138"/>
      <c r="VB37" s="138"/>
      <c r="VC37" s="138"/>
      <c r="VD37" s="138"/>
      <c r="VE37" s="138"/>
      <c r="VF37" s="138"/>
      <c r="VG37" s="138"/>
      <c r="VH37" s="138"/>
      <c r="VI37" s="138"/>
      <c r="VJ37" s="138"/>
      <c r="VK37" s="138"/>
      <c r="VL37" s="138"/>
      <c r="VM37" s="138"/>
      <c r="VN37" s="138"/>
      <c r="VO37" s="138"/>
      <c r="VP37" s="138"/>
      <c r="VQ37" s="138"/>
      <c r="VR37" s="138"/>
      <c r="VS37" s="138"/>
      <c r="VT37" s="138"/>
      <c r="VU37" s="138"/>
      <c r="VV37" s="138"/>
      <c r="VW37" s="138"/>
      <c r="VX37" s="138"/>
      <c r="VY37" s="138"/>
      <c r="VZ37" s="138"/>
      <c r="WA37" s="138"/>
      <c r="WB37" s="138"/>
      <c r="WC37" s="138"/>
      <c r="WD37" s="138"/>
      <c r="WE37" s="138"/>
      <c r="WF37" s="138"/>
      <c r="WG37" s="138"/>
      <c r="WH37" s="138"/>
      <c r="WI37" s="138"/>
      <c r="WJ37" s="138"/>
      <c r="WK37" s="138"/>
      <c r="WL37" s="138"/>
      <c r="WM37" s="138"/>
      <c r="WN37" s="138"/>
      <c r="WO37" s="138"/>
      <c r="WP37" s="138"/>
      <c r="WQ37" s="138"/>
      <c r="WR37" s="138"/>
      <c r="WS37" s="138"/>
      <c r="WT37" s="138"/>
      <c r="WU37" s="138"/>
      <c r="WV37" s="138"/>
      <c r="WW37" s="138"/>
      <c r="WX37" s="138"/>
      <c r="WY37" s="138"/>
      <c r="WZ37" s="138"/>
      <c r="XA37" s="138"/>
      <c r="XB37" s="138"/>
      <c r="XC37" s="138"/>
      <c r="XD37" s="138"/>
      <c r="XE37" s="138"/>
      <c r="XF37" s="138"/>
      <c r="XG37" s="138"/>
      <c r="XH37" s="138"/>
      <c r="XI37" s="138"/>
      <c r="XJ37" s="138"/>
      <c r="XK37" s="138"/>
      <c r="XL37" s="138"/>
      <c r="XM37" s="138"/>
      <c r="XN37" s="138"/>
      <c r="XO37" s="138"/>
      <c r="XP37" s="138"/>
      <c r="XQ37" s="138"/>
      <c r="XR37" s="138"/>
      <c r="XS37" s="138"/>
      <c r="XT37" s="138"/>
      <c r="XU37" s="138"/>
      <c r="XV37" s="138"/>
      <c r="XW37" s="138"/>
      <c r="XX37" s="138"/>
      <c r="XY37" s="138"/>
      <c r="XZ37" s="138"/>
      <c r="YA37" s="138"/>
      <c r="YB37" s="138"/>
      <c r="YC37" s="138"/>
      <c r="YD37" s="138"/>
      <c r="YE37" s="138"/>
      <c r="YF37" s="138"/>
      <c r="YG37" s="138"/>
      <c r="YH37" s="138"/>
      <c r="YI37" s="138"/>
      <c r="YJ37" s="138"/>
      <c r="YK37" s="138"/>
      <c r="YL37" s="138"/>
      <c r="YM37" s="138"/>
      <c r="YN37" s="138"/>
      <c r="YO37" s="138"/>
      <c r="YP37" s="138"/>
      <c r="YQ37" s="138"/>
      <c r="YR37" s="138"/>
      <c r="YS37" s="138"/>
      <c r="YT37" s="138"/>
      <c r="YU37" s="138"/>
      <c r="YV37" s="138"/>
      <c r="YW37" s="138"/>
      <c r="YX37" s="138"/>
      <c r="YY37" s="138"/>
      <c r="YZ37" s="138"/>
      <c r="ZA37" s="138"/>
      <c r="ZB37" s="138"/>
      <c r="ZC37" s="138"/>
      <c r="ZD37" s="138"/>
      <c r="ZE37" s="138"/>
      <c r="ZF37" s="138"/>
      <c r="ZG37" s="138"/>
      <c r="ZH37" s="138"/>
      <c r="ZI37" s="138"/>
      <c r="ZJ37" s="138"/>
      <c r="ZK37" s="138"/>
      <c r="ZL37" s="138"/>
      <c r="ZM37" s="138"/>
      <c r="ZN37" s="138"/>
      <c r="ZO37" s="138"/>
      <c r="ZP37" s="138"/>
      <c r="ZQ37" s="138"/>
      <c r="ZR37" s="138"/>
      <c r="ZS37" s="138"/>
      <c r="ZT37" s="138"/>
      <c r="ZU37" s="138"/>
      <c r="ZV37" s="138"/>
      <c r="ZW37" s="138"/>
      <c r="ZX37" s="138"/>
      <c r="ZY37" s="138"/>
      <c r="ZZ37" s="138"/>
      <c r="AAA37" s="138"/>
      <c r="AAB37" s="138"/>
      <c r="AAC37" s="138"/>
      <c r="AAD37" s="138"/>
      <c r="AAE37" s="138"/>
      <c r="AAF37" s="138"/>
      <c r="AAG37" s="138"/>
      <c r="AAH37" s="138"/>
      <c r="AAI37" s="138"/>
      <c r="AAJ37" s="138"/>
      <c r="AAK37" s="138"/>
      <c r="AAL37" s="138"/>
      <c r="AAM37" s="138"/>
      <c r="AAN37" s="138"/>
      <c r="AAO37" s="138"/>
      <c r="AAP37" s="138"/>
      <c r="AAQ37" s="138"/>
      <c r="AAR37" s="138"/>
      <c r="AAS37" s="138"/>
      <c r="AAT37" s="138"/>
      <c r="AAU37" s="138"/>
      <c r="AAV37" s="138"/>
      <c r="AAW37" s="138"/>
      <c r="AAX37" s="138"/>
      <c r="AAY37" s="138"/>
      <c r="AAZ37" s="138"/>
      <c r="ABA37" s="138"/>
      <c r="ABB37" s="138"/>
      <c r="ABC37" s="138"/>
      <c r="ABD37" s="138"/>
      <c r="ABE37" s="138"/>
      <c r="ABF37" s="138"/>
      <c r="ABG37" s="138"/>
      <c r="ABH37" s="138"/>
      <c r="ABI37" s="138"/>
      <c r="ABJ37" s="138"/>
      <c r="ABK37" s="138"/>
      <c r="ABL37" s="138"/>
      <c r="ABM37" s="138"/>
      <c r="ABN37" s="138"/>
      <c r="ABO37" s="138"/>
      <c r="ABP37" s="138"/>
      <c r="ABQ37" s="138"/>
      <c r="ABR37" s="138"/>
      <c r="ABS37" s="138"/>
      <c r="ABT37" s="138"/>
      <c r="ABU37" s="138"/>
      <c r="ABV37" s="138"/>
      <c r="ABW37" s="138"/>
      <c r="ABX37" s="138"/>
      <c r="ABY37" s="138"/>
      <c r="ABZ37" s="138"/>
      <c r="ACA37" s="138"/>
      <c r="ACB37" s="138"/>
      <c r="ACC37" s="138"/>
      <c r="ACD37" s="138"/>
      <c r="ACE37" s="138"/>
      <c r="ACF37" s="138"/>
      <c r="ACG37" s="138"/>
      <c r="ACH37" s="138"/>
      <c r="ACI37" s="138"/>
      <c r="ACJ37" s="138"/>
      <c r="ACK37" s="138"/>
      <c r="ACL37" s="138"/>
      <c r="ACM37" s="138"/>
      <c r="ACN37" s="138"/>
      <c r="ACO37" s="138"/>
      <c r="ACP37" s="138"/>
      <c r="ACQ37" s="138"/>
      <c r="ACR37" s="138"/>
      <c r="ACS37" s="138"/>
      <c r="ACT37" s="138"/>
      <c r="ACU37" s="138"/>
      <c r="ACV37" s="138"/>
      <c r="ACW37" s="138"/>
      <c r="ACX37" s="138"/>
      <c r="ACY37" s="138"/>
      <c r="ACZ37" s="138"/>
      <c r="ADA37" s="138"/>
      <c r="ADB37" s="138"/>
      <c r="ADC37" s="138"/>
      <c r="ADD37" s="138"/>
      <c r="ADE37" s="138"/>
      <c r="ADF37" s="138"/>
      <c r="ADG37" s="138"/>
      <c r="ADH37" s="138"/>
      <c r="ADI37" s="138"/>
      <c r="ADJ37" s="138"/>
      <c r="ADK37" s="138"/>
      <c r="ADL37" s="138"/>
      <c r="ADM37" s="138"/>
      <c r="ADN37" s="138"/>
      <c r="ADO37" s="138"/>
      <c r="ADP37" s="138"/>
      <c r="ADQ37" s="138"/>
      <c r="ADR37" s="138"/>
      <c r="ADS37" s="138"/>
      <c r="ADT37" s="138"/>
      <c r="ADU37" s="138"/>
      <c r="ADV37" s="138"/>
      <c r="ADW37" s="138"/>
      <c r="ADX37" s="138"/>
      <c r="ADY37" s="138"/>
      <c r="ADZ37" s="138"/>
      <c r="AEA37" s="138"/>
      <c r="AEB37" s="138"/>
      <c r="AEC37" s="138"/>
      <c r="AED37" s="138"/>
      <c r="AEE37" s="138"/>
      <c r="AEF37" s="138"/>
      <c r="AEG37" s="138"/>
      <c r="AEH37" s="138"/>
      <c r="AEI37" s="138"/>
      <c r="AEJ37" s="138"/>
      <c r="AEK37" s="138"/>
      <c r="AEL37" s="138"/>
      <c r="AEM37" s="138"/>
      <c r="AEN37" s="138"/>
      <c r="AEO37" s="138"/>
      <c r="AEP37" s="138"/>
      <c r="AEQ37" s="138"/>
      <c r="AER37" s="138"/>
      <c r="AES37" s="138"/>
      <c r="AET37" s="138"/>
      <c r="AEU37" s="138"/>
      <c r="AEV37" s="138"/>
      <c r="AEW37" s="138"/>
      <c r="AEX37" s="138"/>
      <c r="AEY37" s="138"/>
      <c r="AEZ37" s="138"/>
      <c r="AFA37" s="138"/>
      <c r="AFB37" s="138"/>
      <c r="AFC37" s="138"/>
      <c r="AFD37" s="138"/>
      <c r="AFE37" s="138"/>
      <c r="AFF37" s="138"/>
      <c r="AFG37" s="138"/>
      <c r="AFH37" s="138"/>
      <c r="AFI37" s="138"/>
      <c r="AFJ37" s="138"/>
      <c r="AFK37" s="138"/>
      <c r="AFL37" s="138"/>
      <c r="AFM37" s="138"/>
      <c r="AFN37" s="138"/>
      <c r="AFO37" s="138"/>
      <c r="AFP37" s="138"/>
      <c r="AFQ37" s="138"/>
      <c r="AFR37" s="138"/>
      <c r="AFS37" s="138"/>
      <c r="AFT37" s="138"/>
      <c r="AFU37" s="138"/>
      <c r="AFV37" s="138"/>
      <c r="AFW37" s="138"/>
      <c r="AFX37" s="138"/>
      <c r="AFY37" s="138"/>
      <c r="AFZ37" s="138"/>
      <c r="AGA37" s="138"/>
      <c r="AGB37" s="138"/>
      <c r="AGC37" s="138"/>
      <c r="AGD37" s="138"/>
      <c r="AGE37" s="138"/>
      <c r="AGF37" s="138"/>
      <c r="AGG37" s="138"/>
      <c r="AGH37" s="138"/>
      <c r="AGI37" s="138"/>
      <c r="AGJ37" s="138"/>
      <c r="AGK37" s="138"/>
      <c r="AGL37" s="138"/>
      <c r="AGM37" s="138"/>
      <c r="AGN37" s="138"/>
      <c r="AGO37" s="138"/>
      <c r="AGP37" s="138"/>
      <c r="AGQ37" s="138"/>
      <c r="AGR37" s="138"/>
      <c r="AGS37" s="138"/>
      <c r="AGT37" s="138"/>
      <c r="AGU37" s="138"/>
      <c r="AGV37" s="138"/>
      <c r="AGW37" s="138"/>
      <c r="AGX37" s="138"/>
      <c r="AGY37" s="138"/>
      <c r="AGZ37" s="138"/>
      <c r="AHA37" s="138"/>
      <c r="AHB37" s="138"/>
      <c r="AHC37" s="138"/>
      <c r="AHD37" s="138"/>
      <c r="AHE37" s="138"/>
      <c r="AHF37" s="138"/>
      <c r="AHG37" s="138"/>
      <c r="AHH37" s="138"/>
      <c r="AHI37" s="138"/>
      <c r="AHJ37" s="138"/>
      <c r="AHK37" s="138"/>
      <c r="AHL37" s="138"/>
      <c r="AHM37" s="138"/>
      <c r="AHN37" s="138"/>
      <c r="AHO37" s="138"/>
      <c r="AHP37" s="138"/>
      <c r="AHQ37" s="138"/>
      <c r="AHR37" s="138"/>
      <c r="AHS37" s="138"/>
      <c r="AHT37" s="138"/>
      <c r="AHU37" s="138"/>
      <c r="AHV37" s="138"/>
      <c r="AHW37" s="138"/>
      <c r="AHX37" s="138"/>
      <c r="AHY37" s="138"/>
      <c r="AHZ37" s="138"/>
      <c r="AIA37" s="138"/>
      <c r="AIB37" s="138"/>
      <c r="AIC37" s="138"/>
      <c r="AID37" s="138"/>
      <c r="AIE37" s="138"/>
      <c r="AIF37" s="138"/>
      <c r="AIG37" s="138"/>
      <c r="AIH37" s="138"/>
      <c r="AII37" s="138"/>
      <c r="AIJ37" s="138"/>
      <c r="AIK37" s="138"/>
      <c r="AIL37" s="138"/>
      <c r="AIM37" s="138"/>
      <c r="AIN37" s="138"/>
      <c r="AIO37" s="138"/>
      <c r="AIP37" s="138"/>
      <c r="AIQ37" s="138"/>
      <c r="AIR37" s="138"/>
      <c r="AIS37" s="138"/>
      <c r="AIT37" s="138"/>
      <c r="AIU37" s="138"/>
      <c r="AIV37" s="138"/>
      <c r="AIW37" s="138"/>
      <c r="AIX37" s="138"/>
      <c r="AIY37" s="138"/>
      <c r="AIZ37" s="138"/>
      <c r="AJA37" s="138"/>
      <c r="AJB37" s="138"/>
      <c r="AJC37" s="138"/>
      <c r="AJD37" s="138"/>
      <c r="AJE37" s="138"/>
      <c r="AJF37" s="138"/>
      <c r="AJG37" s="138"/>
      <c r="AJH37" s="138"/>
      <c r="AJI37" s="138"/>
      <c r="AJJ37" s="138"/>
      <c r="AJK37" s="138"/>
      <c r="AJL37" s="138"/>
      <c r="AJM37" s="138"/>
      <c r="AJN37" s="138"/>
      <c r="AJO37" s="138"/>
      <c r="AJP37" s="138"/>
      <c r="AJQ37" s="138"/>
      <c r="AJR37" s="138"/>
      <c r="AJS37" s="138"/>
      <c r="AJT37" s="138"/>
      <c r="AJU37" s="138"/>
      <c r="AJV37" s="138"/>
      <c r="AJW37" s="138"/>
      <c r="AJX37" s="138"/>
      <c r="AJY37" s="138"/>
      <c r="AJZ37" s="138"/>
      <c r="AKA37" s="138"/>
      <c r="AKB37" s="138"/>
      <c r="AKC37" s="138"/>
      <c r="AKD37" s="138"/>
      <c r="AKE37" s="138"/>
      <c r="AKF37" s="138"/>
      <c r="AKG37" s="138"/>
      <c r="AKH37" s="138"/>
      <c r="AKI37" s="138"/>
      <c r="AKJ37" s="138"/>
      <c r="AKK37" s="138"/>
      <c r="AKL37" s="138"/>
      <c r="AKM37" s="138"/>
      <c r="AKN37" s="138"/>
      <c r="AKO37" s="138"/>
      <c r="AKP37" s="138"/>
      <c r="AKQ37" s="138"/>
      <c r="AKR37" s="138"/>
      <c r="AKS37" s="138"/>
      <c r="AKT37" s="138"/>
      <c r="AKU37" s="138"/>
      <c r="AKV37" s="138"/>
      <c r="AKW37" s="138"/>
      <c r="AKX37" s="138"/>
      <c r="AKY37" s="138"/>
      <c r="AKZ37" s="138"/>
      <c r="ALA37" s="138"/>
      <c r="ALB37" s="138"/>
      <c r="ALC37" s="138"/>
      <c r="ALD37" s="138"/>
      <c r="ALE37" s="138"/>
      <c r="ALF37" s="138"/>
      <c r="ALG37" s="138"/>
      <c r="ALH37" s="138"/>
      <c r="ALI37" s="138"/>
      <c r="ALJ37" s="138"/>
      <c r="ALK37" s="138"/>
      <c r="ALL37" s="138"/>
      <c r="ALM37" s="138"/>
      <c r="ALN37" s="138"/>
      <c r="ALO37" s="138"/>
      <c r="ALP37" s="138"/>
      <c r="ALQ37" s="138"/>
      <c r="ALR37" s="138"/>
      <c r="ALS37" s="138"/>
      <c r="ALT37" s="138"/>
      <c r="ALU37" s="138"/>
      <c r="ALV37" s="138"/>
      <c r="ALW37" s="138"/>
      <c r="ALX37" s="138"/>
      <c r="ALY37" s="138"/>
      <c r="ALZ37" s="138"/>
      <c r="AMA37" s="138"/>
    </row>
    <row r="38" spans="2:1015" s="123" customFormat="1" ht="16.5" customHeight="1" x14ac:dyDescent="0.5">
      <c r="B38" s="194"/>
      <c r="C38" s="194"/>
      <c r="D38" s="194"/>
      <c r="E38" s="194"/>
      <c r="F38" s="194"/>
      <c r="G38" s="194"/>
      <c r="H38" s="195"/>
      <c r="I38" s="138"/>
      <c r="J38" s="138"/>
      <c r="K38" s="194"/>
      <c r="L38" s="194"/>
      <c r="M38" s="194"/>
      <c r="N38" s="194"/>
      <c r="O38" s="194"/>
      <c r="P38" s="194"/>
      <c r="Q38" s="195"/>
      <c r="R38" s="138"/>
      <c r="S38" s="196"/>
      <c r="T38" s="197"/>
      <c r="U38" s="197"/>
      <c r="V38" s="197"/>
      <c r="W38" s="197"/>
      <c r="X38" s="197"/>
      <c r="Y38" s="138"/>
      <c r="Z38" s="138"/>
      <c r="AA38" s="138"/>
      <c r="AB38" s="138"/>
      <c r="AC38" s="138"/>
      <c r="AD38" s="138"/>
      <c r="AE38" s="138"/>
      <c r="AF38" s="138"/>
      <c r="AG38" s="138"/>
      <c r="AH38" s="138"/>
      <c r="AI38" s="138"/>
      <c r="AJ38" s="138"/>
      <c r="AK38" s="138"/>
      <c r="AL38" s="138"/>
      <c r="AM38" s="138"/>
      <c r="AN38" s="138"/>
      <c r="AO38" s="138"/>
      <c r="AP38" s="138"/>
      <c r="AQ38" s="138"/>
      <c r="AR38" s="138"/>
      <c r="AS38" s="138"/>
      <c r="AT38" s="138"/>
      <c r="AU38" s="138"/>
      <c r="AV38" s="138"/>
      <c r="AW38" s="138"/>
      <c r="AX38" s="138"/>
      <c r="AY38" s="138"/>
      <c r="AZ38" s="138"/>
      <c r="BA38" s="138"/>
      <c r="BB38" s="138"/>
      <c r="BC38" s="138"/>
      <c r="BD38" s="138"/>
      <c r="BE38" s="138"/>
      <c r="BF38" s="138"/>
      <c r="BG38" s="138"/>
      <c r="BH38" s="138"/>
      <c r="BI38" s="138"/>
      <c r="BJ38" s="138"/>
      <c r="BK38" s="138"/>
      <c r="BL38" s="138"/>
      <c r="BM38" s="138"/>
      <c r="BN38" s="138"/>
      <c r="BO38" s="138"/>
      <c r="BP38" s="138"/>
      <c r="BQ38" s="138"/>
      <c r="BR38" s="138"/>
      <c r="BS38" s="138"/>
      <c r="BT38" s="138"/>
      <c r="BU38" s="138"/>
      <c r="BV38" s="138"/>
      <c r="BW38" s="138"/>
      <c r="BX38" s="138"/>
      <c r="BY38" s="138"/>
      <c r="BZ38" s="138"/>
      <c r="CA38" s="138"/>
      <c r="CB38" s="138"/>
      <c r="CC38" s="138"/>
      <c r="CD38" s="138"/>
      <c r="CE38" s="138"/>
      <c r="CF38" s="138"/>
      <c r="CG38" s="138"/>
      <c r="CH38" s="138"/>
      <c r="CI38" s="138"/>
      <c r="CJ38" s="138"/>
      <c r="CK38" s="138"/>
      <c r="CL38" s="138"/>
      <c r="CM38" s="138"/>
      <c r="CN38" s="138"/>
      <c r="CO38" s="138"/>
      <c r="CP38" s="138"/>
      <c r="CQ38" s="138"/>
      <c r="CR38" s="138"/>
      <c r="CS38" s="138"/>
      <c r="CT38" s="138"/>
      <c r="CU38" s="138"/>
      <c r="CV38" s="138"/>
      <c r="CW38" s="138"/>
      <c r="CX38" s="138"/>
      <c r="CY38" s="138"/>
      <c r="CZ38" s="138"/>
      <c r="DA38" s="138"/>
      <c r="DB38" s="138"/>
      <c r="DC38" s="138"/>
      <c r="DD38" s="138"/>
      <c r="DE38" s="138"/>
      <c r="DF38" s="138"/>
      <c r="DG38" s="138"/>
      <c r="DH38" s="138"/>
      <c r="DI38" s="138"/>
      <c r="DJ38" s="138"/>
      <c r="DK38" s="138"/>
      <c r="DL38" s="138"/>
      <c r="DM38" s="138"/>
      <c r="DN38" s="138"/>
      <c r="DO38" s="138"/>
      <c r="DP38" s="138"/>
      <c r="DQ38" s="138"/>
      <c r="DR38" s="138"/>
      <c r="DS38" s="138"/>
      <c r="DT38" s="138"/>
      <c r="DU38" s="138"/>
      <c r="DV38" s="138"/>
      <c r="DW38" s="138"/>
      <c r="DX38" s="138"/>
      <c r="DY38" s="138"/>
      <c r="DZ38" s="138"/>
      <c r="EA38" s="138"/>
      <c r="EB38" s="138"/>
      <c r="EC38" s="138"/>
      <c r="ED38" s="138"/>
      <c r="EE38" s="138"/>
      <c r="EF38" s="138"/>
      <c r="EG38" s="138"/>
      <c r="EH38" s="138"/>
      <c r="EI38" s="138"/>
      <c r="EJ38" s="138"/>
      <c r="EK38" s="138"/>
      <c r="EL38" s="138"/>
      <c r="EM38" s="138"/>
      <c r="EN38" s="138"/>
      <c r="EO38" s="138"/>
      <c r="EP38" s="138"/>
      <c r="EQ38" s="138"/>
      <c r="ER38" s="138"/>
      <c r="ES38" s="138"/>
      <c r="ET38" s="138"/>
      <c r="EU38" s="138"/>
      <c r="EV38" s="138"/>
      <c r="EW38" s="138"/>
      <c r="EX38" s="138"/>
      <c r="EY38" s="138"/>
      <c r="EZ38" s="138"/>
      <c r="FA38" s="138"/>
      <c r="FB38" s="138"/>
      <c r="FC38" s="138"/>
      <c r="FD38" s="138"/>
      <c r="FE38" s="138"/>
      <c r="FF38" s="138"/>
      <c r="FG38" s="138"/>
      <c r="FH38" s="138"/>
      <c r="FI38" s="138"/>
      <c r="FJ38" s="138"/>
      <c r="FK38" s="138"/>
      <c r="FL38" s="138"/>
      <c r="FM38" s="138"/>
      <c r="FN38" s="138"/>
      <c r="FO38" s="138"/>
      <c r="FP38" s="138"/>
      <c r="FQ38" s="138"/>
      <c r="FR38" s="138"/>
      <c r="FS38" s="138"/>
      <c r="FT38" s="138"/>
      <c r="FU38" s="138"/>
      <c r="FV38" s="138"/>
      <c r="FW38" s="138"/>
      <c r="FX38" s="138"/>
      <c r="FY38" s="138"/>
      <c r="FZ38" s="138"/>
      <c r="GA38" s="138"/>
      <c r="GB38" s="138"/>
      <c r="GC38" s="138"/>
      <c r="GD38" s="138"/>
      <c r="GE38" s="138"/>
      <c r="GF38" s="138"/>
      <c r="GG38" s="138"/>
      <c r="GH38" s="138"/>
      <c r="GI38" s="138"/>
      <c r="GJ38" s="138"/>
      <c r="GK38" s="138"/>
      <c r="GL38" s="138"/>
      <c r="GM38" s="138"/>
      <c r="GN38" s="138"/>
      <c r="GO38" s="138"/>
      <c r="GP38" s="138"/>
      <c r="GQ38" s="138"/>
      <c r="GR38" s="138"/>
      <c r="GS38" s="138"/>
      <c r="GT38" s="138"/>
      <c r="GU38" s="138"/>
      <c r="GV38" s="138"/>
      <c r="GW38" s="138"/>
      <c r="GX38" s="138"/>
      <c r="GY38" s="138"/>
      <c r="GZ38" s="138"/>
      <c r="HA38" s="138"/>
      <c r="HB38" s="138"/>
      <c r="HC38" s="138"/>
      <c r="HD38" s="138"/>
      <c r="HE38" s="138"/>
      <c r="HF38" s="138"/>
      <c r="HG38" s="138"/>
      <c r="HH38" s="138"/>
      <c r="HI38" s="138"/>
      <c r="HJ38" s="138"/>
      <c r="HK38" s="138"/>
      <c r="HL38" s="138"/>
      <c r="HM38" s="138"/>
      <c r="HN38" s="138"/>
      <c r="HO38" s="138"/>
      <c r="HP38" s="138"/>
      <c r="HQ38" s="138"/>
      <c r="HR38" s="138"/>
      <c r="HS38" s="138"/>
      <c r="HT38" s="138"/>
      <c r="HU38" s="138"/>
      <c r="HV38" s="138"/>
      <c r="HW38" s="138"/>
      <c r="HX38" s="138"/>
      <c r="HY38" s="138"/>
      <c r="HZ38" s="138"/>
      <c r="IA38" s="138"/>
      <c r="IB38" s="138"/>
      <c r="IC38" s="138"/>
      <c r="ID38" s="138"/>
      <c r="IE38" s="138"/>
      <c r="IF38" s="138"/>
      <c r="IG38" s="138"/>
      <c r="IH38" s="138"/>
      <c r="II38" s="138"/>
      <c r="IJ38" s="138"/>
      <c r="IK38" s="138"/>
      <c r="IL38" s="138"/>
      <c r="IM38" s="138"/>
      <c r="IN38" s="138"/>
      <c r="IO38" s="138"/>
      <c r="IP38" s="138"/>
      <c r="IQ38" s="138"/>
      <c r="IR38" s="138"/>
      <c r="IS38" s="138"/>
      <c r="IT38" s="138"/>
      <c r="IU38" s="138"/>
      <c r="IV38" s="138"/>
      <c r="IW38" s="138"/>
      <c r="IX38" s="138"/>
      <c r="IY38" s="138"/>
      <c r="IZ38" s="138"/>
      <c r="JA38" s="138"/>
      <c r="JB38" s="138"/>
      <c r="JC38" s="138"/>
      <c r="JD38" s="138"/>
      <c r="JE38" s="138"/>
      <c r="JF38" s="138"/>
      <c r="JG38" s="138"/>
      <c r="JH38" s="138"/>
      <c r="JI38" s="138"/>
      <c r="JJ38" s="138"/>
      <c r="JK38" s="138"/>
      <c r="JL38" s="138"/>
      <c r="JM38" s="138"/>
      <c r="JN38" s="138"/>
      <c r="JO38" s="138"/>
      <c r="JP38" s="138"/>
      <c r="JQ38" s="138"/>
      <c r="JR38" s="138"/>
      <c r="JS38" s="138"/>
      <c r="JT38" s="138"/>
      <c r="JU38" s="138"/>
      <c r="JV38" s="138"/>
      <c r="JW38" s="138"/>
      <c r="JX38" s="138"/>
      <c r="JY38" s="138"/>
      <c r="JZ38" s="138"/>
      <c r="KA38" s="138"/>
      <c r="KB38" s="138"/>
      <c r="KC38" s="138"/>
      <c r="KD38" s="138"/>
      <c r="KE38" s="138"/>
      <c r="KF38" s="138"/>
      <c r="KG38" s="138"/>
      <c r="KH38" s="138"/>
      <c r="KI38" s="138"/>
      <c r="KJ38" s="138"/>
      <c r="KK38" s="138"/>
      <c r="KL38" s="138"/>
      <c r="KM38" s="138"/>
      <c r="KN38" s="138"/>
      <c r="KO38" s="138"/>
      <c r="KP38" s="138"/>
      <c r="KQ38" s="138"/>
      <c r="KR38" s="138"/>
      <c r="KS38" s="138"/>
      <c r="KT38" s="138"/>
      <c r="KU38" s="138"/>
      <c r="KV38" s="138"/>
      <c r="KW38" s="138"/>
      <c r="KX38" s="138"/>
      <c r="KY38" s="138"/>
      <c r="KZ38" s="138"/>
      <c r="LA38" s="138"/>
      <c r="LB38" s="138"/>
      <c r="LC38" s="138"/>
      <c r="LD38" s="138"/>
      <c r="LE38" s="138"/>
      <c r="LF38" s="138"/>
      <c r="LG38" s="138"/>
      <c r="LH38" s="138"/>
      <c r="LI38" s="138"/>
      <c r="LJ38" s="138"/>
      <c r="LK38" s="138"/>
      <c r="LL38" s="138"/>
      <c r="LM38" s="138"/>
      <c r="LN38" s="138"/>
      <c r="LO38" s="138"/>
      <c r="LP38" s="138"/>
      <c r="LQ38" s="138"/>
      <c r="LR38" s="138"/>
      <c r="LS38" s="138"/>
      <c r="LT38" s="138"/>
      <c r="LU38" s="138"/>
      <c r="LV38" s="138"/>
      <c r="LW38" s="138"/>
      <c r="LX38" s="138"/>
      <c r="LY38" s="138"/>
      <c r="LZ38" s="138"/>
      <c r="MA38" s="138"/>
      <c r="MB38" s="138"/>
      <c r="MC38" s="138"/>
      <c r="MD38" s="138"/>
      <c r="ME38" s="138"/>
      <c r="MF38" s="138"/>
      <c r="MG38" s="138"/>
      <c r="MH38" s="138"/>
      <c r="MI38" s="138"/>
      <c r="MJ38" s="138"/>
      <c r="MK38" s="138"/>
      <c r="ML38" s="138"/>
      <c r="MM38" s="138"/>
      <c r="MN38" s="138"/>
      <c r="MO38" s="138"/>
      <c r="MP38" s="138"/>
      <c r="MQ38" s="138"/>
      <c r="MR38" s="138"/>
      <c r="MS38" s="138"/>
      <c r="MT38" s="138"/>
      <c r="MU38" s="138"/>
      <c r="MV38" s="138"/>
      <c r="MW38" s="138"/>
      <c r="MX38" s="138"/>
      <c r="MY38" s="138"/>
      <c r="MZ38" s="138"/>
      <c r="NA38" s="138"/>
      <c r="NB38" s="138"/>
      <c r="NC38" s="138"/>
      <c r="ND38" s="138"/>
      <c r="NE38" s="138"/>
      <c r="NF38" s="138"/>
      <c r="NG38" s="138"/>
      <c r="NH38" s="138"/>
      <c r="NI38" s="138"/>
      <c r="NJ38" s="138"/>
      <c r="NK38" s="138"/>
      <c r="NL38" s="138"/>
      <c r="NM38" s="138"/>
      <c r="NN38" s="138"/>
      <c r="NO38" s="138"/>
      <c r="NP38" s="138"/>
      <c r="NQ38" s="138"/>
      <c r="NR38" s="138"/>
      <c r="NS38" s="138"/>
      <c r="NT38" s="138"/>
      <c r="NU38" s="138"/>
      <c r="NV38" s="138"/>
      <c r="NW38" s="138"/>
      <c r="NX38" s="138"/>
      <c r="NY38" s="138"/>
      <c r="NZ38" s="138"/>
      <c r="OA38" s="138"/>
      <c r="OB38" s="138"/>
      <c r="OC38" s="138"/>
      <c r="OD38" s="138"/>
      <c r="OE38" s="138"/>
      <c r="OF38" s="138"/>
      <c r="OG38" s="138"/>
      <c r="OH38" s="138"/>
      <c r="OI38" s="138"/>
      <c r="OJ38" s="138"/>
      <c r="OK38" s="138"/>
      <c r="OL38" s="138"/>
      <c r="OM38" s="138"/>
      <c r="ON38" s="138"/>
      <c r="OO38" s="138"/>
      <c r="OP38" s="138"/>
      <c r="OQ38" s="138"/>
      <c r="OR38" s="138"/>
      <c r="OS38" s="138"/>
      <c r="OT38" s="138"/>
      <c r="OU38" s="138"/>
      <c r="OV38" s="138"/>
      <c r="OW38" s="138"/>
      <c r="OX38" s="138"/>
      <c r="OY38" s="138"/>
      <c r="OZ38" s="138"/>
      <c r="PA38" s="138"/>
      <c r="PB38" s="138"/>
      <c r="PC38" s="138"/>
      <c r="PD38" s="138"/>
      <c r="PE38" s="138"/>
      <c r="PF38" s="138"/>
      <c r="PG38" s="138"/>
      <c r="PH38" s="138"/>
      <c r="PI38" s="138"/>
      <c r="PJ38" s="138"/>
      <c r="PK38" s="138"/>
      <c r="PL38" s="138"/>
      <c r="PM38" s="138"/>
      <c r="PN38" s="138"/>
      <c r="PO38" s="138"/>
      <c r="PP38" s="138"/>
      <c r="PQ38" s="138"/>
      <c r="PR38" s="138"/>
      <c r="PS38" s="138"/>
      <c r="PT38" s="138"/>
      <c r="PU38" s="138"/>
      <c r="PV38" s="138"/>
      <c r="PW38" s="138"/>
      <c r="PX38" s="138"/>
      <c r="PY38" s="138"/>
      <c r="PZ38" s="138"/>
      <c r="QA38" s="138"/>
      <c r="QB38" s="138"/>
      <c r="QC38" s="138"/>
      <c r="QD38" s="138"/>
      <c r="QE38" s="138"/>
      <c r="QF38" s="138"/>
      <c r="QG38" s="138"/>
      <c r="QH38" s="138"/>
      <c r="QI38" s="138"/>
      <c r="QJ38" s="138"/>
      <c r="QK38" s="138"/>
      <c r="QL38" s="138"/>
      <c r="QM38" s="138"/>
      <c r="QN38" s="138"/>
      <c r="QO38" s="138"/>
      <c r="QP38" s="138"/>
      <c r="QQ38" s="138"/>
      <c r="QR38" s="138"/>
      <c r="QS38" s="138"/>
      <c r="QT38" s="138"/>
      <c r="QU38" s="138"/>
      <c r="QV38" s="138"/>
      <c r="QW38" s="138"/>
      <c r="QX38" s="138"/>
      <c r="QY38" s="138"/>
      <c r="QZ38" s="138"/>
      <c r="RA38" s="138"/>
      <c r="RB38" s="138"/>
      <c r="RC38" s="138"/>
      <c r="RD38" s="138"/>
      <c r="RE38" s="138"/>
      <c r="RF38" s="138"/>
      <c r="RG38" s="138"/>
      <c r="RH38" s="138"/>
      <c r="RI38" s="138"/>
      <c r="RJ38" s="138"/>
      <c r="RK38" s="138"/>
      <c r="RL38" s="138"/>
      <c r="RM38" s="138"/>
      <c r="RN38" s="138"/>
      <c r="RO38" s="138"/>
      <c r="RP38" s="138"/>
      <c r="RQ38" s="138"/>
      <c r="RR38" s="138"/>
      <c r="RS38" s="138"/>
      <c r="RT38" s="138"/>
      <c r="RU38" s="138"/>
      <c r="RV38" s="138"/>
      <c r="RW38" s="138"/>
      <c r="RX38" s="138"/>
      <c r="RY38" s="138"/>
      <c r="RZ38" s="138"/>
      <c r="SA38" s="138"/>
      <c r="SB38" s="138"/>
      <c r="SC38" s="138"/>
      <c r="SD38" s="138"/>
      <c r="SE38" s="138"/>
      <c r="SF38" s="138"/>
      <c r="SG38" s="138"/>
      <c r="SH38" s="138"/>
      <c r="SI38" s="138"/>
      <c r="SJ38" s="138"/>
      <c r="SK38" s="138"/>
      <c r="SL38" s="138"/>
      <c r="SM38" s="138"/>
      <c r="SN38" s="138"/>
      <c r="SO38" s="138"/>
      <c r="SP38" s="138"/>
      <c r="SQ38" s="138"/>
      <c r="SR38" s="138"/>
      <c r="SS38" s="138"/>
      <c r="ST38" s="138"/>
      <c r="SU38" s="138"/>
      <c r="SV38" s="138"/>
      <c r="SW38" s="138"/>
      <c r="SX38" s="138"/>
      <c r="SY38" s="138"/>
      <c r="SZ38" s="138"/>
      <c r="TA38" s="138"/>
      <c r="TB38" s="138"/>
      <c r="TC38" s="138"/>
      <c r="TD38" s="138"/>
      <c r="TE38" s="138"/>
      <c r="TF38" s="138"/>
      <c r="TG38" s="138"/>
      <c r="TH38" s="138"/>
      <c r="TI38" s="138"/>
      <c r="TJ38" s="138"/>
      <c r="TK38" s="138"/>
      <c r="TL38" s="138"/>
      <c r="TM38" s="138"/>
      <c r="TN38" s="138"/>
      <c r="TO38" s="138"/>
      <c r="TP38" s="138"/>
      <c r="TQ38" s="138"/>
      <c r="TR38" s="138"/>
      <c r="TS38" s="138"/>
      <c r="TT38" s="138"/>
      <c r="TU38" s="138"/>
      <c r="TV38" s="138"/>
      <c r="TW38" s="138"/>
      <c r="TX38" s="138"/>
      <c r="TY38" s="138"/>
      <c r="TZ38" s="138"/>
      <c r="UA38" s="138"/>
      <c r="UB38" s="138"/>
      <c r="UC38" s="138"/>
      <c r="UD38" s="138"/>
      <c r="UE38" s="138"/>
      <c r="UF38" s="138"/>
      <c r="UG38" s="138"/>
      <c r="UH38" s="138"/>
      <c r="UI38" s="138"/>
      <c r="UJ38" s="138"/>
      <c r="UK38" s="138"/>
      <c r="UL38" s="138"/>
      <c r="UM38" s="138"/>
      <c r="UN38" s="138"/>
      <c r="UO38" s="138"/>
      <c r="UP38" s="138"/>
      <c r="UQ38" s="138"/>
      <c r="UR38" s="138"/>
      <c r="US38" s="138"/>
      <c r="UT38" s="138"/>
      <c r="UU38" s="138"/>
      <c r="UV38" s="138"/>
      <c r="UW38" s="138"/>
      <c r="UX38" s="138"/>
      <c r="UY38" s="138"/>
      <c r="UZ38" s="138"/>
      <c r="VA38" s="138"/>
      <c r="VB38" s="138"/>
      <c r="VC38" s="138"/>
      <c r="VD38" s="138"/>
      <c r="VE38" s="138"/>
      <c r="VF38" s="138"/>
      <c r="VG38" s="138"/>
      <c r="VH38" s="138"/>
      <c r="VI38" s="138"/>
      <c r="VJ38" s="138"/>
      <c r="VK38" s="138"/>
      <c r="VL38" s="138"/>
      <c r="VM38" s="138"/>
      <c r="VN38" s="138"/>
      <c r="VO38" s="138"/>
      <c r="VP38" s="138"/>
      <c r="VQ38" s="138"/>
      <c r="VR38" s="138"/>
      <c r="VS38" s="138"/>
      <c r="VT38" s="138"/>
      <c r="VU38" s="138"/>
      <c r="VV38" s="138"/>
      <c r="VW38" s="138"/>
      <c r="VX38" s="138"/>
      <c r="VY38" s="138"/>
      <c r="VZ38" s="138"/>
      <c r="WA38" s="138"/>
      <c r="WB38" s="138"/>
      <c r="WC38" s="138"/>
      <c r="WD38" s="138"/>
      <c r="WE38" s="138"/>
      <c r="WF38" s="138"/>
      <c r="WG38" s="138"/>
      <c r="WH38" s="138"/>
      <c r="WI38" s="138"/>
      <c r="WJ38" s="138"/>
      <c r="WK38" s="138"/>
      <c r="WL38" s="138"/>
      <c r="WM38" s="138"/>
      <c r="WN38" s="138"/>
      <c r="WO38" s="138"/>
      <c r="WP38" s="138"/>
      <c r="WQ38" s="138"/>
      <c r="WR38" s="138"/>
      <c r="WS38" s="138"/>
      <c r="WT38" s="138"/>
      <c r="WU38" s="138"/>
      <c r="WV38" s="138"/>
      <c r="WW38" s="138"/>
      <c r="WX38" s="138"/>
      <c r="WY38" s="138"/>
      <c r="WZ38" s="138"/>
      <c r="XA38" s="138"/>
      <c r="XB38" s="138"/>
      <c r="XC38" s="138"/>
      <c r="XD38" s="138"/>
      <c r="XE38" s="138"/>
      <c r="XF38" s="138"/>
      <c r="XG38" s="138"/>
      <c r="XH38" s="138"/>
      <c r="XI38" s="138"/>
      <c r="XJ38" s="138"/>
      <c r="XK38" s="138"/>
      <c r="XL38" s="138"/>
      <c r="XM38" s="138"/>
      <c r="XN38" s="138"/>
      <c r="XO38" s="138"/>
      <c r="XP38" s="138"/>
      <c r="XQ38" s="138"/>
      <c r="XR38" s="138"/>
      <c r="XS38" s="138"/>
      <c r="XT38" s="138"/>
      <c r="XU38" s="138"/>
      <c r="XV38" s="138"/>
      <c r="XW38" s="138"/>
      <c r="XX38" s="138"/>
      <c r="XY38" s="138"/>
      <c r="XZ38" s="138"/>
      <c r="YA38" s="138"/>
      <c r="YB38" s="138"/>
      <c r="YC38" s="138"/>
      <c r="YD38" s="138"/>
      <c r="YE38" s="138"/>
      <c r="YF38" s="138"/>
      <c r="YG38" s="138"/>
      <c r="YH38" s="138"/>
      <c r="YI38" s="138"/>
      <c r="YJ38" s="138"/>
      <c r="YK38" s="138"/>
      <c r="YL38" s="138"/>
      <c r="YM38" s="138"/>
      <c r="YN38" s="138"/>
      <c r="YO38" s="138"/>
      <c r="YP38" s="138"/>
      <c r="YQ38" s="138"/>
      <c r="YR38" s="138"/>
      <c r="YS38" s="138"/>
      <c r="YT38" s="138"/>
      <c r="YU38" s="138"/>
      <c r="YV38" s="138"/>
      <c r="YW38" s="138"/>
      <c r="YX38" s="138"/>
      <c r="YY38" s="138"/>
      <c r="YZ38" s="138"/>
      <c r="ZA38" s="138"/>
      <c r="ZB38" s="138"/>
      <c r="ZC38" s="138"/>
      <c r="ZD38" s="138"/>
      <c r="ZE38" s="138"/>
      <c r="ZF38" s="138"/>
      <c r="ZG38" s="138"/>
      <c r="ZH38" s="138"/>
      <c r="ZI38" s="138"/>
      <c r="ZJ38" s="138"/>
      <c r="ZK38" s="138"/>
      <c r="ZL38" s="138"/>
      <c r="ZM38" s="138"/>
      <c r="ZN38" s="138"/>
      <c r="ZO38" s="138"/>
      <c r="ZP38" s="138"/>
      <c r="ZQ38" s="138"/>
      <c r="ZR38" s="138"/>
      <c r="ZS38" s="138"/>
      <c r="ZT38" s="138"/>
      <c r="ZU38" s="138"/>
      <c r="ZV38" s="138"/>
      <c r="ZW38" s="138"/>
      <c r="ZX38" s="138"/>
      <c r="ZY38" s="138"/>
      <c r="ZZ38" s="138"/>
      <c r="AAA38" s="138"/>
      <c r="AAB38" s="138"/>
      <c r="AAC38" s="138"/>
      <c r="AAD38" s="138"/>
      <c r="AAE38" s="138"/>
      <c r="AAF38" s="138"/>
      <c r="AAG38" s="138"/>
      <c r="AAH38" s="138"/>
      <c r="AAI38" s="138"/>
      <c r="AAJ38" s="138"/>
      <c r="AAK38" s="138"/>
      <c r="AAL38" s="138"/>
      <c r="AAM38" s="138"/>
      <c r="AAN38" s="138"/>
      <c r="AAO38" s="138"/>
      <c r="AAP38" s="138"/>
      <c r="AAQ38" s="138"/>
      <c r="AAR38" s="138"/>
      <c r="AAS38" s="138"/>
      <c r="AAT38" s="138"/>
      <c r="AAU38" s="138"/>
      <c r="AAV38" s="138"/>
      <c r="AAW38" s="138"/>
      <c r="AAX38" s="138"/>
      <c r="AAY38" s="138"/>
      <c r="AAZ38" s="138"/>
      <c r="ABA38" s="138"/>
      <c r="ABB38" s="138"/>
      <c r="ABC38" s="138"/>
      <c r="ABD38" s="138"/>
      <c r="ABE38" s="138"/>
      <c r="ABF38" s="138"/>
      <c r="ABG38" s="138"/>
      <c r="ABH38" s="138"/>
      <c r="ABI38" s="138"/>
      <c r="ABJ38" s="138"/>
      <c r="ABK38" s="138"/>
      <c r="ABL38" s="138"/>
      <c r="ABM38" s="138"/>
      <c r="ABN38" s="138"/>
      <c r="ABO38" s="138"/>
      <c r="ABP38" s="138"/>
      <c r="ABQ38" s="138"/>
      <c r="ABR38" s="138"/>
      <c r="ABS38" s="138"/>
      <c r="ABT38" s="138"/>
      <c r="ABU38" s="138"/>
      <c r="ABV38" s="138"/>
      <c r="ABW38" s="138"/>
      <c r="ABX38" s="138"/>
      <c r="ABY38" s="138"/>
      <c r="ABZ38" s="138"/>
      <c r="ACA38" s="138"/>
      <c r="ACB38" s="138"/>
      <c r="ACC38" s="138"/>
      <c r="ACD38" s="138"/>
      <c r="ACE38" s="138"/>
      <c r="ACF38" s="138"/>
      <c r="ACG38" s="138"/>
      <c r="ACH38" s="138"/>
      <c r="ACI38" s="138"/>
      <c r="ACJ38" s="138"/>
      <c r="ACK38" s="138"/>
      <c r="ACL38" s="138"/>
      <c r="ACM38" s="138"/>
      <c r="ACN38" s="138"/>
      <c r="ACO38" s="138"/>
      <c r="ACP38" s="138"/>
      <c r="ACQ38" s="138"/>
      <c r="ACR38" s="138"/>
      <c r="ACS38" s="138"/>
      <c r="ACT38" s="138"/>
      <c r="ACU38" s="138"/>
      <c r="ACV38" s="138"/>
      <c r="ACW38" s="138"/>
      <c r="ACX38" s="138"/>
      <c r="ACY38" s="138"/>
      <c r="ACZ38" s="138"/>
      <c r="ADA38" s="138"/>
      <c r="ADB38" s="138"/>
      <c r="ADC38" s="138"/>
      <c r="ADD38" s="138"/>
      <c r="ADE38" s="138"/>
      <c r="ADF38" s="138"/>
      <c r="ADG38" s="138"/>
      <c r="ADH38" s="138"/>
      <c r="ADI38" s="138"/>
      <c r="ADJ38" s="138"/>
      <c r="ADK38" s="138"/>
      <c r="ADL38" s="138"/>
      <c r="ADM38" s="138"/>
      <c r="ADN38" s="138"/>
      <c r="ADO38" s="138"/>
      <c r="ADP38" s="138"/>
      <c r="ADQ38" s="138"/>
      <c r="ADR38" s="138"/>
      <c r="ADS38" s="138"/>
      <c r="ADT38" s="138"/>
      <c r="ADU38" s="138"/>
      <c r="ADV38" s="138"/>
      <c r="ADW38" s="138"/>
      <c r="ADX38" s="138"/>
      <c r="ADY38" s="138"/>
      <c r="ADZ38" s="138"/>
      <c r="AEA38" s="138"/>
      <c r="AEB38" s="138"/>
      <c r="AEC38" s="138"/>
      <c r="AED38" s="138"/>
      <c r="AEE38" s="138"/>
      <c r="AEF38" s="138"/>
      <c r="AEG38" s="138"/>
      <c r="AEH38" s="138"/>
      <c r="AEI38" s="138"/>
      <c r="AEJ38" s="138"/>
      <c r="AEK38" s="138"/>
      <c r="AEL38" s="138"/>
      <c r="AEM38" s="138"/>
      <c r="AEN38" s="138"/>
      <c r="AEO38" s="138"/>
      <c r="AEP38" s="138"/>
      <c r="AEQ38" s="138"/>
      <c r="AER38" s="138"/>
      <c r="AES38" s="138"/>
      <c r="AET38" s="138"/>
      <c r="AEU38" s="138"/>
      <c r="AEV38" s="138"/>
      <c r="AEW38" s="138"/>
      <c r="AEX38" s="138"/>
      <c r="AEY38" s="138"/>
      <c r="AEZ38" s="138"/>
      <c r="AFA38" s="138"/>
      <c r="AFB38" s="138"/>
      <c r="AFC38" s="138"/>
      <c r="AFD38" s="138"/>
      <c r="AFE38" s="138"/>
      <c r="AFF38" s="138"/>
      <c r="AFG38" s="138"/>
      <c r="AFH38" s="138"/>
      <c r="AFI38" s="138"/>
      <c r="AFJ38" s="138"/>
      <c r="AFK38" s="138"/>
      <c r="AFL38" s="138"/>
      <c r="AFM38" s="138"/>
      <c r="AFN38" s="138"/>
      <c r="AFO38" s="138"/>
      <c r="AFP38" s="138"/>
      <c r="AFQ38" s="138"/>
      <c r="AFR38" s="138"/>
      <c r="AFS38" s="138"/>
      <c r="AFT38" s="138"/>
      <c r="AFU38" s="138"/>
      <c r="AFV38" s="138"/>
      <c r="AFW38" s="138"/>
      <c r="AFX38" s="138"/>
      <c r="AFY38" s="138"/>
      <c r="AFZ38" s="138"/>
      <c r="AGA38" s="138"/>
      <c r="AGB38" s="138"/>
      <c r="AGC38" s="138"/>
      <c r="AGD38" s="138"/>
      <c r="AGE38" s="138"/>
      <c r="AGF38" s="138"/>
      <c r="AGG38" s="138"/>
      <c r="AGH38" s="138"/>
      <c r="AGI38" s="138"/>
      <c r="AGJ38" s="138"/>
      <c r="AGK38" s="138"/>
      <c r="AGL38" s="138"/>
      <c r="AGM38" s="138"/>
      <c r="AGN38" s="138"/>
      <c r="AGO38" s="138"/>
      <c r="AGP38" s="138"/>
      <c r="AGQ38" s="138"/>
      <c r="AGR38" s="138"/>
      <c r="AGS38" s="138"/>
      <c r="AGT38" s="138"/>
      <c r="AGU38" s="138"/>
      <c r="AGV38" s="138"/>
      <c r="AGW38" s="138"/>
      <c r="AGX38" s="138"/>
      <c r="AGY38" s="138"/>
      <c r="AGZ38" s="138"/>
      <c r="AHA38" s="138"/>
      <c r="AHB38" s="138"/>
      <c r="AHC38" s="138"/>
      <c r="AHD38" s="138"/>
      <c r="AHE38" s="138"/>
      <c r="AHF38" s="138"/>
      <c r="AHG38" s="138"/>
      <c r="AHH38" s="138"/>
      <c r="AHI38" s="138"/>
      <c r="AHJ38" s="138"/>
      <c r="AHK38" s="138"/>
      <c r="AHL38" s="138"/>
      <c r="AHM38" s="138"/>
      <c r="AHN38" s="138"/>
      <c r="AHO38" s="138"/>
      <c r="AHP38" s="138"/>
      <c r="AHQ38" s="138"/>
      <c r="AHR38" s="138"/>
      <c r="AHS38" s="138"/>
      <c r="AHT38" s="138"/>
      <c r="AHU38" s="138"/>
      <c r="AHV38" s="138"/>
      <c r="AHW38" s="138"/>
      <c r="AHX38" s="138"/>
      <c r="AHY38" s="138"/>
      <c r="AHZ38" s="138"/>
      <c r="AIA38" s="138"/>
      <c r="AIB38" s="138"/>
      <c r="AIC38" s="138"/>
      <c r="AID38" s="138"/>
      <c r="AIE38" s="138"/>
      <c r="AIF38" s="138"/>
      <c r="AIG38" s="138"/>
      <c r="AIH38" s="138"/>
      <c r="AII38" s="138"/>
      <c r="AIJ38" s="138"/>
      <c r="AIK38" s="138"/>
      <c r="AIL38" s="138"/>
      <c r="AIM38" s="138"/>
      <c r="AIN38" s="138"/>
      <c r="AIO38" s="138"/>
      <c r="AIP38" s="138"/>
      <c r="AIQ38" s="138"/>
      <c r="AIR38" s="138"/>
      <c r="AIS38" s="138"/>
      <c r="AIT38" s="138"/>
      <c r="AIU38" s="138"/>
      <c r="AIV38" s="138"/>
      <c r="AIW38" s="138"/>
      <c r="AIX38" s="138"/>
      <c r="AIY38" s="138"/>
      <c r="AIZ38" s="138"/>
      <c r="AJA38" s="138"/>
      <c r="AJB38" s="138"/>
      <c r="AJC38" s="138"/>
      <c r="AJD38" s="138"/>
      <c r="AJE38" s="138"/>
      <c r="AJF38" s="138"/>
      <c r="AJG38" s="138"/>
      <c r="AJH38" s="138"/>
      <c r="AJI38" s="138"/>
      <c r="AJJ38" s="138"/>
      <c r="AJK38" s="138"/>
      <c r="AJL38" s="138"/>
      <c r="AJM38" s="138"/>
      <c r="AJN38" s="138"/>
      <c r="AJO38" s="138"/>
      <c r="AJP38" s="138"/>
      <c r="AJQ38" s="138"/>
      <c r="AJR38" s="138"/>
      <c r="AJS38" s="138"/>
      <c r="AJT38" s="138"/>
      <c r="AJU38" s="138"/>
      <c r="AJV38" s="138"/>
      <c r="AJW38" s="138"/>
      <c r="AJX38" s="138"/>
      <c r="AJY38" s="138"/>
      <c r="AJZ38" s="138"/>
      <c r="AKA38" s="138"/>
      <c r="AKB38" s="138"/>
      <c r="AKC38" s="138"/>
      <c r="AKD38" s="138"/>
      <c r="AKE38" s="138"/>
      <c r="AKF38" s="138"/>
      <c r="AKG38" s="138"/>
      <c r="AKH38" s="138"/>
      <c r="AKI38" s="138"/>
      <c r="AKJ38" s="138"/>
      <c r="AKK38" s="138"/>
      <c r="AKL38" s="138"/>
      <c r="AKM38" s="138"/>
      <c r="AKN38" s="138"/>
      <c r="AKO38" s="138"/>
      <c r="AKP38" s="138"/>
      <c r="AKQ38" s="138"/>
      <c r="AKR38" s="138"/>
      <c r="AKS38" s="138"/>
      <c r="AKT38" s="138"/>
      <c r="AKU38" s="138"/>
      <c r="AKV38" s="138"/>
      <c r="AKW38" s="138"/>
      <c r="AKX38" s="138"/>
      <c r="AKY38" s="138"/>
      <c r="AKZ38" s="138"/>
      <c r="ALA38" s="138"/>
      <c r="ALB38" s="138"/>
      <c r="ALC38" s="138"/>
      <c r="ALD38" s="138"/>
      <c r="ALE38" s="138"/>
      <c r="ALF38" s="138"/>
      <c r="ALG38" s="138"/>
      <c r="ALH38" s="138"/>
      <c r="ALI38" s="138"/>
      <c r="ALJ38" s="138"/>
      <c r="ALK38" s="138"/>
      <c r="ALL38" s="138"/>
      <c r="ALM38" s="138"/>
      <c r="ALN38" s="138"/>
      <c r="ALO38" s="138"/>
      <c r="ALP38" s="138"/>
      <c r="ALQ38" s="138"/>
      <c r="ALR38" s="138"/>
      <c r="ALS38" s="138"/>
      <c r="ALT38" s="138"/>
      <c r="ALU38" s="138"/>
      <c r="ALV38" s="138"/>
      <c r="ALW38" s="138"/>
      <c r="ALX38" s="138"/>
      <c r="ALY38" s="138"/>
      <c r="ALZ38" s="138"/>
      <c r="AMA38" s="138"/>
    </row>
    <row r="39" spans="2:1015" ht="14.25" customHeight="1" x14ac:dyDescent="0.5">
      <c r="B39" s="194"/>
      <c r="C39" s="167"/>
      <c r="D39" s="167"/>
      <c r="E39" s="167"/>
      <c r="F39" s="167"/>
      <c r="G39" s="167"/>
      <c r="H39" s="168"/>
      <c r="K39" s="167"/>
      <c r="L39" s="167"/>
      <c r="M39" s="167"/>
      <c r="N39" s="167"/>
      <c r="O39" s="167"/>
      <c r="P39" s="167"/>
      <c r="Q39" s="168"/>
      <c r="S39" s="178"/>
      <c r="T39" s="179"/>
      <c r="U39" s="179"/>
      <c r="V39" s="179"/>
      <c r="W39" s="179"/>
      <c r="X39" s="179"/>
    </row>
    <row r="40" spans="2:1015" ht="17.25" customHeight="1" x14ac:dyDescent="0.5">
      <c r="B40" s="194"/>
      <c r="C40" s="167"/>
      <c r="D40" s="167"/>
      <c r="E40" s="167"/>
      <c r="F40" s="167"/>
      <c r="G40" s="167"/>
      <c r="H40" s="168"/>
      <c r="K40" s="167"/>
      <c r="L40" s="167"/>
      <c r="M40" s="167"/>
      <c r="N40" s="167"/>
      <c r="O40" s="167"/>
      <c r="P40" s="167"/>
      <c r="Q40" s="168"/>
      <c r="T40" s="141"/>
      <c r="U40" s="141"/>
      <c r="V40" s="141"/>
      <c r="W40" s="141"/>
      <c r="X40" s="141"/>
    </row>
    <row r="41" spans="2:1015" ht="15" customHeight="1" x14ac:dyDescent="0.25">
      <c r="C41" s="66"/>
      <c r="D41" s="66"/>
      <c r="E41" s="66"/>
      <c r="F41" s="66"/>
      <c r="G41" s="66"/>
      <c r="H41" s="66"/>
      <c r="K41" s="67"/>
      <c r="L41" s="67"/>
      <c r="M41" s="67"/>
      <c r="O41" s="67"/>
      <c r="P41" s="67"/>
      <c r="Q41" s="67"/>
      <c r="R41" s="67"/>
      <c r="S41" s="176"/>
      <c r="T41" s="177"/>
      <c r="U41" s="177"/>
      <c r="V41" s="177"/>
      <c r="W41" s="177"/>
      <c r="X41" s="177"/>
      <c r="Y41" s="177"/>
    </row>
    <row r="42" spans="2:1015" ht="15" customHeight="1" x14ac:dyDescent="0.3">
      <c r="R42" s="147"/>
      <c r="S42" s="574"/>
      <c r="T42" s="574"/>
      <c r="U42" s="574"/>
      <c r="V42" s="574"/>
      <c r="W42" s="574"/>
      <c r="X42" s="574"/>
      <c r="Y42" s="574"/>
      <c r="Z42" s="81"/>
    </row>
    <row r="43" spans="2:1015" ht="15" customHeight="1" x14ac:dyDescent="0.25">
      <c r="C43" s="565" t="s">
        <v>320</v>
      </c>
      <c r="D43" s="565"/>
      <c r="E43" s="186"/>
      <c r="F43" s="567" t="s">
        <v>321</v>
      </c>
      <c r="G43" s="567"/>
      <c r="H43" s="568"/>
      <c r="I43" s="187"/>
      <c r="J43" s="187"/>
      <c r="K43" s="571" t="s">
        <v>320</v>
      </c>
      <c r="L43" s="567"/>
      <c r="M43" s="568"/>
      <c r="N43" s="187"/>
      <c r="O43" s="571" t="s">
        <v>322</v>
      </c>
      <c r="P43" s="567"/>
      <c r="Q43" s="568"/>
      <c r="R43" s="68"/>
      <c r="S43" s="190"/>
      <c r="T43" s="190"/>
      <c r="U43" s="190"/>
      <c r="V43" s="190"/>
      <c r="W43" s="190"/>
      <c r="X43" s="190"/>
      <c r="Y43" s="190"/>
      <c r="Z43" s="81"/>
    </row>
    <row r="44" spans="2:1015" ht="15" customHeight="1" x14ac:dyDescent="0.25">
      <c r="C44" s="565"/>
      <c r="D44" s="565"/>
      <c r="E44" s="188"/>
      <c r="F44" s="565"/>
      <c r="G44" s="565"/>
      <c r="H44" s="569"/>
      <c r="I44" s="187"/>
      <c r="J44" s="187"/>
      <c r="K44" s="572"/>
      <c r="L44" s="565"/>
      <c r="M44" s="569"/>
      <c r="N44" s="187"/>
      <c r="O44" s="572"/>
      <c r="P44" s="565"/>
      <c r="Q44" s="569"/>
      <c r="R44" s="147"/>
      <c r="S44" s="190"/>
      <c r="T44" s="190"/>
      <c r="U44" s="190"/>
      <c r="V44" s="190"/>
      <c r="W44" s="190"/>
      <c r="X44" s="190"/>
      <c r="Y44" s="190"/>
      <c r="Z44" s="81"/>
    </row>
    <row r="45" spans="2:1015" ht="15" customHeight="1" x14ac:dyDescent="0.25">
      <c r="C45" s="565"/>
      <c r="D45" s="565"/>
      <c r="E45" s="188"/>
      <c r="F45" s="565"/>
      <c r="G45" s="565"/>
      <c r="H45" s="569"/>
      <c r="I45" s="187"/>
      <c r="J45" s="187"/>
      <c r="K45" s="572"/>
      <c r="L45" s="565"/>
      <c r="M45" s="569"/>
      <c r="N45" s="187"/>
      <c r="O45" s="572"/>
      <c r="P45" s="565"/>
      <c r="Q45" s="569"/>
      <c r="R45" s="147"/>
      <c r="S45" s="190"/>
      <c r="T45" s="190"/>
      <c r="U45" s="190"/>
      <c r="V45" s="190"/>
      <c r="W45" s="190"/>
      <c r="X45" s="190"/>
      <c r="Y45" s="190"/>
      <c r="Z45" s="81"/>
    </row>
    <row r="46" spans="2:1015" ht="15" customHeight="1" x14ac:dyDescent="0.25">
      <c r="C46" s="566"/>
      <c r="D46" s="566"/>
      <c r="E46" s="169"/>
      <c r="F46" s="566"/>
      <c r="G46" s="566"/>
      <c r="H46" s="570"/>
      <c r="I46" s="169"/>
      <c r="J46" s="169"/>
      <c r="K46" s="573"/>
      <c r="L46" s="566"/>
      <c r="M46" s="570"/>
      <c r="N46" s="169"/>
      <c r="O46" s="573"/>
      <c r="P46" s="566"/>
      <c r="Q46" s="570"/>
      <c r="R46" s="147"/>
      <c r="S46" s="190"/>
      <c r="T46" s="190"/>
      <c r="U46" s="190"/>
      <c r="V46" s="190"/>
      <c r="W46" s="190"/>
      <c r="X46" s="190"/>
      <c r="Y46" s="190"/>
      <c r="Z46" s="81"/>
    </row>
    <row r="47" spans="2:1015" ht="15" customHeight="1" x14ac:dyDescent="0.25">
      <c r="C47" s="183" t="s">
        <v>283</v>
      </c>
      <c r="D47" s="184"/>
      <c r="E47" s="185"/>
      <c r="F47" s="575" t="s">
        <v>283</v>
      </c>
      <c r="G47" s="576"/>
      <c r="H47" s="577"/>
      <c r="K47" s="575" t="s">
        <v>283</v>
      </c>
      <c r="L47" s="576"/>
      <c r="M47" s="577"/>
      <c r="O47" s="575" t="s">
        <v>283</v>
      </c>
      <c r="P47" s="576"/>
      <c r="Q47" s="577"/>
      <c r="R47" s="147"/>
      <c r="S47" s="190"/>
      <c r="T47" s="190"/>
      <c r="U47" s="190"/>
      <c r="V47" s="190"/>
      <c r="W47" s="190"/>
      <c r="X47" s="190"/>
      <c r="Y47" s="190"/>
      <c r="Z47" s="81"/>
    </row>
    <row r="48" spans="2:1015" ht="15" customHeight="1" x14ac:dyDescent="0.25">
      <c r="C48" s="166" t="s">
        <v>273</v>
      </c>
      <c r="D48" s="69" t="str">
        <f>IF(Stammdaten!E3=2023,"2023 (final)",CONCATENATE(Stammdaten!E3," (vorläufig)"))</f>
        <v>2023 (final)</v>
      </c>
      <c r="F48" s="165" t="s">
        <v>273</v>
      </c>
      <c r="G48" s="166"/>
      <c r="H48" s="69" t="str">
        <f>IF(Stammdaten!E3=2023,"2023 (final)",CONCATENATE(Stammdaten!E3," (vorläufig)"))</f>
        <v>2023 (final)</v>
      </c>
      <c r="K48" s="166" t="s">
        <v>274</v>
      </c>
      <c r="L48" s="166"/>
      <c r="M48" s="69" t="str">
        <f>IF(Stammdaten!E3=2023,"2023 (final)",CONCATENATE(Stammdaten!E3," (vorläufig)"))</f>
        <v>2023 (final)</v>
      </c>
      <c r="O48" s="166" t="s">
        <v>274</v>
      </c>
      <c r="P48" s="166"/>
      <c r="Q48" s="69" t="str">
        <f>IF(Stammdaten!E3=2023,"2023 (final)",CONCATENATE(Stammdaten!E3," (vorläufig)"))</f>
        <v>2023 (final)</v>
      </c>
      <c r="R48" s="147"/>
      <c r="S48" s="190"/>
      <c r="T48" s="190"/>
      <c r="U48" s="190"/>
      <c r="V48" s="190"/>
      <c r="W48" s="190"/>
      <c r="X48" s="190"/>
      <c r="Y48" s="190"/>
      <c r="Z48" s="81"/>
    </row>
    <row r="49" spans="3:26" ht="15" customHeight="1" x14ac:dyDescent="0.25">
      <c r="C49" s="238" t="str">
        <f>'Ergebnisse - Kategorien'!B5</f>
        <v>Energieeinsatz</v>
      </c>
      <c r="D49" s="50">
        <f>SUM('Ergebnisse - Kategorien'!F13)/1000</f>
        <v>0</v>
      </c>
      <c r="F49" s="238" t="str">
        <f>'Ergebnisse - Kategorien'!B5</f>
        <v>Energieeinsatz</v>
      </c>
      <c r="G49" s="70"/>
      <c r="H49" s="50">
        <f>SUM('Ergebnisse - Kategorien'!F14)/1000</f>
        <v>0</v>
      </c>
      <c r="K49" s="71" t="s">
        <v>38</v>
      </c>
      <c r="M49" s="50">
        <f>'Ergebnisse - Scopes'!D6/1000</f>
        <v>0</v>
      </c>
      <c r="O49" s="71" t="s">
        <v>38</v>
      </c>
      <c r="Q49" s="314">
        <f>'Ergebnisse - Scopes'!D6/1000</f>
        <v>0</v>
      </c>
      <c r="R49" s="147"/>
      <c r="S49" s="190"/>
      <c r="T49" s="190"/>
      <c r="U49" s="190"/>
      <c r="V49" s="190"/>
      <c r="W49" s="190"/>
      <c r="X49" s="190"/>
      <c r="Y49" s="190"/>
      <c r="Z49" s="81"/>
    </row>
    <row r="50" spans="3:26" ht="15" customHeight="1" x14ac:dyDescent="0.25">
      <c r="C50" s="238" t="str">
        <f>'Ergebnisse - Kategorien'!B15</f>
        <v>Mobilität</v>
      </c>
      <c r="D50" s="50">
        <f>'Ergebnisse - Kategorien'!F21/1000</f>
        <v>0</v>
      </c>
      <c r="F50" s="238" t="str">
        <f>'Ergebnisse - Kategorien'!B15</f>
        <v>Mobilität</v>
      </c>
      <c r="G50" s="70"/>
      <c r="H50" s="50">
        <f>'Ergebnisse - Kategorien'!F21/1000</f>
        <v>0</v>
      </c>
      <c r="K50" s="71" t="s">
        <v>39</v>
      </c>
      <c r="M50" s="50">
        <f>('Ergebnisse - Scopes'!D7)/1000</f>
        <v>0</v>
      </c>
      <c r="O50" s="71" t="s">
        <v>39</v>
      </c>
      <c r="Q50" s="50">
        <f>('Ergebnisse - Scopes'!D8)/1000</f>
        <v>0</v>
      </c>
      <c r="R50" s="147"/>
      <c r="S50" s="190"/>
      <c r="T50" s="190"/>
      <c r="U50" s="190"/>
      <c r="V50" s="190"/>
      <c r="W50" s="190"/>
      <c r="X50" s="190"/>
      <c r="Y50" s="190"/>
      <c r="Z50" s="81"/>
    </row>
    <row r="51" spans="3:26" ht="15" customHeight="1" x14ac:dyDescent="0.25">
      <c r="C51" s="239" t="str">
        <f>'Ergebnisse - Kategorien'!B22</f>
        <v>Materialeinsatz</v>
      </c>
      <c r="D51" s="280">
        <f>'Ergebnisse - Kategorien'!F25/1000</f>
        <v>0</v>
      </c>
      <c r="F51" s="239" t="str">
        <f>'Ergebnisse - Kategorien'!B22</f>
        <v>Materialeinsatz</v>
      </c>
      <c r="G51" s="72"/>
      <c r="H51" s="280">
        <f>'Ergebnisse - Kategorien'!F25/1000</f>
        <v>0</v>
      </c>
      <c r="K51" s="73" t="s">
        <v>275</v>
      </c>
      <c r="M51" s="280">
        <f>('Ergebnisse - Scopes'!D9+'Ergebnisse - Scopes'!D15+'Ergebnisse - Scopes'!D18)/1000</f>
        <v>0</v>
      </c>
      <c r="O51" s="73" t="s">
        <v>275</v>
      </c>
      <c r="Q51" s="280">
        <f>('Ergebnisse - Scopes'!D10+'Ergebnisse - Scopes'!D15+'Ergebnisse - Scopes'!D19)/1000</f>
        <v>0</v>
      </c>
      <c r="R51" s="147"/>
      <c r="S51" s="190"/>
      <c r="T51" s="190"/>
      <c r="U51" s="190"/>
      <c r="V51" s="190"/>
      <c r="W51" s="190"/>
      <c r="X51" s="190"/>
      <c r="Y51" s="190"/>
      <c r="Z51" s="81"/>
    </row>
    <row r="52" spans="3:26" ht="15" customHeight="1" x14ac:dyDescent="0.25">
      <c r="C52" s="74" t="s">
        <v>27</v>
      </c>
      <c r="D52" s="279">
        <f>SUM(D49:D51)</f>
        <v>0</v>
      </c>
      <c r="E52" s="136"/>
      <c r="F52" s="74" t="s">
        <v>27</v>
      </c>
      <c r="G52" s="74"/>
      <c r="H52" s="75">
        <f>SUM(H49:H51)</f>
        <v>0</v>
      </c>
      <c r="K52" s="76" t="s">
        <v>277</v>
      </c>
      <c r="L52" s="76"/>
      <c r="M52" s="77">
        <f>M49+M50+M51</f>
        <v>0</v>
      </c>
      <c r="O52" s="76" t="s">
        <v>277</v>
      </c>
      <c r="P52" s="76"/>
      <c r="Q52" s="77">
        <f>Q50+Q51+Q49</f>
        <v>0</v>
      </c>
      <c r="R52" s="153"/>
      <c r="S52" s="190"/>
      <c r="T52" s="190"/>
      <c r="U52" s="190"/>
      <c r="V52" s="190"/>
      <c r="W52" s="190"/>
      <c r="X52" s="190"/>
      <c r="Y52" s="190"/>
      <c r="Z52" s="81"/>
    </row>
    <row r="53" spans="3:26" ht="18.600000000000001" customHeight="1" x14ac:dyDescent="0.25">
      <c r="C53" s="238" t="str">
        <f>'Ergebnisse - Kategorien'!B26</f>
        <v>Gebäudeneubau und -sanierung</v>
      </c>
      <c r="D53" s="281">
        <f>'Ergebnisse - Kategorien'!F28/1000</f>
        <v>0</v>
      </c>
      <c r="F53" s="238" t="str">
        <f>'Ergebnisse - Kategorien'!B26</f>
        <v>Gebäudeneubau und -sanierung</v>
      </c>
      <c r="G53" s="70"/>
      <c r="H53" s="281">
        <f>'Ergebnisse - Kategorien'!F28/1000</f>
        <v>0</v>
      </c>
      <c r="K53" s="78" t="str">
        <f>CONCATENATE("* inkl. ",'Ergebnisse - Kategorien'!B26," &amp; ",'Ergebnisse - Kategorien'!B29)</f>
        <v>* inkl. Gebäudeneubau und -sanierung &amp; Mensa</v>
      </c>
      <c r="O53" s="78" t="str">
        <f>CONCATENATE("* inkl. ",'Ergebnisse - Kategorien'!B26," &amp; ",'Ergebnisse - Kategorien'!B29)</f>
        <v>* inkl. Gebäudeneubau und -sanierung &amp; Mensa</v>
      </c>
      <c r="R53" s="139"/>
      <c r="S53" s="190"/>
      <c r="T53" s="190"/>
      <c r="U53" s="190"/>
      <c r="V53" s="190"/>
      <c r="W53" s="190"/>
      <c r="X53" s="190"/>
      <c r="Y53" s="190"/>
      <c r="Z53" s="81"/>
    </row>
    <row r="54" spans="3:26" ht="15" customHeight="1" x14ac:dyDescent="0.25">
      <c r="C54" s="239" t="str">
        <f>'Ergebnisse - Kategorien'!B29</f>
        <v>Mensa</v>
      </c>
      <c r="D54" s="280">
        <f>'Ergebnisse - Kategorien'!F36/1000</f>
        <v>0</v>
      </c>
      <c r="F54" s="239" t="str">
        <f>'Ergebnisse - Kategorien'!B29</f>
        <v>Mensa</v>
      </c>
      <c r="G54" s="72"/>
      <c r="H54" s="280">
        <f>'Ergebnisse - Kategorien'!F37/1000</f>
        <v>0</v>
      </c>
      <c r="R54" s="154"/>
      <c r="S54" s="190"/>
      <c r="T54" s="190"/>
      <c r="U54" s="190"/>
      <c r="V54" s="190"/>
      <c r="W54" s="190"/>
      <c r="X54" s="190"/>
      <c r="Y54" s="190"/>
      <c r="Z54" s="81"/>
    </row>
    <row r="55" spans="3:26" ht="15" customHeight="1" x14ac:dyDescent="0.25">
      <c r="C55" s="79" t="s">
        <v>276</v>
      </c>
      <c r="D55" s="80">
        <f>SUM(D53:D54)+SUM(D49:D51)</f>
        <v>0</v>
      </c>
      <c r="F55" s="79" t="s">
        <v>276</v>
      </c>
      <c r="G55" s="79"/>
      <c r="H55" s="80">
        <f>SUM(H49:H51)+SUM(H53:H54)</f>
        <v>0</v>
      </c>
      <c r="K55" s="138"/>
      <c r="L55" s="138"/>
      <c r="M55" s="138"/>
      <c r="N55" s="138"/>
      <c r="O55" s="138"/>
      <c r="P55" s="138"/>
      <c r="Q55" s="138"/>
      <c r="R55" s="147"/>
      <c r="S55" s="190"/>
      <c r="T55" s="190"/>
      <c r="U55" s="190"/>
      <c r="V55" s="190"/>
      <c r="W55" s="190"/>
      <c r="X55" s="190"/>
      <c r="Y55" s="190"/>
      <c r="Z55" s="81"/>
    </row>
    <row r="56" spans="3:26" ht="15" customHeight="1" x14ac:dyDescent="0.25">
      <c r="L56" s="142"/>
      <c r="M56" s="145"/>
      <c r="N56" s="138"/>
      <c r="P56" s="142"/>
      <c r="Q56" s="145"/>
      <c r="R56" s="154"/>
      <c r="S56" s="190"/>
      <c r="T56" s="190"/>
      <c r="U56" s="190"/>
      <c r="V56" s="190"/>
      <c r="W56" s="190"/>
      <c r="X56" s="190"/>
      <c r="Y56" s="190"/>
      <c r="Z56" s="81"/>
    </row>
    <row r="57" spans="3:26" ht="15" customHeight="1" x14ac:dyDescent="0.25">
      <c r="C57" s="181" t="s">
        <v>282</v>
      </c>
      <c r="D57" s="182"/>
      <c r="F57" s="578" t="s">
        <v>282</v>
      </c>
      <c r="G57" s="579"/>
      <c r="H57" s="580"/>
      <c r="K57" s="578" t="s">
        <v>282</v>
      </c>
      <c r="L57" s="579"/>
      <c r="M57" s="580"/>
      <c r="N57" s="138"/>
      <c r="O57" s="578" t="s">
        <v>282</v>
      </c>
      <c r="P57" s="579"/>
      <c r="Q57" s="580"/>
      <c r="R57" s="147"/>
      <c r="S57" s="190"/>
      <c r="T57" s="190"/>
      <c r="U57" s="190"/>
      <c r="V57" s="190"/>
      <c r="W57" s="190"/>
      <c r="X57" s="190"/>
      <c r="Y57" s="190"/>
      <c r="Z57" s="81"/>
    </row>
    <row r="58" spans="3:26" ht="15" customHeight="1" x14ac:dyDescent="0.25">
      <c r="K58" s="143"/>
      <c r="L58" s="144"/>
      <c r="M58" s="146"/>
      <c r="R58" s="147"/>
      <c r="S58" s="190"/>
      <c r="T58" s="190"/>
      <c r="U58" s="190"/>
      <c r="V58" s="190"/>
      <c r="W58" s="190"/>
      <c r="X58" s="190"/>
      <c r="Y58" s="190"/>
      <c r="Z58" s="81"/>
    </row>
    <row r="59" spans="3:26" ht="15.75" customHeight="1" x14ac:dyDescent="0.25">
      <c r="S59" s="67"/>
      <c r="T59" s="67"/>
      <c r="U59" s="67"/>
      <c r="V59" s="67"/>
      <c r="W59" s="67"/>
      <c r="X59" s="209"/>
      <c r="Y59" s="67"/>
    </row>
    <row r="60" spans="3:26" x14ac:dyDescent="0.25">
      <c r="X60" s="81"/>
    </row>
    <row r="61" spans="3:26" ht="83.65" customHeight="1" x14ac:dyDescent="0.25">
      <c r="E61" s="82"/>
      <c r="S61" s="81"/>
      <c r="X61" s="81"/>
    </row>
    <row r="62" spans="3:26" x14ac:dyDescent="0.25">
      <c r="D62" s="81"/>
      <c r="E62" s="83"/>
      <c r="S62" s="67"/>
      <c r="T62" s="67"/>
      <c r="U62" s="67"/>
      <c r="V62" s="67"/>
      <c r="W62" s="67"/>
      <c r="X62" s="67"/>
      <c r="Y62" s="67"/>
    </row>
    <row r="69" spans="2:19" x14ac:dyDescent="0.25">
      <c r="C69" s="67"/>
    </row>
    <row r="70" spans="2:19" x14ac:dyDescent="0.25">
      <c r="C70" s="67"/>
    </row>
    <row r="71" spans="2:19" x14ac:dyDescent="0.25">
      <c r="C71" s="84"/>
    </row>
    <row r="72" spans="2:19" ht="24.4" customHeight="1" x14ac:dyDescent="0.25">
      <c r="C72" s="180"/>
      <c r="D72" s="180"/>
      <c r="E72" s="180"/>
      <c r="F72" s="180"/>
      <c r="G72" s="180"/>
      <c r="H72" s="180"/>
      <c r="J72" s="205"/>
      <c r="K72" s="205"/>
      <c r="L72" s="205"/>
      <c r="M72" s="205"/>
      <c r="N72" s="205"/>
      <c r="O72" s="205"/>
    </row>
    <row r="73" spans="2:19" ht="24.4" customHeight="1" x14ac:dyDescent="0.25">
      <c r="C73" s="180"/>
      <c r="D73" s="180"/>
      <c r="E73" s="180"/>
      <c r="F73" s="180"/>
      <c r="G73" s="180"/>
      <c r="H73" s="180"/>
      <c r="J73" s="205"/>
      <c r="K73" s="205"/>
      <c r="L73" s="205"/>
      <c r="M73" s="205"/>
      <c r="N73" s="205"/>
      <c r="O73" s="205"/>
    </row>
    <row r="74" spans="2:19" x14ac:dyDescent="0.25">
      <c r="C74" s="207"/>
      <c r="D74" s="207"/>
      <c r="E74" s="207"/>
      <c r="F74" s="207"/>
      <c r="G74" s="207"/>
      <c r="H74" s="208"/>
      <c r="I74" s="208"/>
      <c r="J74" s="206"/>
      <c r="K74" s="206"/>
      <c r="L74" s="206"/>
      <c r="M74" s="206"/>
      <c r="N74" s="206"/>
      <c r="O74" s="206"/>
      <c r="P74" s="66"/>
      <c r="Q74" s="66"/>
      <c r="R74" s="66"/>
    </row>
    <row r="75" spans="2:19" ht="24.4" customHeight="1" x14ac:dyDescent="0.25">
      <c r="B75" s="586" t="s">
        <v>375</v>
      </c>
      <c r="C75" s="586"/>
      <c r="D75" s="586"/>
      <c r="E75" s="586"/>
      <c r="F75" s="586"/>
      <c r="G75" s="587"/>
      <c r="H75" s="583" t="s">
        <v>259</v>
      </c>
      <c r="I75" s="584"/>
      <c r="J75" s="584"/>
      <c r="K75" s="585"/>
      <c r="L75" s="602" t="s">
        <v>376</v>
      </c>
      <c r="M75" s="602"/>
      <c r="N75" s="602"/>
      <c r="O75" s="602"/>
      <c r="P75" s="602"/>
      <c r="Q75" s="602"/>
      <c r="R75" s="602"/>
      <c r="S75" s="81"/>
    </row>
    <row r="76" spans="2:19" ht="35.65" customHeight="1" x14ac:dyDescent="0.25">
      <c r="B76" s="586"/>
      <c r="C76" s="586"/>
      <c r="D76" s="586"/>
      <c r="E76" s="586"/>
      <c r="F76" s="586"/>
      <c r="G76" s="587"/>
      <c r="H76" s="588" t="s">
        <v>323</v>
      </c>
      <c r="I76" s="588"/>
      <c r="J76" s="592" t="s">
        <v>324</v>
      </c>
      <c r="K76" s="592"/>
      <c r="L76" s="602"/>
      <c r="M76" s="602"/>
      <c r="N76" s="602"/>
      <c r="O76" s="602"/>
      <c r="P76" s="602"/>
      <c r="Q76" s="602"/>
      <c r="R76" s="602"/>
      <c r="S76" s="81"/>
    </row>
    <row r="77" spans="2:19" ht="44.25" customHeight="1" x14ac:dyDescent="0.25">
      <c r="B77" s="550" t="s">
        <v>369</v>
      </c>
      <c r="C77" s="550"/>
      <c r="D77" s="553" t="s">
        <v>364</v>
      </c>
      <c r="E77" s="554"/>
      <c r="F77" s="554"/>
      <c r="G77" s="555"/>
      <c r="H77" s="551" t="str">
        <f>IF(ISBLANK(Stammdaten!E11),"!!! Stammdaten prüfen !!!",'Ergebnisse - Kategorien'!F38/Stammdaten!E11/1000)</f>
        <v>!!! Stammdaten prüfen !!!</v>
      </c>
      <c r="I77" s="551"/>
      <c r="J77" s="552" t="str">
        <f>IF(ISBLANK(Stammdaten!E11),"!!! Stammdaten prüfen !!!",'Ergebnisse - Kategorien'!F39/Stammdaten!E11/1000)</f>
        <v>!!! Stammdaten prüfen !!!</v>
      </c>
      <c r="K77" s="552"/>
      <c r="L77" s="562" t="s">
        <v>379</v>
      </c>
      <c r="M77" s="563"/>
      <c r="N77" s="563"/>
      <c r="O77" s="563"/>
      <c r="P77" s="563"/>
      <c r="Q77" s="563"/>
      <c r="R77" s="564"/>
      <c r="S77" s="81"/>
    </row>
    <row r="78" spans="2:19" ht="34.5" customHeight="1" x14ac:dyDescent="0.25">
      <c r="B78" s="550"/>
      <c r="C78" s="550"/>
      <c r="D78" s="553" t="s">
        <v>365</v>
      </c>
      <c r="E78" s="554"/>
      <c r="F78" s="554"/>
      <c r="G78" s="555"/>
      <c r="H78" s="551" t="str">
        <f>IF(ISBLANK(Stammdaten!E12),"!!! Stammdaten prüfen !!!",'Ergebnisse - Kategorien'!F38/Stammdaten!E12/1000)</f>
        <v>!!! Stammdaten prüfen !!!</v>
      </c>
      <c r="I78" s="551"/>
      <c r="J78" s="552" t="str">
        <f>IF(ISBLANK(Stammdaten!E12),"!!! Stammdaten prüfen !!!",'Ergebnisse - Kategorien'!F39/Stammdaten!E12/1000)</f>
        <v>!!! Stammdaten prüfen !!!</v>
      </c>
      <c r="K78" s="552"/>
      <c r="L78" s="562" t="s">
        <v>380</v>
      </c>
      <c r="M78" s="563"/>
      <c r="N78" s="563"/>
      <c r="O78" s="563"/>
      <c r="P78" s="563"/>
      <c r="Q78" s="563"/>
      <c r="R78" s="564"/>
      <c r="S78" s="81"/>
    </row>
    <row r="79" spans="2:19" ht="34.5" customHeight="1" x14ac:dyDescent="0.25">
      <c r="B79" s="550"/>
      <c r="C79" s="550"/>
      <c r="D79" s="553" t="s">
        <v>366</v>
      </c>
      <c r="E79" s="554"/>
      <c r="F79" s="554"/>
      <c r="G79" s="555"/>
      <c r="H79" s="551" t="str">
        <f>IF(ISBLANK(Stammdaten!E13),"!!! Stammdaten prüfen !!!",'Ergebnisse - Kategorien'!F38/Stammdaten!E13/1000)</f>
        <v>!!! Stammdaten prüfen !!!</v>
      </c>
      <c r="I79" s="551"/>
      <c r="J79" s="552" t="str">
        <f>IF(ISBLANK(Stammdaten!E13),"!!! Stammdaten prüfen !!!",'Ergebnisse - Kategorien'!F39/Stammdaten!E13/1000)</f>
        <v>!!! Stammdaten prüfen !!!</v>
      </c>
      <c r="K79" s="552"/>
      <c r="L79" s="556" t="s">
        <v>381</v>
      </c>
      <c r="M79" s="557"/>
      <c r="N79" s="557"/>
      <c r="O79" s="557"/>
      <c r="P79" s="557"/>
      <c r="Q79" s="557"/>
      <c r="R79" s="558"/>
      <c r="S79" s="81"/>
    </row>
    <row r="80" spans="2:19" ht="36.75" customHeight="1" x14ac:dyDescent="0.25">
      <c r="B80" s="550"/>
      <c r="C80" s="550"/>
      <c r="D80" s="553" t="s">
        <v>370</v>
      </c>
      <c r="E80" s="554"/>
      <c r="F80" s="554"/>
      <c r="G80" s="555"/>
      <c r="H80" s="551" t="str">
        <f>IF(ISBLANK(Stammdaten!E14),"!!! Stammdaten prüfen !!!",'Ergebnisse - Kategorien'!F38/Stammdaten!E14/1000)</f>
        <v>!!! Stammdaten prüfen !!!</v>
      </c>
      <c r="I80" s="551"/>
      <c r="J80" s="552" t="str">
        <f>IF(ISBLANK(Stammdaten!E14),"!!! Stammdaten prüfen !!!",'Ergebnisse - Kategorien'!F39/Stammdaten!E14/1000)</f>
        <v>!!! Stammdaten prüfen !!!</v>
      </c>
      <c r="K80" s="552"/>
      <c r="L80" s="559"/>
      <c r="M80" s="560"/>
      <c r="N80" s="560"/>
      <c r="O80" s="560"/>
      <c r="P80" s="560"/>
      <c r="Q80" s="560"/>
      <c r="R80" s="561"/>
      <c r="S80" s="81"/>
    </row>
    <row r="81" spans="2:1015" ht="63.75" customHeight="1" x14ac:dyDescent="0.25">
      <c r="B81" s="604" t="s">
        <v>371</v>
      </c>
      <c r="C81" s="604"/>
      <c r="D81" s="599" t="s">
        <v>383</v>
      </c>
      <c r="E81" s="600"/>
      <c r="F81" s="600"/>
      <c r="G81" s="601"/>
      <c r="H81" s="589" t="str">
        <f>IF(OR(ISBLANK(Stammdaten!E15),ISBLANK(Stammdaten!E12)),"!!! Stammdaten prüfen !!!",'Ergebnisse - Kategorien'!F38/(Stammdaten!E15+Stammdaten!E12)/1000)</f>
        <v>!!! Stammdaten prüfen !!!</v>
      </c>
      <c r="I81" s="589"/>
      <c r="J81" s="593" t="str">
        <f>IF(OR(ISBLANK(Stammdaten!E15),ISBLANK(Stammdaten!E12)),"!!! Stammdaten prüfen !!!",'Ergebnisse - Kategorien'!F39/(Stammdaten!E15+Stammdaten!E12)/1000)</f>
        <v>!!! Stammdaten prüfen !!!</v>
      </c>
      <c r="K81" s="593"/>
      <c r="L81" s="594" t="s">
        <v>382</v>
      </c>
      <c r="M81" s="595"/>
      <c r="N81" s="595"/>
      <c r="O81" s="595"/>
      <c r="P81" s="595"/>
      <c r="Q81" s="595"/>
      <c r="R81" s="596"/>
      <c r="S81" s="81"/>
    </row>
    <row r="82" spans="2:1015" ht="111" customHeight="1" x14ac:dyDescent="0.25">
      <c r="B82" s="604"/>
      <c r="C82" s="604"/>
      <c r="D82" s="599" t="s">
        <v>377</v>
      </c>
      <c r="E82" s="600"/>
      <c r="F82" s="600"/>
      <c r="G82" s="601"/>
      <c r="H82" s="590" t="str">
        <f>IF(OR(ISBLANK(Stammdaten!E14),Stammdaten!E14=0),"!!! Stammdaten prüfen !!!",(SUM(Aktivitätsdaten!G9+Aktivitätsdaten!G10+Aktivitätsdaten!G12+Aktivitätsdaten!G14+Aktivitätsdaten!G16+Aktivitätsdaten!G18+Aktivitätsdaten!G21+Aktivitätsdaten!G23+Aktivitätsdaten!G25+Aktivitätsdaten!G27+Aktivitätsdaten!G29+Aktivitätsdaten!G31+Aktivitätsdaten!G33+Aktivitätsdaten!G35+Aktivitätsdaten!G37+Aktivitätsdaten!G39+Aktivitätsdaten!G41+Aktivitätsdaten!G43+Aktivitätsdaten!G45+Aktivitätsdaten!G47+Aktivitätsdaten!G49+Aktivitätsdaten!G51+Aktivitätsdaten!G53+Aktivitätsdaten!G55+Aktivitätsdaten!G57+Aktivitätsdaten!G59+Aktivitätsdaten!G61+Aktivitätsdaten!G63)+SUM(Aktivitätsdaten!G22+Aktivitätsdaten!G24+Aktivitätsdaten!G26+Aktivitätsdaten!G28+Aktivitätsdaten!G30+Aktivitätsdaten!G32+Aktivitätsdaten!G34+Aktivitätsdaten!G36+Aktivitätsdaten!G38+Aktivitätsdaten!G40+Aktivitätsdaten!G42+Aktivitätsdaten!G44+Aktivitätsdaten!G46+Aktivitätsdaten!G48+Aktivitätsdaten!G50+Aktivitätsdaten!G52+Aktivitätsdaten!G54+Aktivitätsdaten!G56+Aktivitätsdaten!G58+Aktivitätsdaten!G60+Aktivitätsdaten!G62+Aktivitätsdaten!G64)*1000)/Stammdaten!E14)</f>
        <v>!!! Stammdaten prüfen !!!</v>
      </c>
      <c r="I82" s="590"/>
      <c r="J82" s="590"/>
      <c r="K82" s="590"/>
      <c r="L82" s="594" t="s">
        <v>385</v>
      </c>
      <c r="M82" s="595"/>
      <c r="N82" s="595"/>
      <c r="O82" s="595"/>
      <c r="P82" s="595"/>
      <c r="Q82" s="595"/>
      <c r="R82" s="596"/>
      <c r="S82" s="81"/>
    </row>
    <row r="83" spans="2:1015" ht="47.25" customHeight="1" x14ac:dyDescent="0.25">
      <c r="B83" s="604"/>
      <c r="C83" s="604"/>
      <c r="D83" s="599" t="s">
        <v>378</v>
      </c>
      <c r="E83" s="600"/>
      <c r="F83" s="600"/>
      <c r="G83" s="601"/>
      <c r="H83" s="591" t="str">
        <f>IF(OR(ISBLANK(Stammdaten!E11),Stammdaten!E11=0),"!!! Stammdaten prüfen !!!",((Aktivitätsdaten!G5+Aktivitätsdaten!G7)+(Aktivitätsdaten!G6+Aktivitätsdaten!G8)*1000)/Stammdaten!E11)</f>
        <v>!!! Stammdaten prüfen !!!</v>
      </c>
      <c r="I83" s="591"/>
      <c r="J83" s="591"/>
      <c r="K83" s="591"/>
      <c r="L83" s="594" t="s">
        <v>384</v>
      </c>
      <c r="M83" s="595"/>
      <c r="N83" s="595"/>
      <c r="O83" s="595"/>
      <c r="P83" s="595"/>
      <c r="Q83" s="595"/>
      <c r="R83" s="596"/>
      <c r="S83" s="363"/>
      <c r="T83" s="66"/>
      <c r="U83" s="66"/>
      <c r="V83" s="66"/>
      <c r="W83" s="66"/>
      <c r="X83" s="66"/>
      <c r="Y83" s="66"/>
      <c r="Z83" s="66"/>
      <c r="AA83" s="66"/>
      <c r="AB83" s="66"/>
      <c r="AC83" s="66"/>
      <c r="AD83" s="66"/>
      <c r="AE83" s="66"/>
      <c r="AF83" s="66"/>
      <c r="AG83" s="66"/>
      <c r="AH83" s="66"/>
      <c r="AI83" s="66"/>
      <c r="AJ83" s="66"/>
      <c r="AK83" s="66"/>
      <c r="AL83" s="66"/>
      <c r="AM83" s="66"/>
      <c r="AN83" s="66"/>
      <c r="AO83" s="66"/>
      <c r="AP83" s="66"/>
      <c r="AQ83" s="66"/>
      <c r="AR83" s="66"/>
      <c r="AS83" s="66"/>
      <c r="AT83" s="66"/>
      <c r="AU83" s="66"/>
      <c r="AV83" s="66"/>
      <c r="AW83" s="66"/>
      <c r="AX83" s="66"/>
      <c r="AY83" s="66"/>
      <c r="AZ83" s="66"/>
      <c r="BA83" s="66"/>
      <c r="BB83" s="66"/>
      <c r="BC83" s="66"/>
      <c r="BD83" s="66"/>
      <c r="BE83" s="66"/>
      <c r="BF83" s="66"/>
      <c r="BG83" s="66"/>
      <c r="BH83" s="66"/>
      <c r="BI83" s="66"/>
      <c r="BJ83" s="66"/>
      <c r="BK83" s="66"/>
      <c r="BL83" s="66"/>
      <c r="BM83" s="66"/>
      <c r="BN83" s="66"/>
      <c r="BO83" s="66"/>
      <c r="BP83" s="66"/>
      <c r="BQ83" s="66"/>
      <c r="BR83" s="66"/>
      <c r="BS83" s="66"/>
      <c r="BT83" s="66"/>
      <c r="BU83" s="66"/>
      <c r="BV83" s="66"/>
      <c r="BW83" s="66"/>
      <c r="BX83" s="66"/>
      <c r="BY83" s="66"/>
      <c r="BZ83" s="66"/>
      <c r="CA83" s="66"/>
      <c r="CB83" s="66"/>
      <c r="CC83" s="66"/>
      <c r="CD83" s="66"/>
      <c r="CE83" s="66"/>
      <c r="CF83" s="66"/>
      <c r="CG83" s="66"/>
      <c r="CH83" s="66"/>
      <c r="CI83" s="66"/>
      <c r="CJ83" s="66"/>
      <c r="CK83" s="66"/>
      <c r="CL83" s="66"/>
      <c r="CM83" s="66"/>
      <c r="CN83" s="66"/>
      <c r="CO83" s="66"/>
      <c r="CP83" s="66"/>
      <c r="CQ83" s="66"/>
      <c r="CR83" s="66"/>
      <c r="CS83" s="66"/>
      <c r="CT83" s="66"/>
      <c r="CU83" s="66"/>
      <c r="CV83" s="66"/>
      <c r="CW83" s="66"/>
      <c r="CX83" s="66"/>
      <c r="CY83" s="66"/>
      <c r="CZ83" s="66"/>
      <c r="DA83" s="66"/>
      <c r="DB83" s="66"/>
      <c r="DC83" s="66"/>
      <c r="DD83" s="66"/>
      <c r="DE83" s="66"/>
      <c r="DF83" s="66"/>
      <c r="DG83" s="66"/>
      <c r="DH83" s="66"/>
      <c r="DI83" s="66"/>
      <c r="DJ83" s="66"/>
      <c r="DK83" s="66"/>
      <c r="DL83" s="66"/>
      <c r="DM83" s="66"/>
      <c r="DN83" s="66"/>
      <c r="DO83" s="66"/>
      <c r="DP83" s="66"/>
      <c r="DQ83" s="66"/>
      <c r="DR83" s="66"/>
      <c r="DS83" s="66"/>
      <c r="DT83" s="66"/>
      <c r="DU83" s="66"/>
      <c r="DV83" s="66"/>
      <c r="DW83" s="66"/>
      <c r="DX83" s="66"/>
      <c r="DY83" s="66"/>
      <c r="DZ83" s="66"/>
      <c r="EA83" s="66"/>
      <c r="EB83" s="66"/>
      <c r="EC83" s="66"/>
      <c r="ED83" s="66"/>
      <c r="EE83" s="66"/>
      <c r="EF83" s="66"/>
      <c r="EG83" s="66"/>
      <c r="EH83" s="66"/>
      <c r="EI83" s="66"/>
      <c r="EJ83" s="66"/>
      <c r="EK83" s="66"/>
      <c r="EL83" s="66"/>
      <c r="EM83" s="66"/>
      <c r="EN83" s="66"/>
      <c r="EO83" s="66"/>
      <c r="EP83" s="66"/>
      <c r="EQ83" s="66"/>
      <c r="ER83" s="66"/>
      <c r="ES83" s="66"/>
      <c r="ET83" s="66"/>
      <c r="EU83" s="66"/>
      <c r="EV83" s="66"/>
      <c r="EW83" s="66"/>
      <c r="EX83" s="66"/>
      <c r="EY83" s="66"/>
      <c r="EZ83" s="66"/>
      <c r="FA83" s="66"/>
      <c r="FB83" s="66"/>
      <c r="FC83" s="66"/>
      <c r="FD83" s="66"/>
      <c r="FE83" s="66"/>
      <c r="FF83" s="66"/>
      <c r="FG83" s="66"/>
      <c r="FH83" s="66"/>
      <c r="FI83" s="66"/>
      <c r="FJ83" s="66"/>
      <c r="FK83" s="66"/>
      <c r="FL83" s="66"/>
      <c r="FM83" s="66"/>
      <c r="FN83" s="66"/>
      <c r="FO83" s="66"/>
      <c r="FP83" s="66"/>
      <c r="FQ83" s="66"/>
      <c r="FR83" s="66"/>
      <c r="FS83" s="66"/>
      <c r="FT83" s="66"/>
      <c r="FU83" s="66"/>
      <c r="FV83" s="66"/>
      <c r="FW83" s="66"/>
      <c r="FX83" s="66"/>
      <c r="FY83" s="66"/>
      <c r="FZ83" s="66"/>
      <c r="GA83" s="66"/>
      <c r="GB83" s="66"/>
      <c r="GC83" s="66"/>
      <c r="GD83" s="66"/>
      <c r="GE83" s="66"/>
      <c r="GF83" s="66"/>
      <c r="GG83" s="66"/>
      <c r="GH83" s="66"/>
      <c r="GI83" s="66"/>
      <c r="GJ83" s="66"/>
      <c r="GK83" s="66"/>
      <c r="GL83" s="66"/>
      <c r="GM83" s="66"/>
      <c r="GN83" s="66"/>
      <c r="GO83" s="66"/>
      <c r="GP83" s="66"/>
      <c r="GQ83" s="66"/>
      <c r="GR83" s="66"/>
      <c r="GS83" s="66"/>
      <c r="GT83" s="66"/>
      <c r="GU83" s="66"/>
      <c r="GV83" s="66"/>
      <c r="GW83" s="66"/>
      <c r="GX83" s="66"/>
      <c r="GY83" s="66"/>
      <c r="GZ83" s="66"/>
      <c r="HA83" s="66"/>
      <c r="HB83" s="66"/>
      <c r="HC83" s="66"/>
      <c r="HD83" s="66"/>
      <c r="HE83" s="66"/>
      <c r="HF83" s="66"/>
      <c r="HG83" s="66"/>
      <c r="HH83" s="66"/>
      <c r="HI83" s="66"/>
      <c r="HJ83" s="66"/>
      <c r="HK83" s="66"/>
      <c r="HL83" s="66"/>
      <c r="HM83" s="66"/>
      <c r="HN83" s="66"/>
      <c r="HO83" s="66"/>
      <c r="HP83" s="66"/>
      <c r="HQ83" s="66"/>
      <c r="HR83" s="66"/>
      <c r="HS83" s="66"/>
      <c r="HT83" s="66"/>
      <c r="HU83" s="66"/>
      <c r="HV83" s="66"/>
      <c r="HW83" s="66"/>
      <c r="HX83" s="66"/>
      <c r="HY83" s="66"/>
      <c r="HZ83" s="66"/>
      <c r="IA83" s="66"/>
      <c r="IB83" s="66"/>
      <c r="IC83" s="66"/>
      <c r="ID83" s="66"/>
      <c r="IE83" s="66"/>
      <c r="IF83" s="66"/>
      <c r="IG83" s="66"/>
      <c r="IH83" s="66"/>
      <c r="II83" s="66"/>
      <c r="IJ83" s="66"/>
      <c r="IK83" s="66"/>
      <c r="IL83" s="66"/>
      <c r="IM83" s="66"/>
      <c r="IN83" s="66"/>
      <c r="IO83" s="66"/>
      <c r="IP83" s="66"/>
      <c r="IQ83" s="66"/>
      <c r="IR83" s="66"/>
      <c r="IS83" s="66"/>
      <c r="IT83" s="66"/>
      <c r="IU83" s="66"/>
      <c r="IV83" s="66"/>
      <c r="IW83" s="66"/>
      <c r="IX83" s="66"/>
      <c r="IY83" s="66"/>
      <c r="IZ83" s="66"/>
      <c r="JA83" s="66"/>
      <c r="JB83" s="66"/>
      <c r="JC83" s="66"/>
      <c r="JD83" s="66"/>
      <c r="JE83" s="66"/>
      <c r="JF83" s="66"/>
      <c r="JG83" s="66"/>
      <c r="JH83" s="66"/>
      <c r="JI83" s="66"/>
      <c r="JJ83" s="66"/>
      <c r="JK83" s="66"/>
      <c r="JL83" s="66"/>
      <c r="JM83" s="66"/>
      <c r="JN83" s="66"/>
      <c r="JO83" s="66"/>
      <c r="JP83" s="66"/>
      <c r="JQ83" s="66"/>
      <c r="JR83" s="66"/>
      <c r="JS83" s="66"/>
      <c r="JT83" s="66"/>
      <c r="JU83" s="66"/>
      <c r="JV83" s="66"/>
      <c r="JW83" s="66"/>
      <c r="JX83" s="66"/>
      <c r="JY83" s="66"/>
      <c r="JZ83" s="66"/>
      <c r="KA83" s="66"/>
      <c r="KB83" s="66"/>
      <c r="KC83" s="66"/>
      <c r="KD83" s="66"/>
      <c r="KE83" s="66"/>
      <c r="KF83" s="66"/>
      <c r="KG83" s="66"/>
      <c r="KH83" s="66"/>
      <c r="KI83" s="66"/>
      <c r="KJ83" s="66"/>
      <c r="KK83" s="66"/>
      <c r="KL83" s="66"/>
      <c r="KM83" s="66"/>
      <c r="KN83" s="66"/>
      <c r="KO83" s="66"/>
      <c r="KP83" s="66"/>
      <c r="KQ83" s="66"/>
      <c r="KR83" s="66"/>
      <c r="KS83" s="66"/>
      <c r="KT83" s="66"/>
      <c r="KU83" s="66"/>
      <c r="KV83" s="66"/>
      <c r="KW83" s="66"/>
      <c r="KX83" s="66"/>
      <c r="KY83" s="66"/>
      <c r="KZ83" s="66"/>
      <c r="LA83" s="66"/>
      <c r="LB83" s="66"/>
      <c r="LC83" s="66"/>
      <c r="LD83" s="66"/>
      <c r="LE83" s="66"/>
      <c r="LF83" s="66"/>
      <c r="LG83" s="66"/>
      <c r="LH83" s="66"/>
      <c r="LI83" s="66"/>
      <c r="LJ83" s="66"/>
      <c r="LK83" s="66"/>
      <c r="LL83" s="66"/>
      <c r="LM83" s="66"/>
      <c r="LN83" s="66"/>
      <c r="LO83" s="66"/>
      <c r="LP83" s="66"/>
      <c r="LQ83" s="66"/>
      <c r="LR83" s="66"/>
      <c r="LS83" s="66"/>
      <c r="LT83" s="66"/>
      <c r="LU83" s="66"/>
      <c r="LV83" s="66"/>
      <c r="LW83" s="66"/>
      <c r="LX83" s="66"/>
      <c r="LY83" s="66"/>
      <c r="LZ83" s="66"/>
      <c r="MA83" s="66"/>
      <c r="MB83" s="66"/>
      <c r="MC83" s="66"/>
      <c r="MD83" s="66"/>
      <c r="ME83" s="66"/>
      <c r="MF83" s="66"/>
      <c r="MG83" s="66"/>
      <c r="MH83" s="66"/>
      <c r="MI83" s="66"/>
      <c r="MJ83" s="66"/>
      <c r="MK83" s="66"/>
      <c r="ML83" s="66"/>
      <c r="MM83" s="66"/>
      <c r="MN83" s="66"/>
      <c r="MO83" s="66"/>
      <c r="MP83" s="66"/>
      <c r="MQ83" s="66"/>
      <c r="MR83" s="66"/>
      <c r="MS83" s="66"/>
      <c r="MT83" s="66"/>
      <c r="MU83" s="66"/>
      <c r="MV83" s="66"/>
      <c r="MW83" s="66"/>
      <c r="MX83" s="66"/>
      <c r="MY83" s="66"/>
      <c r="MZ83" s="66"/>
      <c r="NA83" s="66"/>
      <c r="NB83" s="66"/>
      <c r="NC83" s="66"/>
      <c r="ND83" s="66"/>
      <c r="NE83" s="66"/>
      <c r="NF83" s="66"/>
      <c r="NG83" s="66"/>
      <c r="NH83" s="66"/>
      <c r="NI83" s="66"/>
      <c r="NJ83" s="66"/>
      <c r="NK83" s="66"/>
      <c r="NL83" s="66"/>
      <c r="NM83" s="66"/>
      <c r="NN83" s="66"/>
      <c r="NO83" s="66"/>
      <c r="NP83" s="66"/>
      <c r="NQ83" s="66"/>
      <c r="NR83" s="66"/>
      <c r="NS83" s="66"/>
      <c r="NT83" s="66"/>
      <c r="NU83" s="66"/>
      <c r="NV83" s="66"/>
      <c r="NW83" s="66"/>
      <c r="NX83" s="66"/>
      <c r="NY83" s="66"/>
      <c r="NZ83" s="66"/>
      <c r="OA83" s="66"/>
      <c r="OB83" s="66"/>
      <c r="OC83" s="66"/>
      <c r="OD83" s="66"/>
      <c r="OE83" s="66"/>
      <c r="OF83" s="66"/>
      <c r="OG83" s="66"/>
      <c r="OH83" s="66"/>
      <c r="OI83" s="66"/>
      <c r="OJ83" s="66"/>
      <c r="OK83" s="66"/>
      <c r="OL83" s="66"/>
      <c r="OM83" s="66"/>
      <c r="ON83" s="66"/>
      <c r="OO83" s="66"/>
      <c r="OP83" s="66"/>
      <c r="OQ83" s="66"/>
      <c r="OR83" s="66"/>
      <c r="OS83" s="66"/>
      <c r="OT83" s="66"/>
      <c r="OU83" s="66"/>
      <c r="OV83" s="66"/>
      <c r="OW83" s="66"/>
      <c r="OX83" s="66"/>
      <c r="OY83" s="66"/>
      <c r="OZ83" s="66"/>
      <c r="PA83" s="66"/>
      <c r="PB83" s="66"/>
      <c r="PC83" s="66"/>
      <c r="PD83" s="66"/>
      <c r="PE83" s="66"/>
      <c r="PF83" s="66"/>
      <c r="PG83" s="66"/>
      <c r="PH83" s="66"/>
      <c r="PI83" s="66"/>
      <c r="PJ83" s="66"/>
      <c r="PK83" s="66"/>
      <c r="PL83" s="66"/>
      <c r="PM83" s="66"/>
      <c r="PN83" s="66"/>
      <c r="PO83" s="66"/>
      <c r="PP83" s="66"/>
      <c r="PQ83" s="66"/>
      <c r="PR83" s="66"/>
      <c r="PS83" s="66"/>
      <c r="PT83" s="66"/>
      <c r="PU83" s="66"/>
      <c r="PV83" s="66"/>
      <c r="PW83" s="66"/>
      <c r="PX83" s="66"/>
      <c r="PY83" s="66"/>
      <c r="PZ83" s="66"/>
      <c r="QA83" s="66"/>
      <c r="QB83" s="66"/>
      <c r="QC83" s="66"/>
      <c r="QD83" s="66"/>
      <c r="QE83" s="66"/>
      <c r="QF83" s="66"/>
      <c r="QG83" s="66"/>
      <c r="QH83" s="66"/>
      <c r="QI83" s="66"/>
      <c r="QJ83" s="66"/>
      <c r="QK83" s="66"/>
      <c r="QL83" s="66"/>
      <c r="QM83" s="66"/>
      <c r="QN83" s="66"/>
      <c r="QO83" s="66"/>
      <c r="QP83" s="66"/>
      <c r="QQ83" s="66"/>
      <c r="QR83" s="66"/>
      <c r="QS83" s="66"/>
      <c r="QT83" s="66"/>
      <c r="QU83" s="66"/>
      <c r="QV83" s="66"/>
      <c r="QW83" s="66"/>
      <c r="QX83" s="66"/>
      <c r="QY83" s="66"/>
      <c r="QZ83" s="66"/>
      <c r="RA83" s="66"/>
      <c r="RB83" s="66"/>
      <c r="RC83" s="66"/>
      <c r="RD83" s="66"/>
      <c r="RE83" s="66"/>
      <c r="RF83" s="66"/>
      <c r="RG83" s="66"/>
      <c r="RH83" s="66"/>
      <c r="RI83" s="66"/>
      <c r="RJ83" s="66"/>
      <c r="RK83" s="66"/>
      <c r="RL83" s="66"/>
      <c r="RM83" s="66"/>
      <c r="RN83" s="66"/>
      <c r="RO83" s="66"/>
      <c r="RP83" s="66"/>
      <c r="RQ83" s="66"/>
      <c r="RR83" s="66"/>
      <c r="RS83" s="66"/>
      <c r="RT83" s="66"/>
      <c r="RU83" s="66"/>
      <c r="RV83" s="66"/>
      <c r="RW83" s="66"/>
      <c r="RX83" s="66"/>
      <c r="RY83" s="66"/>
      <c r="RZ83" s="66"/>
      <c r="SA83" s="66"/>
      <c r="SB83" s="66"/>
      <c r="SC83" s="66"/>
      <c r="SD83" s="66"/>
      <c r="SE83" s="66"/>
      <c r="SF83" s="66"/>
      <c r="SG83" s="66"/>
      <c r="SH83" s="66"/>
      <c r="SI83" s="66"/>
      <c r="SJ83" s="66"/>
      <c r="SK83" s="66"/>
      <c r="SL83" s="66"/>
      <c r="SM83" s="66"/>
      <c r="SN83" s="66"/>
      <c r="SO83" s="66"/>
      <c r="SP83" s="66"/>
      <c r="SQ83" s="66"/>
      <c r="SR83" s="66"/>
      <c r="SS83" s="66"/>
      <c r="ST83" s="66"/>
      <c r="SU83" s="66"/>
      <c r="SV83" s="66"/>
      <c r="SW83" s="66"/>
      <c r="SX83" s="66"/>
      <c r="SY83" s="66"/>
      <c r="SZ83" s="66"/>
      <c r="TA83" s="66"/>
      <c r="TB83" s="66"/>
      <c r="TC83" s="66"/>
      <c r="TD83" s="66"/>
      <c r="TE83" s="66"/>
      <c r="TF83" s="66"/>
      <c r="TG83" s="66"/>
      <c r="TH83" s="66"/>
      <c r="TI83" s="66"/>
      <c r="TJ83" s="66"/>
      <c r="TK83" s="66"/>
      <c r="TL83" s="66"/>
      <c r="TM83" s="66"/>
      <c r="TN83" s="66"/>
      <c r="TO83" s="66"/>
      <c r="TP83" s="66"/>
      <c r="TQ83" s="66"/>
      <c r="TR83" s="66"/>
      <c r="TS83" s="66"/>
      <c r="TT83" s="66"/>
      <c r="TU83" s="66"/>
      <c r="TV83" s="66"/>
      <c r="TW83" s="66"/>
      <c r="TX83" s="66"/>
      <c r="TY83" s="66"/>
      <c r="TZ83" s="66"/>
      <c r="UA83" s="66"/>
      <c r="UB83" s="66"/>
      <c r="UC83" s="66"/>
      <c r="UD83" s="66"/>
      <c r="UE83" s="66"/>
      <c r="UF83" s="66"/>
      <c r="UG83" s="66"/>
      <c r="UH83" s="66"/>
      <c r="UI83" s="66"/>
      <c r="UJ83" s="66"/>
      <c r="UK83" s="66"/>
      <c r="UL83" s="66"/>
      <c r="UM83" s="66"/>
      <c r="UN83" s="66"/>
      <c r="UO83" s="66"/>
      <c r="UP83" s="66"/>
      <c r="UQ83" s="66"/>
      <c r="UR83" s="66"/>
      <c r="US83" s="66"/>
      <c r="UT83" s="66"/>
      <c r="UU83" s="66"/>
      <c r="UV83" s="66"/>
      <c r="UW83" s="66"/>
      <c r="UX83" s="66"/>
      <c r="UY83" s="66"/>
      <c r="UZ83" s="66"/>
      <c r="VA83" s="66"/>
      <c r="VB83" s="66"/>
      <c r="VC83" s="66"/>
      <c r="VD83" s="66"/>
      <c r="VE83" s="66"/>
      <c r="VF83" s="66"/>
      <c r="VG83" s="66"/>
      <c r="VH83" s="66"/>
      <c r="VI83" s="66"/>
      <c r="VJ83" s="66"/>
      <c r="VK83" s="66"/>
      <c r="VL83" s="66"/>
      <c r="VM83" s="66"/>
      <c r="VN83" s="66"/>
      <c r="VO83" s="66"/>
      <c r="VP83" s="66"/>
      <c r="VQ83" s="66"/>
      <c r="VR83" s="66"/>
      <c r="VS83" s="66"/>
      <c r="VT83" s="66"/>
      <c r="VU83" s="66"/>
      <c r="VV83" s="66"/>
      <c r="VW83" s="66"/>
      <c r="VX83" s="66"/>
      <c r="VY83" s="66"/>
      <c r="VZ83" s="66"/>
      <c r="WA83" s="66"/>
      <c r="WB83" s="66"/>
      <c r="WC83" s="66"/>
      <c r="WD83" s="66"/>
      <c r="WE83" s="66"/>
      <c r="WF83" s="66"/>
      <c r="WG83" s="66"/>
      <c r="WH83" s="66"/>
      <c r="WI83" s="66"/>
      <c r="WJ83" s="66"/>
      <c r="WK83" s="66"/>
      <c r="WL83" s="66"/>
      <c r="WM83" s="66"/>
      <c r="WN83" s="66"/>
      <c r="WO83" s="66"/>
      <c r="WP83" s="66"/>
      <c r="WQ83" s="66"/>
      <c r="WR83" s="66"/>
      <c r="WS83" s="66"/>
      <c r="WT83" s="66"/>
      <c r="WU83" s="66"/>
      <c r="WV83" s="66"/>
      <c r="WW83" s="66"/>
      <c r="WX83" s="66"/>
      <c r="WY83" s="66"/>
      <c r="WZ83" s="66"/>
      <c r="XA83" s="66"/>
      <c r="XB83" s="66"/>
      <c r="XC83" s="66"/>
      <c r="XD83" s="66"/>
      <c r="XE83" s="66"/>
      <c r="XF83" s="66"/>
      <c r="XG83" s="66"/>
      <c r="XH83" s="66"/>
      <c r="XI83" s="66"/>
      <c r="XJ83" s="66"/>
      <c r="XK83" s="66"/>
      <c r="XL83" s="66"/>
      <c r="XM83" s="66"/>
      <c r="XN83" s="66"/>
      <c r="XO83" s="66"/>
      <c r="XP83" s="66"/>
      <c r="XQ83" s="66"/>
      <c r="XR83" s="66"/>
      <c r="XS83" s="66"/>
      <c r="XT83" s="66"/>
      <c r="XU83" s="66"/>
      <c r="XV83" s="66"/>
      <c r="XW83" s="66"/>
      <c r="XX83" s="66"/>
      <c r="XY83" s="66"/>
      <c r="XZ83" s="66"/>
      <c r="YA83" s="66"/>
      <c r="YB83" s="66"/>
      <c r="YC83" s="66"/>
      <c r="YD83" s="66"/>
      <c r="YE83" s="66"/>
      <c r="YF83" s="66"/>
      <c r="YG83" s="66"/>
      <c r="YH83" s="66"/>
      <c r="YI83" s="66"/>
      <c r="YJ83" s="66"/>
      <c r="YK83" s="66"/>
      <c r="YL83" s="66"/>
      <c r="YM83" s="66"/>
      <c r="YN83" s="66"/>
      <c r="YO83" s="66"/>
      <c r="YP83" s="66"/>
      <c r="YQ83" s="66"/>
      <c r="YR83" s="66"/>
      <c r="YS83" s="66"/>
      <c r="YT83" s="66"/>
      <c r="YU83" s="66"/>
      <c r="YV83" s="66"/>
      <c r="YW83" s="66"/>
      <c r="YX83" s="66"/>
      <c r="YY83" s="66"/>
      <c r="YZ83" s="66"/>
      <c r="ZA83" s="66"/>
      <c r="ZB83" s="66"/>
      <c r="ZC83" s="66"/>
      <c r="ZD83" s="66"/>
      <c r="ZE83" s="66"/>
      <c r="ZF83" s="66"/>
      <c r="ZG83" s="66"/>
      <c r="ZH83" s="66"/>
      <c r="ZI83" s="66"/>
      <c r="ZJ83" s="66"/>
      <c r="ZK83" s="66"/>
      <c r="ZL83" s="66"/>
      <c r="ZM83" s="66"/>
      <c r="ZN83" s="66"/>
      <c r="ZO83" s="66"/>
      <c r="ZP83" s="66"/>
      <c r="ZQ83" s="66"/>
      <c r="ZR83" s="66"/>
      <c r="ZS83" s="66"/>
      <c r="ZT83" s="66"/>
      <c r="ZU83" s="66"/>
      <c r="ZV83" s="66"/>
      <c r="ZW83" s="66"/>
      <c r="ZX83" s="66"/>
      <c r="ZY83" s="66"/>
      <c r="ZZ83" s="66"/>
      <c r="AAA83" s="66"/>
      <c r="AAB83" s="66"/>
      <c r="AAC83" s="66"/>
      <c r="AAD83" s="66"/>
      <c r="AAE83" s="66"/>
      <c r="AAF83" s="66"/>
      <c r="AAG83" s="66"/>
      <c r="AAH83" s="66"/>
      <c r="AAI83" s="66"/>
      <c r="AAJ83" s="66"/>
      <c r="AAK83" s="66"/>
      <c r="AAL83" s="66"/>
      <c r="AAM83" s="66"/>
      <c r="AAN83" s="66"/>
      <c r="AAO83" s="66"/>
      <c r="AAP83" s="66"/>
      <c r="AAQ83" s="66"/>
      <c r="AAR83" s="66"/>
      <c r="AAS83" s="66"/>
      <c r="AAT83" s="66"/>
      <c r="AAU83" s="66"/>
      <c r="AAV83" s="66"/>
      <c r="AAW83" s="66"/>
      <c r="AAX83" s="66"/>
      <c r="AAY83" s="66"/>
      <c r="AAZ83" s="66"/>
      <c r="ABA83" s="66"/>
      <c r="ABB83" s="66"/>
      <c r="ABC83" s="66"/>
      <c r="ABD83" s="66"/>
      <c r="ABE83" s="66"/>
      <c r="ABF83" s="66"/>
      <c r="ABG83" s="66"/>
      <c r="ABH83" s="66"/>
      <c r="ABI83" s="66"/>
      <c r="ABJ83" s="66"/>
      <c r="ABK83" s="66"/>
      <c r="ABL83" s="66"/>
      <c r="ABM83" s="66"/>
      <c r="ABN83" s="66"/>
      <c r="ABO83" s="66"/>
      <c r="ABP83" s="66"/>
      <c r="ABQ83" s="66"/>
      <c r="ABR83" s="66"/>
      <c r="ABS83" s="66"/>
      <c r="ABT83" s="66"/>
      <c r="ABU83" s="66"/>
      <c r="ABV83" s="66"/>
      <c r="ABW83" s="66"/>
      <c r="ABX83" s="66"/>
      <c r="ABY83" s="66"/>
      <c r="ABZ83" s="66"/>
      <c r="ACA83" s="66"/>
      <c r="ACB83" s="66"/>
      <c r="ACC83" s="66"/>
      <c r="ACD83" s="66"/>
      <c r="ACE83" s="66"/>
      <c r="ACF83" s="66"/>
      <c r="ACG83" s="66"/>
      <c r="ACH83" s="66"/>
      <c r="ACI83" s="66"/>
      <c r="ACJ83" s="66"/>
      <c r="ACK83" s="66"/>
      <c r="ACL83" s="66"/>
      <c r="ACM83" s="66"/>
      <c r="ACN83" s="66"/>
      <c r="ACO83" s="66"/>
      <c r="ACP83" s="66"/>
      <c r="ACQ83" s="66"/>
      <c r="ACR83" s="66"/>
      <c r="ACS83" s="66"/>
      <c r="ACT83" s="66"/>
      <c r="ACU83" s="66"/>
      <c r="ACV83" s="66"/>
      <c r="ACW83" s="66"/>
      <c r="ACX83" s="66"/>
      <c r="ACY83" s="66"/>
      <c r="ACZ83" s="66"/>
      <c r="ADA83" s="66"/>
      <c r="ADB83" s="66"/>
      <c r="ADC83" s="66"/>
      <c r="ADD83" s="66"/>
      <c r="ADE83" s="66"/>
      <c r="ADF83" s="66"/>
      <c r="ADG83" s="66"/>
      <c r="ADH83" s="66"/>
      <c r="ADI83" s="66"/>
      <c r="ADJ83" s="66"/>
      <c r="ADK83" s="66"/>
      <c r="ADL83" s="66"/>
      <c r="ADM83" s="66"/>
      <c r="ADN83" s="66"/>
      <c r="ADO83" s="66"/>
      <c r="ADP83" s="66"/>
      <c r="ADQ83" s="66"/>
      <c r="ADR83" s="66"/>
      <c r="ADS83" s="66"/>
      <c r="ADT83" s="66"/>
      <c r="ADU83" s="66"/>
      <c r="ADV83" s="66"/>
      <c r="ADW83" s="66"/>
      <c r="ADX83" s="66"/>
      <c r="ADY83" s="66"/>
      <c r="ADZ83" s="66"/>
      <c r="AEA83" s="66"/>
      <c r="AEB83" s="66"/>
      <c r="AEC83" s="66"/>
      <c r="AED83" s="66"/>
      <c r="AEE83" s="66"/>
      <c r="AEF83" s="66"/>
      <c r="AEG83" s="66"/>
      <c r="AEH83" s="66"/>
      <c r="AEI83" s="66"/>
      <c r="AEJ83" s="66"/>
      <c r="AEK83" s="66"/>
      <c r="AEL83" s="66"/>
      <c r="AEM83" s="66"/>
      <c r="AEN83" s="66"/>
      <c r="AEO83" s="66"/>
      <c r="AEP83" s="66"/>
      <c r="AEQ83" s="66"/>
      <c r="AER83" s="66"/>
      <c r="AES83" s="66"/>
      <c r="AET83" s="66"/>
      <c r="AEU83" s="66"/>
      <c r="AEV83" s="66"/>
      <c r="AEW83" s="66"/>
      <c r="AEX83" s="66"/>
      <c r="AEY83" s="66"/>
      <c r="AEZ83" s="66"/>
      <c r="AFA83" s="66"/>
      <c r="AFB83" s="66"/>
      <c r="AFC83" s="66"/>
      <c r="AFD83" s="66"/>
      <c r="AFE83" s="66"/>
      <c r="AFF83" s="66"/>
      <c r="AFG83" s="66"/>
      <c r="AFH83" s="66"/>
      <c r="AFI83" s="66"/>
      <c r="AFJ83" s="66"/>
      <c r="AFK83" s="66"/>
      <c r="AFL83" s="66"/>
      <c r="AFM83" s="66"/>
      <c r="AFN83" s="66"/>
      <c r="AFO83" s="66"/>
      <c r="AFP83" s="66"/>
      <c r="AFQ83" s="66"/>
      <c r="AFR83" s="66"/>
      <c r="AFS83" s="66"/>
      <c r="AFT83" s="66"/>
      <c r="AFU83" s="66"/>
      <c r="AFV83" s="66"/>
      <c r="AFW83" s="66"/>
      <c r="AFX83" s="66"/>
      <c r="AFY83" s="66"/>
      <c r="AFZ83" s="66"/>
      <c r="AGA83" s="66"/>
      <c r="AGB83" s="66"/>
      <c r="AGC83" s="66"/>
      <c r="AGD83" s="66"/>
      <c r="AGE83" s="66"/>
      <c r="AGF83" s="66"/>
      <c r="AGG83" s="66"/>
      <c r="AGH83" s="66"/>
      <c r="AGI83" s="66"/>
      <c r="AGJ83" s="66"/>
      <c r="AGK83" s="66"/>
      <c r="AGL83" s="66"/>
      <c r="AGM83" s="66"/>
      <c r="AGN83" s="66"/>
      <c r="AGO83" s="66"/>
      <c r="AGP83" s="66"/>
      <c r="AGQ83" s="66"/>
      <c r="AGR83" s="66"/>
      <c r="AGS83" s="66"/>
      <c r="AGT83" s="66"/>
      <c r="AGU83" s="66"/>
      <c r="AGV83" s="66"/>
      <c r="AGW83" s="66"/>
      <c r="AGX83" s="66"/>
      <c r="AGY83" s="66"/>
      <c r="AGZ83" s="66"/>
      <c r="AHA83" s="66"/>
      <c r="AHB83" s="66"/>
      <c r="AHC83" s="66"/>
      <c r="AHD83" s="66"/>
      <c r="AHE83" s="66"/>
      <c r="AHF83" s="66"/>
      <c r="AHG83" s="66"/>
      <c r="AHH83" s="66"/>
      <c r="AHI83" s="66"/>
      <c r="AHJ83" s="66"/>
      <c r="AHK83" s="66"/>
      <c r="AHL83" s="66"/>
      <c r="AHM83" s="66"/>
      <c r="AHN83" s="66"/>
      <c r="AHO83" s="66"/>
      <c r="AHP83" s="66"/>
      <c r="AHQ83" s="66"/>
      <c r="AHR83" s="66"/>
      <c r="AHS83" s="66"/>
      <c r="AHT83" s="66"/>
      <c r="AHU83" s="66"/>
      <c r="AHV83" s="66"/>
      <c r="AHW83" s="66"/>
      <c r="AHX83" s="66"/>
      <c r="AHY83" s="66"/>
      <c r="AHZ83" s="66"/>
      <c r="AIA83" s="66"/>
      <c r="AIB83" s="66"/>
      <c r="AIC83" s="66"/>
      <c r="AID83" s="66"/>
      <c r="AIE83" s="66"/>
      <c r="AIF83" s="66"/>
      <c r="AIG83" s="66"/>
      <c r="AIH83" s="66"/>
      <c r="AII83" s="66"/>
      <c r="AIJ83" s="66"/>
      <c r="AIK83" s="66"/>
      <c r="AIL83" s="66"/>
      <c r="AIM83" s="66"/>
      <c r="AIN83" s="66"/>
      <c r="AIO83" s="66"/>
      <c r="AIP83" s="66"/>
      <c r="AIQ83" s="66"/>
      <c r="AIR83" s="66"/>
      <c r="AIS83" s="66"/>
      <c r="AIT83" s="66"/>
      <c r="AIU83" s="66"/>
      <c r="AIV83" s="66"/>
      <c r="AIW83" s="66"/>
      <c r="AIX83" s="66"/>
      <c r="AIY83" s="66"/>
      <c r="AIZ83" s="66"/>
      <c r="AJA83" s="66"/>
      <c r="AJB83" s="66"/>
      <c r="AJC83" s="66"/>
      <c r="AJD83" s="66"/>
      <c r="AJE83" s="66"/>
      <c r="AJF83" s="66"/>
      <c r="AJG83" s="66"/>
      <c r="AJH83" s="66"/>
      <c r="AJI83" s="66"/>
      <c r="AJJ83" s="66"/>
      <c r="AJK83" s="66"/>
      <c r="AJL83" s="66"/>
      <c r="AJM83" s="66"/>
      <c r="AJN83" s="66"/>
      <c r="AJO83" s="66"/>
      <c r="AJP83" s="66"/>
      <c r="AJQ83" s="66"/>
      <c r="AJR83" s="66"/>
      <c r="AJS83" s="66"/>
      <c r="AJT83" s="66"/>
      <c r="AJU83" s="66"/>
      <c r="AJV83" s="66"/>
      <c r="AJW83" s="66"/>
      <c r="AJX83" s="66"/>
      <c r="AJY83" s="66"/>
      <c r="AJZ83" s="66"/>
      <c r="AKA83" s="66"/>
      <c r="AKB83" s="66"/>
      <c r="AKC83" s="66"/>
      <c r="AKD83" s="66"/>
      <c r="AKE83" s="66"/>
      <c r="AKF83" s="66"/>
      <c r="AKG83" s="66"/>
      <c r="AKH83" s="66"/>
      <c r="AKI83" s="66"/>
      <c r="AKJ83" s="66"/>
      <c r="AKK83" s="66"/>
      <c r="AKL83" s="66"/>
      <c r="AKM83" s="66"/>
      <c r="AKN83" s="66"/>
      <c r="AKO83" s="66"/>
      <c r="AKP83" s="66"/>
      <c r="AKQ83" s="66"/>
      <c r="AKR83" s="66"/>
      <c r="AKS83" s="66"/>
      <c r="AKT83" s="66"/>
      <c r="AKU83" s="66"/>
      <c r="AKV83" s="66"/>
      <c r="AKW83" s="66"/>
      <c r="AKX83" s="66"/>
      <c r="AKY83" s="66"/>
      <c r="AKZ83" s="66"/>
      <c r="ALA83" s="66"/>
      <c r="ALB83" s="66"/>
      <c r="ALC83" s="66"/>
      <c r="ALD83" s="66"/>
      <c r="ALE83" s="66"/>
      <c r="ALF83" s="66"/>
      <c r="ALG83" s="66"/>
      <c r="ALH83" s="66"/>
      <c r="ALI83" s="66"/>
      <c r="ALJ83" s="66"/>
      <c r="ALK83" s="66"/>
      <c r="ALL83" s="66"/>
      <c r="ALM83" s="66"/>
      <c r="ALN83" s="66"/>
      <c r="ALO83" s="66"/>
      <c r="ALP83" s="66"/>
      <c r="ALQ83" s="66"/>
      <c r="ALR83" s="66"/>
      <c r="ALS83" s="66"/>
      <c r="ALT83" s="66"/>
      <c r="ALU83" s="66"/>
      <c r="ALV83" s="66"/>
      <c r="ALW83" s="66"/>
      <c r="ALX83" s="66"/>
      <c r="ALY83" s="66"/>
      <c r="ALZ83" s="66"/>
      <c r="AMA83" s="66"/>
    </row>
    <row r="84" spans="2:1015" s="123" customFormat="1" ht="17.25" x14ac:dyDescent="0.25">
      <c r="B84" s="215"/>
      <c r="C84" s="215"/>
      <c r="D84" s="215"/>
      <c r="E84" s="215"/>
      <c r="F84" s="215"/>
      <c r="G84" s="215"/>
      <c r="H84" s="216"/>
      <c r="I84" s="216"/>
      <c r="J84" s="216"/>
      <c r="K84" s="216"/>
      <c r="L84" s="233"/>
      <c r="M84" s="233"/>
      <c r="N84" s="233"/>
      <c r="O84" s="233"/>
      <c r="P84" s="190"/>
      <c r="Q84" s="190"/>
      <c r="R84" s="190"/>
      <c r="S84" s="190"/>
      <c r="T84" s="190"/>
      <c r="U84" s="190"/>
      <c r="V84" s="190"/>
      <c r="W84" s="190"/>
      <c r="X84" s="190"/>
      <c r="Y84" s="190"/>
      <c r="Z84" s="190"/>
      <c r="AA84" s="190"/>
      <c r="AB84" s="190"/>
      <c r="AC84" s="190"/>
      <c r="AD84" s="190"/>
      <c r="AE84" s="190"/>
      <c r="AF84" s="190"/>
      <c r="AG84" s="190"/>
      <c r="AH84" s="190"/>
      <c r="AI84" s="190"/>
      <c r="AJ84" s="190"/>
      <c r="AK84" s="190"/>
      <c r="AL84" s="190"/>
      <c r="AM84" s="190"/>
      <c r="AN84" s="190"/>
      <c r="AO84" s="190"/>
      <c r="AP84" s="190"/>
      <c r="AQ84" s="190"/>
      <c r="AR84" s="190"/>
      <c r="AS84" s="190"/>
      <c r="AT84" s="190"/>
      <c r="AU84" s="190"/>
      <c r="AV84" s="190"/>
      <c r="AW84" s="190"/>
      <c r="AX84" s="190"/>
      <c r="AY84" s="190"/>
      <c r="AZ84" s="190"/>
      <c r="BA84" s="190"/>
      <c r="BB84" s="190"/>
      <c r="BC84" s="190"/>
      <c r="BD84" s="190"/>
      <c r="BE84" s="190"/>
      <c r="BF84" s="190"/>
      <c r="BG84" s="190"/>
      <c r="BH84" s="190"/>
      <c r="BI84" s="190"/>
      <c r="BJ84" s="190"/>
      <c r="BK84" s="190"/>
      <c r="BL84" s="190"/>
      <c r="BM84" s="190"/>
      <c r="BN84" s="190"/>
      <c r="BO84" s="190"/>
      <c r="BP84" s="190"/>
      <c r="BQ84" s="190"/>
      <c r="BR84" s="190"/>
      <c r="BS84" s="190"/>
      <c r="BT84" s="190"/>
      <c r="BU84" s="190"/>
      <c r="BV84" s="190"/>
      <c r="BW84" s="190"/>
      <c r="BX84" s="190"/>
      <c r="BY84" s="190"/>
      <c r="BZ84" s="190"/>
      <c r="CA84" s="190"/>
      <c r="CB84" s="190"/>
      <c r="CC84" s="190"/>
      <c r="CD84" s="190"/>
      <c r="CE84" s="190"/>
      <c r="CF84" s="190"/>
      <c r="CG84" s="190"/>
      <c r="CH84" s="190"/>
      <c r="CI84" s="190"/>
      <c r="CJ84" s="190"/>
      <c r="CK84" s="190"/>
      <c r="CL84" s="190"/>
      <c r="CM84" s="190"/>
      <c r="CN84" s="190"/>
      <c r="CO84" s="190"/>
      <c r="CP84" s="190"/>
      <c r="CQ84" s="190"/>
      <c r="CR84" s="190"/>
      <c r="CS84" s="190"/>
      <c r="CT84" s="190"/>
      <c r="CU84" s="190"/>
      <c r="CV84" s="190"/>
      <c r="CW84" s="190"/>
      <c r="CX84" s="190"/>
      <c r="CY84" s="190"/>
      <c r="CZ84" s="190"/>
      <c r="DA84" s="190"/>
      <c r="DB84" s="190"/>
      <c r="DC84" s="190"/>
      <c r="DD84" s="190"/>
      <c r="DE84" s="190"/>
      <c r="DF84" s="190"/>
      <c r="DG84" s="190"/>
      <c r="DH84" s="190"/>
      <c r="DI84" s="190"/>
      <c r="DJ84" s="190"/>
      <c r="DK84" s="190"/>
      <c r="DL84" s="190"/>
      <c r="DM84" s="190"/>
      <c r="DN84" s="190"/>
      <c r="DO84" s="190"/>
      <c r="DP84" s="190"/>
      <c r="DQ84" s="190"/>
      <c r="DR84" s="190"/>
      <c r="DS84" s="190"/>
      <c r="DT84" s="190"/>
      <c r="DU84" s="190"/>
      <c r="DV84" s="190"/>
      <c r="DW84" s="190"/>
      <c r="DX84" s="190"/>
      <c r="DY84" s="190"/>
      <c r="DZ84" s="190"/>
      <c r="EA84" s="190"/>
      <c r="EB84" s="190"/>
      <c r="EC84" s="190"/>
      <c r="ED84" s="190"/>
      <c r="EE84" s="190"/>
      <c r="EF84" s="190"/>
      <c r="EG84" s="190"/>
      <c r="EH84" s="190"/>
      <c r="EI84" s="190"/>
      <c r="EJ84" s="190"/>
      <c r="EK84" s="190"/>
      <c r="EL84" s="190"/>
      <c r="EM84" s="190"/>
      <c r="EN84" s="190"/>
      <c r="EO84" s="190"/>
      <c r="EP84" s="190"/>
      <c r="EQ84" s="190"/>
      <c r="ER84" s="190"/>
      <c r="ES84" s="190"/>
      <c r="ET84" s="190"/>
      <c r="EU84" s="190"/>
      <c r="EV84" s="190"/>
      <c r="EW84" s="190"/>
      <c r="EX84" s="190"/>
      <c r="EY84" s="190"/>
      <c r="EZ84" s="190"/>
      <c r="FA84" s="190"/>
      <c r="FB84" s="190"/>
      <c r="FC84" s="190"/>
      <c r="FD84" s="190"/>
      <c r="FE84" s="190"/>
      <c r="FF84" s="190"/>
      <c r="FG84" s="190"/>
      <c r="FH84" s="190"/>
      <c r="FI84" s="190"/>
      <c r="FJ84" s="190"/>
      <c r="FK84" s="190"/>
      <c r="FL84" s="190"/>
      <c r="FM84" s="190"/>
      <c r="FN84" s="190"/>
      <c r="FO84" s="190"/>
      <c r="FP84" s="190"/>
      <c r="FQ84" s="190"/>
      <c r="FR84" s="190"/>
      <c r="FS84" s="190"/>
      <c r="FT84" s="190"/>
      <c r="FU84" s="190"/>
      <c r="FV84" s="190"/>
      <c r="FW84" s="190"/>
      <c r="FX84" s="190"/>
      <c r="FY84" s="190"/>
      <c r="FZ84" s="190"/>
      <c r="GA84" s="190"/>
      <c r="GB84" s="190"/>
      <c r="GC84" s="190"/>
      <c r="GD84" s="190"/>
      <c r="GE84" s="190"/>
      <c r="GF84" s="190"/>
      <c r="GG84" s="190"/>
      <c r="GH84" s="190"/>
      <c r="GI84" s="190"/>
      <c r="GJ84" s="190"/>
      <c r="GK84" s="190"/>
      <c r="GL84" s="190"/>
      <c r="GM84" s="190"/>
      <c r="GN84" s="190"/>
      <c r="GO84" s="190"/>
      <c r="GP84" s="190"/>
      <c r="GQ84" s="190"/>
      <c r="GR84" s="190"/>
      <c r="GS84" s="190"/>
      <c r="GT84" s="190"/>
      <c r="GU84" s="190"/>
      <c r="GV84" s="190"/>
      <c r="GW84" s="190"/>
      <c r="GX84" s="190"/>
      <c r="GY84" s="190"/>
      <c r="GZ84" s="190"/>
      <c r="HA84" s="190"/>
      <c r="HB84" s="190"/>
      <c r="HC84" s="190"/>
      <c r="HD84" s="190"/>
      <c r="HE84" s="190"/>
      <c r="HF84" s="190"/>
      <c r="HG84" s="190"/>
      <c r="HH84" s="190"/>
      <c r="HI84" s="190"/>
      <c r="HJ84" s="190"/>
      <c r="HK84" s="190"/>
      <c r="HL84" s="190"/>
      <c r="HM84" s="190"/>
      <c r="HN84" s="190"/>
      <c r="HO84" s="190"/>
      <c r="HP84" s="190"/>
      <c r="HQ84" s="190"/>
      <c r="HR84" s="190"/>
      <c r="HS84" s="190"/>
      <c r="HT84" s="190"/>
      <c r="HU84" s="190"/>
      <c r="HV84" s="190"/>
      <c r="HW84" s="190"/>
      <c r="HX84" s="190"/>
      <c r="HY84" s="190"/>
      <c r="HZ84" s="190"/>
      <c r="IA84" s="190"/>
      <c r="IB84" s="190"/>
      <c r="IC84" s="190"/>
      <c r="ID84" s="190"/>
      <c r="IE84" s="190"/>
      <c r="IF84" s="190"/>
      <c r="IG84" s="190"/>
      <c r="IH84" s="190"/>
      <c r="II84" s="190"/>
      <c r="IJ84" s="190"/>
      <c r="IK84" s="190"/>
      <c r="IL84" s="190"/>
      <c r="IM84" s="190"/>
      <c r="IN84" s="190"/>
      <c r="IO84" s="190"/>
      <c r="IP84" s="190"/>
      <c r="IQ84" s="190"/>
      <c r="IR84" s="190"/>
      <c r="IS84" s="190"/>
      <c r="IT84" s="190"/>
      <c r="IU84" s="190"/>
      <c r="IV84" s="190"/>
      <c r="IW84" s="190"/>
      <c r="IX84" s="190"/>
      <c r="IY84" s="190"/>
      <c r="IZ84" s="190"/>
      <c r="JA84" s="190"/>
      <c r="JB84" s="190"/>
      <c r="JC84" s="190"/>
      <c r="JD84" s="190"/>
      <c r="JE84" s="190"/>
      <c r="JF84" s="190"/>
      <c r="JG84" s="190"/>
      <c r="JH84" s="190"/>
      <c r="JI84" s="190"/>
      <c r="JJ84" s="190"/>
      <c r="JK84" s="190"/>
      <c r="JL84" s="190"/>
      <c r="JM84" s="190"/>
      <c r="JN84" s="190"/>
      <c r="JO84" s="190"/>
      <c r="JP84" s="190"/>
      <c r="JQ84" s="190"/>
      <c r="JR84" s="190"/>
      <c r="JS84" s="190"/>
      <c r="JT84" s="190"/>
      <c r="JU84" s="190"/>
      <c r="JV84" s="190"/>
      <c r="JW84" s="190"/>
      <c r="JX84" s="190"/>
      <c r="JY84" s="190"/>
      <c r="JZ84" s="190"/>
      <c r="KA84" s="190"/>
      <c r="KB84" s="190"/>
      <c r="KC84" s="190"/>
      <c r="KD84" s="190"/>
      <c r="KE84" s="190"/>
      <c r="KF84" s="190"/>
      <c r="KG84" s="190"/>
      <c r="KH84" s="190"/>
      <c r="KI84" s="190"/>
      <c r="KJ84" s="190"/>
      <c r="KK84" s="190"/>
      <c r="KL84" s="190"/>
      <c r="KM84" s="190"/>
      <c r="KN84" s="190"/>
      <c r="KO84" s="190"/>
      <c r="KP84" s="190"/>
      <c r="KQ84" s="190"/>
      <c r="KR84" s="190"/>
      <c r="KS84" s="190"/>
      <c r="KT84" s="190"/>
      <c r="KU84" s="190"/>
      <c r="KV84" s="190"/>
      <c r="KW84" s="190"/>
      <c r="KX84" s="190"/>
      <c r="KY84" s="190"/>
      <c r="KZ84" s="190"/>
      <c r="LA84" s="190"/>
      <c r="LB84" s="190"/>
      <c r="LC84" s="190"/>
      <c r="LD84" s="190"/>
      <c r="LE84" s="190"/>
      <c r="LF84" s="190"/>
      <c r="LG84" s="190"/>
      <c r="LH84" s="190"/>
      <c r="LI84" s="190"/>
      <c r="LJ84" s="190"/>
      <c r="LK84" s="190"/>
      <c r="LL84" s="190"/>
      <c r="LM84" s="190"/>
      <c r="LN84" s="190"/>
      <c r="LO84" s="190"/>
      <c r="LP84" s="190"/>
      <c r="LQ84" s="190"/>
      <c r="LR84" s="190"/>
      <c r="LS84" s="190"/>
      <c r="LT84" s="190"/>
      <c r="LU84" s="190"/>
      <c r="LV84" s="190"/>
      <c r="LW84" s="190"/>
      <c r="LX84" s="190"/>
      <c r="LY84" s="190"/>
      <c r="LZ84" s="190"/>
      <c r="MA84" s="190"/>
      <c r="MB84" s="190"/>
      <c r="MC84" s="190"/>
      <c r="MD84" s="190"/>
      <c r="ME84" s="190"/>
      <c r="MF84" s="190"/>
      <c r="MG84" s="190"/>
      <c r="MH84" s="190"/>
      <c r="MI84" s="190"/>
      <c r="MJ84" s="190"/>
      <c r="MK84" s="190"/>
      <c r="ML84" s="190"/>
      <c r="MM84" s="190"/>
      <c r="MN84" s="190"/>
      <c r="MO84" s="190"/>
      <c r="MP84" s="190"/>
      <c r="MQ84" s="190"/>
      <c r="MR84" s="190"/>
      <c r="MS84" s="190"/>
      <c r="MT84" s="190"/>
      <c r="MU84" s="190"/>
      <c r="MV84" s="190"/>
      <c r="MW84" s="190"/>
      <c r="MX84" s="190"/>
      <c r="MY84" s="190"/>
      <c r="MZ84" s="190"/>
      <c r="NA84" s="190"/>
      <c r="NB84" s="190"/>
      <c r="NC84" s="190"/>
      <c r="ND84" s="190"/>
      <c r="NE84" s="190"/>
      <c r="NF84" s="190"/>
      <c r="NG84" s="190"/>
      <c r="NH84" s="190"/>
      <c r="NI84" s="190"/>
      <c r="NJ84" s="190"/>
      <c r="NK84" s="190"/>
      <c r="NL84" s="190"/>
      <c r="NM84" s="190"/>
      <c r="NN84" s="190"/>
      <c r="NO84" s="190"/>
      <c r="NP84" s="190"/>
      <c r="NQ84" s="190"/>
      <c r="NR84" s="190"/>
      <c r="NS84" s="190"/>
      <c r="NT84" s="190"/>
      <c r="NU84" s="190"/>
      <c r="NV84" s="190"/>
      <c r="NW84" s="190"/>
      <c r="NX84" s="190"/>
      <c r="NY84" s="190"/>
      <c r="NZ84" s="190"/>
      <c r="OA84" s="190"/>
      <c r="OB84" s="190"/>
      <c r="OC84" s="190"/>
      <c r="OD84" s="190"/>
      <c r="OE84" s="190"/>
      <c r="OF84" s="190"/>
      <c r="OG84" s="190"/>
      <c r="OH84" s="190"/>
      <c r="OI84" s="190"/>
      <c r="OJ84" s="190"/>
      <c r="OK84" s="190"/>
      <c r="OL84" s="190"/>
      <c r="OM84" s="190"/>
      <c r="ON84" s="190"/>
      <c r="OO84" s="190"/>
      <c r="OP84" s="190"/>
      <c r="OQ84" s="190"/>
      <c r="OR84" s="190"/>
      <c r="OS84" s="190"/>
      <c r="OT84" s="190"/>
      <c r="OU84" s="190"/>
      <c r="OV84" s="190"/>
      <c r="OW84" s="190"/>
      <c r="OX84" s="190"/>
      <c r="OY84" s="190"/>
      <c r="OZ84" s="190"/>
      <c r="PA84" s="190"/>
      <c r="PB84" s="190"/>
      <c r="PC84" s="190"/>
      <c r="PD84" s="190"/>
      <c r="PE84" s="190"/>
      <c r="PF84" s="190"/>
      <c r="PG84" s="190"/>
      <c r="PH84" s="190"/>
      <c r="PI84" s="190"/>
      <c r="PJ84" s="190"/>
      <c r="PK84" s="190"/>
      <c r="PL84" s="190"/>
      <c r="PM84" s="190"/>
      <c r="PN84" s="190"/>
      <c r="PO84" s="190"/>
      <c r="PP84" s="190"/>
      <c r="PQ84" s="190"/>
      <c r="PR84" s="190"/>
      <c r="PS84" s="190"/>
      <c r="PT84" s="190"/>
      <c r="PU84" s="190"/>
      <c r="PV84" s="190"/>
      <c r="PW84" s="190"/>
      <c r="PX84" s="190"/>
      <c r="PY84" s="190"/>
      <c r="PZ84" s="190"/>
      <c r="QA84" s="190"/>
      <c r="QB84" s="190"/>
      <c r="QC84" s="190"/>
      <c r="QD84" s="190"/>
      <c r="QE84" s="190"/>
      <c r="QF84" s="190"/>
      <c r="QG84" s="190"/>
      <c r="QH84" s="190"/>
      <c r="QI84" s="190"/>
      <c r="QJ84" s="190"/>
      <c r="QK84" s="190"/>
      <c r="QL84" s="190"/>
      <c r="QM84" s="190"/>
      <c r="QN84" s="190"/>
      <c r="QO84" s="190"/>
      <c r="QP84" s="190"/>
      <c r="QQ84" s="190"/>
      <c r="QR84" s="190"/>
      <c r="QS84" s="190"/>
      <c r="QT84" s="190"/>
      <c r="QU84" s="190"/>
      <c r="QV84" s="190"/>
      <c r="QW84" s="190"/>
      <c r="QX84" s="190"/>
      <c r="QY84" s="190"/>
      <c r="QZ84" s="190"/>
      <c r="RA84" s="190"/>
      <c r="RB84" s="190"/>
      <c r="RC84" s="190"/>
      <c r="RD84" s="190"/>
      <c r="RE84" s="190"/>
      <c r="RF84" s="190"/>
      <c r="RG84" s="190"/>
      <c r="RH84" s="190"/>
      <c r="RI84" s="190"/>
      <c r="RJ84" s="190"/>
      <c r="RK84" s="190"/>
      <c r="RL84" s="190"/>
      <c r="RM84" s="190"/>
      <c r="RN84" s="190"/>
      <c r="RO84" s="190"/>
      <c r="RP84" s="190"/>
      <c r="RQ84" s="190"/>
      <c r="RR84" s="190"/>
      <c r="RS84" s="190"/>
      <c r="RT84" s="190"/>
      <c r="RU84" s="190"/>
      <c r="RV84" s="190"/>
      <c r="RW84" s="190"/>
      <c r="RX84" s="190"/>
      <c r="RY84" s="190"/>
      <c r="RZ84" s="190"/>
      <c r="SA84" s="190"/>
      <c r="SB84" s="190"/>
      <c r="SC84" s="190"/>
      <c r="SD84" s="190"/>
      <c r="SE84" s="190"/>
      <c r="SF84" s="190"/>
      <c r="SG84" s="190"/>
      <c r="SH84" s="190"/>
      <c r="SI84" s="190"/>
      <c r="SJ84" s="190"/>
      <c r="SK84" s="190"/>
      <c r="SL84" s="190"/>
      <c r="SM84" s="190"/>
      <c r="SN84" s="190"/>
      <c r="SO84" s="190"/>
      <c r="SP84" s="190"/>
      <c r="SQ84" s="190"/>
      <c r="SR84" s="190"/>
      <c r="SS84" s="190"/>
      <c r="ST84" s="190"/>
      <c r="SU84" s="190"/>
      <c r="SV84" s="190"/>
      <c r="SW84" s="190"/>
      <c r="SX84" s="190"/>
      <c r="SY84" s="190"/>
      <c r="SZ84" s="190"/>
      <c r="TA84" s="190"/>
      <c r="TB84" s="190"/>
      <c r="TC84" s="190"/>
      <c r="TD84" s="190"/>
      <c r="TE84" s="190"/>
      <c r="TF84" s="190"/>
      <c r="TG84" s="190"/>
      <c r="TH84" s="190"/>
      <c r="TI84" s="190"/>
      <c r="TJ84" s="190"/>
      <c r="TK84" s="190"/>
      <c r="TL84" s="190"/>
      <c r="TM84" s="190"/>
      <c r="TN84" s="190"/>
      <c r="TO84" s="190"/>
      <c r="TP84" s="190"/>
      <c r="TQ84" s="190"/>
      <c r="TR84" s="190"/>
      <c r="TS84" s="190"/>
      <c r="TT84" s="190"/>
      <c r="TU84" s="190"/>
      <c r="TV84" s="190"/>
      <c r="TW84" s="190"/>
      <c r="TX84" s="190"/>
      <c r="TY84" s="190"/>
      <c r="TZ84" s="190"/>
      <c r="UA84" s="190"/>
      <c r="UB84" s="190"/>
      <c r="UC84" s="190"/>
      <c r="UD84" s="190"/>
      <c r="UE84" s="190"/>
      <c r="UF84" s="190"/>
      <c r="UG84" s="190"/>
      <c r="UH84" s="190"/>
      <c r="UI84" s="190"/>
      <c r="UJ84" s="190"/>
      <c r="UK84" s="190"/>
      <c r="UL84" s="190"/>
      <c r="UM84" s="190"/>
      <c r="UN84" s="190"/>
      <c r="UO84" s="190"/>
      <c r="UP84" s="190"/>
      <c r="UQ84" s="190"/>
      <c r="UR84" s="190"/>
      <c r="US84" s="190"/>
      <c r="UT84" s="190"/>
      <c r="UU84" s="190"/>
      <c r="UV84" s="190"/>
      <c r="UW84" s="190"/>
      <c r="UX84" s="190"/>
      <c r="UY84" s="190"/>
      <c r="UZ84" s="190"/>
      <c r="VA84" s="190"/>
      <c r="VB84" s="190"/>
      <c r="VC84" s="190"/>
      <c r="VD84" s="190"/>
      <c r="VE84" s="190"/>
      <c r="VF84" s="190"/>
      <c r="VG84" s="190"/>
      <c r="VH84" s="190"/>
      <c r="VI84" s="190"/>
      <c r="VJ84" s="190"/>
      <c r="VK84" s="190"/>
      <c r="VL84" s="190"/>
      <c r="VM84" s="190"/>
      <c r="VN84" s="190"/>
      <c r="VO84" s="190"/>
      <c r="VP84" s="190"/>
      <c r="VQ84" s="190"/>
      <c r="VR84" s="190"/>
      <c r="VS84" s="190"/>
      <c r="VT84" s="190"/>
      <c r="VU84" s="190"/>
      <c r="VV84" s="190"/>
      <c r="VW84" s="190"/>
      <c r="VX84" s="190"/>
      <c r="VY84" s="190"/>
      <c r="VZ84" s="190"/>
      <c r="WA84" s="190"/>
      <c r="WB84" s="190"/>
      <c r="WC84" s="190"/>
      <c r="WD84" s="190"/>
      <c r="WE84" s="190"/>
      <c r="WF84" s="190"/>
      <c r="WG84" s="190"/>
      <c r="WH84" s="190"/>
      <c r="WI84" s="190"/>
      <c r="WJ84" s="190"/>
      <c r="WK84" s="190"/>
      <c r="WL84" s="190"/>
      <c r="WM84" s="190"/>
      <c r="WN84" s="190"/>
      <c r="WO84" s="190"/>
      <c r="WP84" s="190"/>
      <c r="WQ84" s="190"/>
      <c r="WR84" s="190"/>
      <c r="WS84" s="190"/>
      <c r="WT84" s="190"/>
      <c r="WU84" s="190"/>
      <c r="WV84" s="190"/>
      <c r="WW84" s="190"/>
      <c r="WX84" s="190"/>
      <c r="WY84" s="190"/>
      <c r="WZ84" s="190"/>
      <c r="XA84" s="190"/>
      <c r="XB84" s="190"/>
      <c r="XC84" s="190"/>
      <c r="XD84" s="190"/>
      <c r="XE84" s="190"/>
      <c r="XF84" s="190"/>
      <c r="XG84" s="190"/>
      <c r="XH84" s="190"/>
      <c r="XI84" s="190"/>
      <c r="XJ84" s="190"/>
      <c r="XK84" s="190"/>
      <c r="XL84" s="190"/>
      <c r="XM84" s="190"/>
      <c r="XN84" s="190"/>
      <c r="XO84" s="190"/>
      <c r="XP84" s="190"/>
      <c r="XQ84" s="190"/>
      <c r="XR84" s="190"/>
      <c r="XS84" s="190"/>
      <c r="XT84" s="190"/>
      <c r="XU84" s="190"/>
      <c r="XV84" s="190"/>
      <c r="XW84" s="190"/>
      <c r="XX84" s="190"/>
      <c r="XY84" s="190"/>
      <c r="XZ84" s="190"/>
      <c r="YA84" s="190"/>
      <c r="YB84" s="190"/>
      <c r="YC84" s="190"/>
      <c r="YD84" s="190"/>
      <c r="YE84" s="190"/>
      <c r="YF84" s="190"/>
      <c r="YG84" s="190"/>
      <c r="YH84" s="190"/>
      <c r="YI84" s="190"/>
      <c r="YJ84" s="190"/>
      <c r="YK84" s="190"/>
      <c r="YL84" s="190"/>
      <c r="YM84" s="190"/>
      <c r="YN84" s="190"/>
      <c r="YO84" s="190"/>
      <c r="YP84" s="190"/>
      <c r="YQ84" s="190"/>
      <c r="YR84" s="190"/>
      <c r="YS84" s="190"/>
      <c r="YT84" s="190"/>
      <c r="YU84" s="190"/>
      <c r="YV84" s="190"/>
      <c r="YW84" s="190"/>
      <c r="YX84" s="190"/>
      <c r="YY84" s="190"/>
      <c r="YZ84" s="190"/>
      <c r="ZA84" s="190"/>
      <c r="ZB84" s="190"/>
      <c r="ZC84" s="190"/>
      <c r="ZD84" s="190"/>
      <c r="ZE84" s="190"/>
      <c r="ZF84" s="190"/>
      <c r="ZG84" s="190"/>
      <c r="ZH84" s="190"/>
      <c r="ZI84" s="190"/>
      <c r="ZJ84" s="190"/>
      <c r="ZK84" s="190"/>
      <c r="ZL84" s="190"/>
      <c r="ZM84" s="190"/>
      <c r="ZN84" s="190"/>
      <c r="ZO84" s="190"/>
      <c r="ZP84" s="190"/>
      <c r="ZQ84" s="190"/>
      <c r="ZR84" s="190"/>
      <c r="ZS84" s="190"/>
      <c r="ZT84" s="190"/>
      <c r="ZU84" s="190"/>
      <c r="ZV84" s="190"/>
      <c r="ZW84" s="190"/>
      <c r="ZX84" s="190"/>
      <c r="ZY84" s="190"/>
      <c r="ZZ84" s="190"/>
      <c r="AAA84" s="190"/>
      <c r="AAB84" s="190"/>
      <c r="AAC84" s="190"/>
      <c r="AAD84" s="190"/>
      <c r="AAE84" s="190"/>
      <c r="AAF84" s="190"/>
      <c r="AAG84" s="190"/>
      <c r="AAH84" s="190"/>
      <c r="AAI84" s="190"/>
      <c r="AAJ84" s="190"/>
      <c r="AAK84" s="190"/>
      <c r="AAL84" s="190"/>
      <c r="AAM84" s="190"/>
      <c r="AAN84" s="190"/>
      <c r="AAO84" s="190"/>
      <c r="AAP84" s="190"/>
      <c r="AAQ84" s="190"/>
      <c r="AAR84" s="190"/>
      <c r="AAS84" s="190"/>
      <c r="AAT84" s="190"/>
      <c r="AAU84" s="190"/>
      <c r="AAV84" s="190"/>
      <c r="AAW84" s="190"/>
      <c r="AAX84" s="190"/>
      <c r="AAY84" s="190"/>
      <c r="AAZ84" s="190"/>
      <c r="ABA84" s="190"/>
      <c r="ABB84" s="190"/>
      <c r="ABC84" s="190"/>
      <c r="ABD84" s="190"/>
      <c r="ABE84" s="190"/>
      <c r="ABF84" s="190"/>
      <c r="ABG84" s="190"/>
      <c r="ABH84" s="190"/>
      <c r="ABI84" s="190"/>
      <c r="ABJ84" s="190"/>
      <c r="ABK84" s="190"/>
      <c r="ABL84" s="190"/>
      <c r="ABM84" s="190"/>
      <c r="ABN84" s="190"/>
      <c r="ABO84" s="190"/>
      <c r="ABP84" s="190"/>
      <c r="ABQ84" s="190"/>
      <c r="ABR84" s="190"/>
      <c r="ABS84" s="190"/>
      <c r="ABT84" s="190"/>
      <c r="ABU84" s="190"/>
      <c r="ABV84" s="190"/>
      <c r="ABW84" s="190"/>
      <c r="ABX84" s="190"/>
      <c r="ABY84" s="190"/>
      <c r="ABZ84" s="190"/>
      <c r="ACA84" s="190"/>
      <c r="ACB84" s="190"/>
      <c r="ACC84" s="190"/>
      <c r="ACD84" s="190"/>
      <c r="ACE84" s="190"/>
      <c r="ACF84" s="190"/>
      <c r="ACG84" s="190"/>
      <c r="ACH84" s="190"/>
      <c r="ACI84" s="190"/>
      <c r="ACJ84" s="190"/>
      <c r="ACK84" s="190"/>
      <c r="ACL84" s="190"/>
      <c r="ACM84" s="190"/>
      <c r="ACN84" s="190"/>
      <c r="ACO84" s="190"/>
      <c r="ACP84" s="190"/>
      <c r="ACQ84" s="190"/>
      <c r="ACR84" s="190"/>
      <c r="ACS84" s="190"/>
      <c r="ACT84" s="190"/>
      <c r="ACU84" s="190"/>
      <c r="ACV84" s="190"/>
      <c r="ACW84" s="190"/>
      <c r="ACX84" s="190"/>
      <c r="ACY84" s="190"/>
      <c r="ACZ84" s="190"/>
      <c r="ADA84" s="190"/>
      <c r="ADB84" s="190"/>
      <c r="ADC84" s="190"/>
      <c r="ADD84" s="190"/>
      <c r="ADE84" s="190"/>
      <c r="ADF84" s="190"/>
      <c r="ADG84" s="190"/>
      <c r="ADH84" s="190"/>
      <c r="ADI84" s="190"/>
      <c r="ADJ84" s="190"/>
      <c r="ADK84" s="190"/>
      <c r="ADL84" s="190"/>
      <c r="ADM84" s="190"/>
      <c r="ADN84" s="190"/>
      <c r="ADO84" s="190"/>
      <c r="ADP84" s="190"/>
      <c r="ADQ84" s="190"/>
      <c r="ADR84" s="190"/>
      <c r="ADS84" s="190"/>
      <c r="ADT84" s="190"/>
      <c r="ADU84" s="190"/>
      <c r="ADV84" s="190"/>
      <c r="ADW84" s="190"/>
      <c r="ADX84" s="190"/>
      <c r="ADY84" s="190"/>
      <c r="ADZ84" s="190"/>
      <c r="AEA84" s="190"/>
      <c r="AEB84" s="190"/>
      <c r="AEC84" s="190"/>
      <c r="AED84" s="190"/>
      <c r="AEE84" s="190"/>
      <c r="AEF84" s="190"/>
      <c r="AEG84" s="190"/>
      <c r="AEH84" s="190"/>
      <c r="AEI84" s="190"/>
      <c r="AEJ84" s="190"/>
      <c r="AEK84" s="190"/>
      <c r="AEL84" s="190"/>
      <c r="AEM84" s="190"/>
      <c r="AEN84" s="190"/>
      <c r="AEO84" s="190"/>
      <c r="AEP84" s="190"/>
      <c r="AEQ84" s="190"/>
      <c r="AER84" s="190"/>
      <c r="AES84" s="190"/>
      <c r="AET84" s="190"/>
      <c r="AEU84" s="190"/>
      <c r="AEV84" s="190"/>
      <c r="AEW84" s="190"/>
      <c r="AEX84" s="190"/>
      <c r="AEY84" s="190"/>
      <c r="AEZ84" s="190"/>
      <c r="AFA84" s="190"/>
      <c r="AFB84" s="190"/>
      <c r="AFC84" s="190"/>
      <c r="AFD84" s="190"/>
      <c r="AFE84" s="190"/>
      <c r="AFF84" s="190"/>
      <c r="AFG84" s="190"/>
      <c r="AFH84" s="190"/>
      <c r="AFI84" s="190"/>
      <c r="AFJ84" s="190"/>
      <c r="AFK84" s="190"/>
      <c r="AFL84" s="190"/>
      <c r="AFM84" s="190"/>
      <c r="AFN84" s="190"/>
      <c r="AFO84" s="190"/>
      <c r="AFP84" s="190"/>
      <c r="AFQ84" s="190"/>
      <c r="AFR84" s="190"/>
      <c r="AFS84" s="190"/>
      <c r="AFT84" s="190"/>
      <c r="AFU84" s="190"/>
      <c r="AFV84" s="190"/>
      <c r="AFW84" s="190"/>
      <c r="AFX84" s="190"/>
      <c r="AFY84" s="190"/>
      <c r="AFZ84" s="190"/>
      <c r="AGA84" s="190"/>
      <c r="AGB84" s="190"/>
      <c r="AGC84" s="190"/>
      <c r="AGD84" s="190"/>
      <c r="AGE84" s="190"/>
      <c r="AGF84" s="190"/>
      <c r="AGG84" s="190"/>
      <c r="AGH84" s="190"/>
      <c r="AGI84" s="190"/>
      <c r="AGJ84" s="190"/>
      <c r="AGK84" s="190"/>
      <c r="AGL84" s="190"/>
      <c r="AGM84" s="190"/>
      <c r="AGN84" s="190"/>
      <c r="AGO84" s="190"/>
      <c r="AGP84" s="190"/>
      <c r="AGQ84" s="190"/>
      <c r="AGR84" s="190"/>
      <c r="AGS84" s="190"/>
      <c r="AGT84" s="190"/>
      <c r="AGU84" s="190"/>
      <c r="AGV84" s="190"/>
      <c r="AGW84" s="190"/>
      <c r="AGX84" s="190"/>
      <c r="AGY84" s="190"/>
      <c r="AGZ84" s="190"/>
      <c r="AHA84" s="190"/>
      <c r="AHB84" s="190"/>
      <c r="AHC84" s="190"/>
      <c r="AHD84" s="190"/>
      <c r="AHE84" s="190"/>
      <c r="AHF84" s="190"/>
      <c r="AHG84" s="190"/>
      <c r="AHH84" s="190"/>
      <c r="AHI84" s="190"/>
      <c r="AHJ84" s="190"/>
      <c r="AHK84" s="190"/>
      <c r="AHL84" s="190"/>
      <c r="AHM84" s="190"/>
      <c r="AHN84" s="190"/>
      <c r="AHO84" s="190"/>
      <c r="AHP84" s="190"/>
      <c r="AHQ84" s="190"/>
      <c r="AHR84" s="190"/>
      <c r="AHS84" s="190"/>
      <c r="AHT84" s="190"/>
      <c r="AHU84" s="190"/>
      <c r="AHV84" s="190"/>
      <c r="AHW84" s="190"/>
      <c r="AHX84" s="190"/>
      <c r="AHY84" s="190"/>
      <c r="AHZ84" s="190"/>
      <c r="AIA84" s="190"/>
      <c r="AIB84" s="190"/>
      <c r="AIC84" s="190"/>
      <c r="AID84" s="190"/>
      <c r="AIE84" s="190"/>
      <c r="AIF84" s="190"/>
      <c r="AIG84" s="190"/>
      <c r="AIH84" s="190"/>
      <c r="AII84" s="190"/>
      <c r="AIJ84" s="190"/>
      <c r="AIK84" s="190"/>
      <c r="AIL84" s="190"/>
      <c r="AIM84" s="190"/>
      <c r="AIN84" s="190"/>
      <c r="AIO84" s="190"/>
      <c r="AIP84" s="190"/>
      <c r="AIQ84" s="190"/>
      <c r="AIR84" s="190"/>
      <c r="AIS84" s="190"/>
      <c r="AIT84" s="190"/>
      <c r="AIU84" s="190"/>
      <c r="AIV84" s="190"/>
      <c r="AIW84" s="190"/>
      <c r="AIX84" s="190"/>
      <c r="AIY84" s="190"/>
      <c r="AIZ84" s="190"/>
      <c r="AJA84" s="190"/>
      <c r="AJB84" s="190"/>
      <c r="AJC84" s="190"/>
      <c r="AJD84" s="190"/>
      <c r="AJE84" s="190"/>
      <c r="AJF84" s="190"/>
      <c r="AJG84" s="190"/>
      <c r="AJH84" s="190"/>
      <c r="AJI84" s="190"/>
      <c r="AJJ84" s="190"/>
      <c r="AJK84" s="190"/>
      <c r="AJL84" s="190"/>
      <c r="AJM84" s="190"/>
      <c r="AJN84" s="190"/>
      <c r="AJO84" s="190"/>
      <c r="AJP84" s="190"/>
      <c r="AJQ84" s="190"/>
      <c r="AJR84" s="190"/>
      <c r="AJS84" s="190"/>
      <c r="AJT84" s="190"/>
      <c r="AJU84" s="190"/>
      <c r="AJV84" s="190"/>
      <c r="AJW84" s="190"/>
      <c r="AJX84" s="190"/>
      <c r="AJY84" s="190"/>
      <c r="AJZ84" s="190"/>
      <c r="AKA84" s="190"/>
      <c r="AKB84" s="190"/>
      <c r="AKC84" s="190"/>
      <c r="AKD84" s="190"/>
      <c r="AKE84" s="190"/>
      <c r="AKF84" s="190"/>
      <c r="AKG84" s="190"/>
      <c r="AKH84" s="190"/>
      <c r="AKI84" s="190"/>
      <c r="AKJ84" s="190"/>
      <c r="AKK84" s="190"/>
      <c r="AKL84" s="190"/>
      <c r="AKM84" s="190"/>
      <c r="AKN84" s="190"/>
      <c r="AKO84" s="190"/>
      <c r="AKP84" s="190"/>
      <c r="AKQ84" s="190"/>
      <c r="AKR84" s="190"/>
      <c r="AKS84" s="190"/>
      <c r="AKT84" s="190"/>
      <c r="AKU84" s="190"/>
      <c r="AKV84" s="190"/>
      <c r="AKW84" s="190"/>
      <c r="AKX84" s="190"/>
      <c r="AKY84" s="190"/>
      <c r="AKZ84" s="190"/>
      <c r="ALA84" s="190"/>
      <c r="ALB84" s="190"/>
      <c r="ALC84" s="190"/>
      <c r="ALD84" s="190"/>
      <c r="ALE84" s="190"/>
      <c r="ALF84" s="190"/>
      <c r="ALG84" s="190"/>
      <c r="ALH84" s="190"/>
      <c r="ALI84" s="190"/>
      <c r="ALJ84" s="190"/>
      <c r="ALK84" s="190"/>
      <c r="ALL84" s="190"/>
      <c r="ALM84" s="190"/>
      <c r="ALN84" s="190"/>
      <c r="ALO84" s="190"/>
      <c r="ALP84" s="190"/>
      <c r="ALQ84" s="190"/>
      <c r="ALR84" s="190"/>
      <c r="ALS84" s="190"/>
      <c r="ALT84" s="190"/>
      <c r="ALU84" s="190"/>
      <c r="ALV84" s="190"/>
      <c r="ALW84" s="190"/>
      <c r="ALX84" s="190"/>
      <c r="ALY84" s="190"/>
      <c r="ALZ84" s="190"/>
      <c r="AMA84" s="190"/>
    </row>
    <row r="85" spans="2:1015" s="123" customFormat="1" ht="17.25" x14ac:dyDescent="0.25">
      <c r="B85" s="215"/>
      <c r="C85" s="215"/>
      <c r="D85" s="215"/>
      <c r="E85" s="215"/>
      <c r="F85" s="215"/>
      <c r="G85" s="215"/>
      <c r="H85" s="216"/>
      <c r="I85" s="216"/>
      <c r="J85" s="216"/>
      <c r="K85" s="216"/>
      <c r="L85" s="233"/>
      <c r="M85" s="233"/>
      <c r="N85" s="233"/>
      <c r="O85" s="233"/>
      <c r="P85" s="190"/>
      <c r="Q85" s="190"/>
      <c r="R85" s="190"/>
      <c r="S85" s="190"/>
      <c r="T85" s="190"/>
      <c r="U85" s="190"/>
      <c r="V85" s="190"/>
      <c r="W85" s="190"/>
      <c r="X85" s="190"/>
      <c r="Y85" s="190"/>
      <c r="Z85" s="190"/>
      <c r="AA85" s="190"/>
      <c r="AB85" s="190"/>
      <c r="AC85" s="190"/>
      <c r="AD85" s="190"/>
      <c r="AE85" s="190"/>
      <c r="AF85" s="190"/>
      <c r="AG85" s="190"/>
      <c r="AH85" s="190"/>
      <c r="AI85" s="190"/>
      <c r="AJ85" s="190"/>
      <c r="AK85" s="190"/>
      <c r="AL85" s="190"/>
      <c r="AM85" s="190"/>
      <c r="AN85" s="190"/>
      <c r="AO85" s="190"/>
      <c r="AP85" s="190"/>
      <c r="AQ85" s="190"/>
      <c r="AR85" s="190"/>
      <c r="AS85" s="190"/>
      <c r="AT85" s="190"/>
      <c r="AU85" s="190"/>
      <c r="AV85" s="190"/>
      <c r="AW85" s="190"/>
      <c r="AX85" s="190"/>
      <c r="AY85" s="190"/>
      <c r="AZ85" s="190"/>
      <c r="BA85" s="190"/>
      <c r="BB85" s="190"/>
      <c r="BC85" s="190"/>
      <c r="BD85" s="190"/>
      <c r="BE85" s="190"/>
      <c r="BF85" s="190"/>
      <c r="BG85" s="190"/>
      <c r="BH85" s="190"/>
      <c r="BI85" s="190"/>
      <c r="BJ85" s="190"/>
      <c r="BK85" s="190"/>
      <c r="BL85" s="190"/>
      <c r="BM85" s="190"/>
      <c r="BN85" s="190"/>
      <c r="BO85" s="190"/>
      <c r="BP85" s="190"/>
      <c r="BQ85" s="190"/>
      <c r="BR85" s="190"/>
      <c r="BS85" s="190"/>
      <c r="BT85" s="190"/>
      <c r="BU85" s="190"/>
      <c r="BV85" s="190"/>
      <c r="BW85" s="190"/>
      <c r="BX85" s="190"/>
      <c r="BY85" s="190"/>
      <c r="BZ85" s="190"/>
      <c r="CA85" s="190"/>
      <c r="CB85" s="190"/>
      <c r="CC85" s="190"/>
      <c r="CD85" s="190"/>
      <c r="CE85" s="190"/>
      <c r="CF85" s="190"/>
      <c r="CG85" s="190"/>
      <c r="CH85" s="190"/>
      <c r="CI85" s="190"/>
      <c r="CJ85" s="190"/>
      <c r="CK85" s="190"/>
      <c r="CL85" s="190"/>
      <c r="CM85" s="190"/>
      <c r="CN85" s="190"/>
      <c r="CO85" s="190"/>
      <c r="CP85" s="190"/>
      <c r="CQ85" s="190"/>
      <c r="CR85" s="190"/>
      <c r="CS85" s="190"/>
      <c r="CT85" s="190"/>
      <c r="CU85" s="190"/>
      <c r="CV85" s="190"/>
      <c r="CW85" s="190"/>
      <c r="CX85" s="190"/>
      <c r="CY85" s="190"/>
      <c r="CZ85" s="190"/>
      <c r="DA85" s="190"/>
      <c r="DB85" s="190"/>
      <c r="DC85" s="190"/>
      <c r="DD85" s="190"/>
      <c r="DE85" s="190"/>
      <c r="DF85" s="190"/>
      <c r="DG85" s="190"/>
      <c r="DH85" s="190"/>
      <c r="DI85" s="190"/>
      <c r="DJ85" s="190"/>
      <c r="DK85" s="190"/>
      <c r="DL85" s="190"/>
      <c r="DM85" s="190"/>
      <c r="DN85" s="190"/>
      <c r="DO85" s="190"/>
      <c r="DP85" s="190"/>
      <c r="DQ85" s="190"/>
      <c r="DR85" s="190"/>
      <c r="DS85" s="190"/>
      <c r="DT85" s="190"/>
      <c r="DU85" s="190"/>
      <c r="DV85" s="190"/>
      <c r="DW85" s="190"/>
      <c r="DX85" s="190"/>
      <c r="DY85" s="190"/>
      <c r="DZ85" s="190"/>
      <c r="EA85" s="190"/>
      <c r="EB85" s="190"/>
      <c r="EC85" s="190"/>
      <c r="ED85" s="190"/>
      <c r="EE85" s="190"/>
      <c r="EF85" s="190"/>
      <c r="EG85" s="190"/>
      <c r="EH85" s="190"/>
      <c r="EI85" s="190"/>
      <c r="EJ85" s="190"/>
      <c r="EK85" s="190"/>
      <c r="EL85" s="190"/>
      <c r="EM85" s="190"/>
      <c r="EN85" s="190"/>
      <c r="EO85" s="190"/>
      <c r="EP85" s="190"/>
      <c r="EQ85" s="190"/>
      <c r="ER85" s="190"/>
      <c r="ES85" s="190"/>
      <c r="ET85" s="190"/>
      <c r="EU85" s="190"/>
      <c r="EV85" s="190"/>
      <c r="EW85" s="190"/>
      <c r="EX85" s="190"/>
      <c r="EY85" s="190"/>
      <c r="EZ85" s="190"/>
      <c r="FA85" s="190"/>
      <c r="FB85" s="190"/>
      <c r="FC85" s="190"/>
      <c r="FD85" s="190"/>
      <c r="FE85" s="190"/>
      <c r="FF85" s="190"/>
      <c r="FG85" s="190"/>
      <c r="FH85" s="190"/>
      <c r="FI85" s="190"/>
      <c r="FJ85" s="190"/>
      <c r="FK85" s="190"/>
      <c r="FL85" s="190"/>
      <c r="FM85" s="190"/>
      <c r="FN85" s="190"/>
      <c r="FO85" s="190"/>
      <c r="FP85" s="190"/>
      <c r="FQ85" s="190"/>
      <c r="FR85" s="190"/>
      <c r="FS85" s="190"/>
      <c r="FT85" s="190"/>
      <c r="FU85" s="190"/>
      <c r="FV85" s="190"/>
      <c r="FW85" s="190"/>
      <c r="FX85" s="190"/>
      <c r="FY85" s="190"/>
      <c r="FZ85" s="190"/>
      <c r="GA85" s="190"/>
      <c r="GB85" s="190"/>
      <c r="GC85" s="190"/>
      <c r="GD85" s="190"/>
      <c r="GE85" s="190"/>
      <c r="GF85" s="190"/>
      <c r="GG85" s="190"/>
      <c r="GH85" s="190"/>
      <c r="GI85" s="190"/>
      <c r="GJ85" s="190"/>
      <c r="GK85" s="190"/>
      <c r="GL85" s="190"/>
      <c r="GM85" s="190"/>
      <c r="GN85" s="190"/>
      <c r="GO85" s="190"/>
      <c r="GP85" s="190"/>
      <c r="GQ85" s="190"/>
      <c r="GR85" s="190"/>
      <c r="GS85" s="190"/>
      <c r="GT85" s="190"/>
      <c r="GU85" s="190"/>
      <c r="GV85" s="190"/>
      <c r="GW85" s="190"/>
      <c r="GX85" s="190"/>
      <c r="GY85" s="190"/>
      <c r="GZ85" s="190"/>
      <c r="HA85" s="190"/>
      <c r="HB85" s="190"/>
      <c r="HC85" s="190"/>
      <c r="HD85" s="190"/>
      <c r="HE85" s="190"/>
      <c r="HF85" s="190"/>
      <c r="HG85" s="190"/>
      <c r="HH85" s="190"/>
      <c r="HI85" s="190"/>
      <c r="HJ85" s="190"/>
      <c r="HK85" s="190"/>
      <c r="HL85" s="190"/>
      <c r="HM85" s="190"/>
      <c r="HN85" s="190"/>
      <c r="HO85" s="190"/>
      <c r="HP85" s="190"/>
      <c r="HQ85" s="190"/>
      <c r="HR85" s="190"/>
      <c r="HS85" s="190"/>
      <c r="HT85" s="190"/>
      <c r="HU85" s="190"/>
      <c r="HV85" s="190"/>
      <c r="HW85" s="190"/>
      <c r="HX85" s="190"/>
      <c r="HY85" s="190"/>
      <c r="HZ85" s="190"/>
      <c r="IA85" s="190"/>
      <c r="IB85" s="190"/>
      <c r="IC85" s="190"/>
      <c r="ID85" s="190"/>
      <c r="IE85" s="190"/>
      <c r="IF85" s="190"/>
      <c r="IG85" s="190"/>
      <c r="IH85" s="190"/>
      <c r="II85" s="190"/>
      <c r="IJ85" s="190"/>
      <c r="IK85" s="190"/>
      <c r="IL85" s="190"/>
      <c r="IM85" s="190"/>
      <c r="IN85" s="190"/>
      <c r="IO85" s="190"/>
      <c r="IP85" s="190"/>
      <c r="IQ85" s="190"/>
      <c r="IR85" s="190"/>
      <c r="IS85" s="190"/>
      <c r="IT85" s="190"/>
      <c r="IU85" s="190"/>
      <c r="IV85" s="190"/>
      <c r="IW85" s="190"/>
      <c r="IX85" s="190"/>
      <c r="IY85" s="190"/>
      <c r="IZ85" s="190"/>
      <c r="JA85" s="190"/>
      <c r="JB85" s="190"/>
      <c r="JC85" s="190"/>
      <c r="JD85" s="190"/>
      <c r="JE85" s="190"/>
      <c r="JF85" s="190"/>
      <c r="JG85" s="190"/>
      <c r="JH85" s="190"/>
      <c r="JI85" s="190"/>
      <c r="JJ85" s="190"/>
      <c r="JK85" s="190"/>
      <c r="JL85" s="190"/>
      <c r="JM85" s="190"/>
      <c r="JN85" s="190"/>
      <c r="JO85" s="190"/>
      <c r="JP85" s="190"/>
      <c r="JQ85" s="190"/>
      <c r="JR85" s="190"/>
      <c r="JS85" s="190"/>
      <c r="JT85" s="190"/>
      <c r="JU85" s="190"/>
      <c r="JV85" s="190"/>
      <c r="JW85" s="190"/>
      <c r="JX85" s="190"/>
      <c r="JY85" s="190"/>
      <c r="JZ85" s="190"/>
      <c r="KA85" s="190"/>
      <c r="KB85" s="190"/>
      <c r="KC85" s="190"/>
      <c r="KD85" s="190"/>
      <c r="KE85" s="190"/>
      <c r="KF85" s="190"/>
      <c r="KG85" s="190"/>
      <c r="KH85" s="190"/>
      <c r="KI85" s="190"/>
      <c r="KJ85" s="190"/>
      <c r="KK85" s="190"/>
      <c r="KL85" s="190"/>
      <c r="KM85" s="190"/>
      <c r="KN85" s="190"/>
      <c r="KO85" s="190"/>
      <c r="KP85" s="190"/>
      <c r="KQ85" s="190"/>
      <c r="KR85" s="190"/>
      <c r="KS85" s="190"/>
      <c r="KT85" s="190"/>
      <c r="KU85" s="190"/>
      <c r="KV85" s="190"/>
      <c r="KW85" s="190"/>
      <c r="KX85" s="190"/>
      <c r="KY85" s="190"/>
      <c r="KZ85" s="190"/>
      <c r="LA85" s="190"/>
      <c r="LB85" s="190"/>
      <c r="LC85" s="190"/>
      <c r="LD85" s="190"/>
      <c r="LE85" s="190"/>
      <c r="LF85" s="190"/>
      <c r="LG85" s="190"/>
      <c r="LH85" s="190"/>
      <c r="LI85" s="190"/>
      <c r="LJ85" s="190"/>
      <c r="LK85" s="190"/>
      <c r="LL85" s="190"/>
      <c r="LM85" s="190"/>
      <c r="LN85" s="190"/>
      <c r="LO85" s="190"/>
      <c r="LP85" s="190"/>
      <c r="LQ85" s="190"/>
      <c r="LR85" s="190"/>
      <c r="LS85" s="190"/>
      <c r="LT85" s="190"/>
      <c r="LU85" s="190"/>
      <c r="LV85" s="190"/>
      <c r="LW85" s="190"/>
      <c r="LX85" s="190"/>
      <c r="LY85" s="190"/>
      <c r="LZ85" s="190"/>
      <c r="MA85" s="190"/>
      <c r="MB85" s="190"/>
      <c r="MC85" s="190"/>
      <c r="MD85" s="190"/>
      <c r="ME85" s="190"/>
      <c r="MF85" s="190"/>
      <c r="MG85" s="190"/>
      <c r="MH85" s="190"/>
      <c r="MI85" s="190"/>
      <c r="MJ85" s="190"/>
      <c r="MK85" s="190"/>
      <c r="ML85" s="190"/>
      <c r="MM85" s="190"/>
      <c r="MN85" s="190"/>
      <c r="MO85" s="190"/>
      <c r="MP85" s="190"/>
      <c r="MQ85" s="190"/>
      <c r="MR85" s="190"/>
      <c r="MS85" s="190"/>
      <c r="MT85" s="190"/>
      <c r="MU85" s="190"/>
      <c r="MV85" s="190"/>
      <c r="MW85" s="190"/>
      <c r="MX85" s="190"/>
      <c r="MY85" s="190"/>
      <c r="MZ85" s="190"/>
      <c r="NA85" s="190"/>
      <c r="NB85" s="190"/>
      <c r="NC85" s="190"/>
      <c r="ND85" s="190"/>
      <c r="NE85" s="190"/>
      <c r="NF85" s="190"/>
      <c r="NG85" s="190"/>
      <c r="NH85" s="190"/>
      <c r="NI85" s="190"/>
      <c r="NJ85" s="190"/>
      <c r="NK85" s="190"/>
      <c r="NL85" s="190"/>
      <c r="NM85" s="190"/>
      <c r="NN85" s="190"/>
      <c r="NO85" s="190"/>
      <c r="NP85" s="190"/>
      <c r="NQ85" s="190"/>
      <c r="NR85" s="190"/>
      <c r="NS85" s="190"/>
      <c r="NT85" s="190"/>
      <c r="NU85" s="190"/>
      <c r="NV85" s="190"/>
      <c r="NW85" s="190"/>
      <c r="NX85" s="190"/>
      <c r="NY85" s="190"/>
      <c r="NZ85" s="190"/>
      <c r="OA85" s="190"/>
      <c r="OB85" s="190"/>
      <c r="OC85" s="190"/>
      <c r="OD85" s="190"/>
      <c r="OE85" s="190"/>
      <c r="OF85" s="190"/>
      <c r="OG85" s="190"/>
      <c r="OH85" s="190"/>
      <c r="OI85" s="190"/>
      <c r="OJ85" s="190"/>
      <c r="OK85" s="190"/>
      <c r="OL85" s="190"/>
      <c r="OM85" s="190"/>
      <c r="ON85" s="190"/>
      <c r="OO85" s="190"/>
      <c r="OP85" s="190"/>
      <c r="OQ85" s="190"/>
      <c r="OR85" s="190"/>
      <c r="OS85" s="190"/>
      <c r="OT85" s="190"/>
      <c r="OU85" s="190"/>
      <c r="OV85" s="190"/>
      <c r="OW85" s="190"/>
      <c r="OX85" s="190"/>
      <c r="OY85" s="190"/>
      <c r="OZ85" s="190"/>
      <c r="PA85" s="190"/>
      <c r="PB85" s="190"/>
      <c r="PC85" s="190"/>
      <c r="PD85" s="190"/>
      <c r="PE85" s="190"/>
      <c r="PF85" s="190"/>
      <c r="PG85" s="190"/>
      <c r="PH85" s="190"/>
      <c r="PI85" s="190"/>
      <c r="PJ85" s="190"/>
      <c r="PK85" s="190"/>
      <c r="PL85" s="190"/>
      <c r="PM85" s="190"/>
      <c r="PN85" s="190"/>
      <c r="PO85" s="190"/>
      <c r="PP85" s="190"/>
      <c r="PQ85" s="190"/>
      <c r="PR85" s="190"/>
      <c r="PS85" s="190"/>
      <c r="PT85" s="190"/>
      <c r="PU85" s="190"/>
      <c r="PV85" s="190"/>
      <c r="PW85" s="190"/>
      <c r="PX85" s="190"/>
      <c r="PY85" s="190"/>
      <c r="PZ85" s="190"/>
      <c r="QA85" s="190"/>
      <c r="QB85" s="190"/>
      <c r="QC85" s="190"/>
      <c r="QD85" s="190"/>
      <c r="QE85" s="190"/>
      <c r="QF85" s="190"/>
      <c r="QG85" s="190"/>
      <c r="QH85" s="190"/>
      <c r="QI85" s="190"/>
      <c r="QJ85" s="190"/>
      <c r="QK85" s="190"/>
      <c r="QL85" s="190"/>
      <c r="QM85" s="190"/>
      <c r="QN85" s="190"/>
      <c r="QO85" s="190"/>
      <c r="QP85" s="190"/>
      <c r="QQ85" s="190"/>
      <c r="QR85" s="190"/>
      <c r="QS85" s="190"/>
      <c r="QT85" s="190"/>
      <c r="QU85" s="190"/>
      <c r="QV85" s="190"/>
      <c r="QW85" s="190"/>
      <c r="QX85" s="190"/>
      <c r="QY85" s="190"/>
      <c r="QZ85" s="190"/>
      <c r="RA85" s="190"/>
      <c r="RB85" s="190"/>
      <c r="RC85" s="190"/>
      <c r="RD85" s="190"/>
      <c r="RE85" s="190"/>
      <c r="RF85" s="190"/>
      <c r="RG85" s="190"/>
      <c r="RH85" s="190"/>
      <c r="RI85" s="190"/>
      <c r="RJ85" s="190"/>
      <c r="RK85" s="190"/>
      <c r="RL85" s="190"/>
      <c r="RM85" s="190"/>
      <c r="RN85" s="190"/>
      <c r="RO85" s="190"/>
      <c r="RP85" s="190"/>
      <c r="RQ85" s="190"/>
      <c r="RR85" s="190"/>
      <c r="RS85" s="190"/>
      <c r="RT85" s="190"/>
      <c r="RU85" s="190"/>
      <c r="RV85" s="190"/>
      <c r="RW85" s="190"/>
      <c r="RX85" s="190"/>
      <c r="RY85" s="190"/>
      <c r="RZ85" s="190"/>
      <c r="SA85" s="190"/>
      <c r="SB85" s="190"/>
      <c r="SC85" s="190"/>
      <c r="SD85" s="190"/>
      <c r="SE85" s="190"/>
      <c r="SF85" s="190"/>
      <c r="SG85" s="190"/>
      <c r="SH85" s="190"/>
      <c r="SI85" s="190"/>
      <c r="SJ85" s="190"/>
      <c r="SK85" s="190"/>
      <c r="SL85" s="190"/>
      <c r="SM85" s="190"/>
      <c r="SN85" s="190"/>
      <c r="SO85" s="190"/>
      <c r="SP85" s="190"/>
      <c r="SQ85" s="190"/>
      <c r="SR85" s="190"/>
      <c r="SS85" s="190"/>
      <c r="ST85" s="190"/>
      <c r="SU85" s="190"/>
      <c r="SV85" s="190"/>
      <c r="SW85" s="190"/>
      <c r="SX85" s="190"/>
      <c r="SY85" s="190"/>
      <c r="SZ85" s="190"/>
      <c r="TA85" s="190"/>
      <c r="TB85" s="190"/>
      <c r="TC85" s="190"/>
      <c r="TD85" s="190"/>
      <c r="TE85" s="190"/>
      <c r="TF85" s="190"/>
      <c r="TG85" s="190"/>
      <c r="TH85" s="190"/>
      <c r="TI85" s="190"/>
      <c r="TJ85" s="190"/>
      <c r="TK85" s="190"/>
      <c r="TL85" s="190"/>
      <c r="TM85" s="190"/>
      <c r="TN85" s="190"/>
      <c r="TO85" s="190"/>
      <c r="TP85" s="190"/>
      <c r="TQ85" s="190"/>
      <c r="TR85" s="190"/>
      <c r="TS85" s="190"/>
      <c r="TT85" s="190"/>
      <c r="TU85" s="190"/>
      <c r="TV85" s="190"/>
      <c r="TW85" s="190"/>
      <c r="TX85" s="190"/>
      <c r="TY85" s="190"/>
      <c r="TZ85" s="190"/>
      <c r="UA85" s="190"/>
      <c r="UB85" s="190"/>
      <c r="UC85" s="190"/>
      <c r="UD85" s="190"/>
      <c r="UE85" s="190"/>
      <c r="UF85" s="190"/>
      <c r="UG85" s="190"/>
      <c r="UH85" s="190"/>
      <c r="UI85" s="190"/>
      <c r="UJ85" s="190"/>
      <c r="UK85" s="190"/>
      <c r="UL85" s="190"/>
      <c r="UM85" s="190"/>
      <c r="UN85" s="190"/>
      <c r="UO85" s="190"/>
      <c r="UP85" s="190"/>
      <c r="UQ85" s="190"/>
      <c r="UR85" s="190"/>
      <c r="US85" s="190"/>
      <c r="UT85" s="190"/>
      <c r="UU85" s="190"/>
      <c r="UV85" s="190"/>
      <c r="UW85" s="190"/>
      <c r="UX85" s="190"/>
      <c r="UY85" s="190"/>
      <c r="UZ85" s="190"/>
      <c r="VA85" s="190"/>
      <c r="VB85" s="190"/>
      <c r="VC85" s="190"/>
      <c r="VD85" s="190"/>
      <c r="VE85" s="190"/>
      <c r="VF85" s="190"/>
      <c r="VG85" s="190"/>
      <c r="VH85" s="190"/>
      <c r="VI85" s="190"/>
      <c r="VJ85" s="190"/>
      <c r="VK85" s="190"/>
      <c r="VL85" s="190"/>
      <c r="VM85" s="190"/>
      <c r="VN85" s="190"/>
      <c r="VO85" s="190"/>
      <c r="VP85" s="190"/>
      <c r="VQ85" s="190"/>
      <c r="VR85" s="190"/>
      <c r="VS85" s="190"/>
      <c r="VT85" s="190"/>
      <c r="VU85" s="190"/>
      <c r="VV85" s="190"/>
      <c r="VW85" s="190"/>
      <c r="VX85" s="190"/>
      <c r="VY85" s="190"/>
      <c r="VZ85" s="190"/>
      <c r="WA85" s="190"/>
      <c r="WB85" s="190"/>
      <c r="WC85" s="190"/>
      <c r="WD85" s="190"/>
      <c r="WE85" s="190"/>
      <c r="WF85" s="190"/>
      <c r="WG85" s="190"/>
      <c r="WH85" s="190"/>
      <c r="WI85" s="190"/>
      <c r="WJ85" s="190"/>
      <c r="WK85" s="190"/>
      <c r="WL85" s="190"/>
      <c r="WM85" s="190"/>
      <c r="WN85" s="190"/>
      <c r="WO85" s="190"/>
      <c r="WP85" s="190"/>
      <c r="WQ85" s="190"/>
      <c r="WR85" s="190"/>
      <c r="WS85" s="190"/>
      <c r="WT85" s="190"/>
      <c r="WU85" s="190"/>
      <c r="WV85" s="190"/>
      <c r="WW85" s="190"/>
      <c r="WX85" s="190"/>
      <c r="WY85" s="190"/>
      <c r="WZ85" s="190"/>
      <c r="XA85" s="190"/>
      <c r="XB85" s="190"/>
      <c r="XC85" s="190"/>
      <c r="XD85" s="190"/>
      <c r="XE85" s="190"/>
      <c r="XF85" s="190"/>
      <c r="XG85" s="190"/>
      <c r="XH85" s="190"/>
      <c r="XI85" s="190"/>
      <c r="XJ85" s="190"/>
      <c r="XK85" s="190"/>
      <c r="XL85" s="190"/>
      <c r="XM85" s="190"/>
      <c r="XN85" s="190"/>
      <c r="XO85" s="190"/>
      <c r="XP85" s="190"/>
      <c r="XQ85" s="190"/>
      <c r="XR85" s="190"/>
      <c r="XS85" s="190"/>
      <c r="XT85" s="190"/>
      <c r="XU85" s="190"/>
      <c r="XV85" s="190"/>
      <c r="XW85" s="190"/>
      <c r="XX85" s="190"/>
      <c r="XY85" s="190"/>
      <c r="XZ85" s="190"/>
      <c r="YA85" s="190"/>
      <c r="YB85" s="190"/>
      <c r="YC85" s="190"/>
      <c r="YD85" s="190"/>
      <c r="YE85" s="190"/>
      <c r="YF85" s="190"/>
      <c r="YG85" s="190"/>
      <c r="YH85" s="190"/>
      <c r="YI85" s="190"/>
      <c r="YJ85" s="190"/>
      <c r="YK85" s="190"/>
      <c r="YL85" s="190"/>
      <c r="YM85" s="190"/>
      <c r="YN85" s="190"/>
      <c r="YO85" s="190"/>
      <c r="YP85" s="190"/>
      <c r="YQ85" s="190"/>
      <c r="YR85" s="190"/>
      <c r="YS85" s="190"/>
      <c r="YT85" s="190"/>
      <c r="YU85" s="190"/>
      <c r="YV85" s="190"/>
      <c r="YW85" s="190"/>
      <c r="YX85" s="190"/>
      <c r="YY85" s="190"/>
      <c r="YZ85" s="190"/>
      <c r="ZA85" s="190"/>
      <c r="ZB85" s="190"/>
      <c r="ZC85" s="190"/>
      <c r="ZD85" s="190"/>
      <c r="ZE85" s="190"/>
      <c r="ZF85" s="190"/>
      <c r="ZG85" s="190"/>
      <c r="ZH85" s="190"/>
      <c r="ZI85" s="190"/>
      <c r="ZJ85" s="190"/>
      <c r="ZK85" s="190"/>
      <c r="ZL85" s="190"/>
      <c r="ZM85" s="190"/>
      <c r="ZN85" s="190"/>
      <c r="ZO85" s="190"/>
      <c r="ZP85" s="190"/>
      <c r="ZQ85" s="190"/>
      <c r="ZR85" s="190"/>
      <c r="ZS85" s="190"/>
      <c r="ZT85" s="190"/>
      <c r="ZU85" s="190"/>
      <c r="ZV85" s="190"/>
      <c r="ZW85" s="190"/>
      <c r="ZX85" s="190"/>
      <c r="ZY85" s="190"/>
      <c r="ZZ85" s="190"/>
      <c r="AAA85" s="190"/>
      <c r="AAB85" s="190"/>
      <c r="AAC85" s="190"/>
      <c r="AAD85" s="190"/>
      <c r="AAE85" s="190"/>
      <c r="AAF85" s="190"/>
      <c r="AAG85" s="190"/>
      <c r="AAH85" s="190"/>
      <c r="AAI85" s="190"/>
      <c r="AAJ85" s="190"/>
      <c r="AAK85" s="190"/>
      <c r="AAL85" s="190"/>
      <c r="AAM85" s="190"/>
      <c r="AAN85" s="190"/>
      <c r="AAO85" s="190"/>
      <c r="AAP85" s="190"/>
      <c r="AAQ85" s="190"/>
      <c r="AAR85" s="190"/>
      <c r="AAS85" s="190"/>
      <c r="AAT85" s="190"/>
      <c r="AAU85" s="190"/>
      <c r="AAV85" s="190"/>
      <c r="AAW85" s="190"/>
      <c r="AAX85" s="190"/>
      <c r="AAY85" s="190"/>
      <c r="AAZ85" s="190"/>
      <c r="ABA85" s="190"/>
      <c r="ABB85" s="190"/>
      <c r="ABC85" s="190"/>
      <c r="ABD85" s="190"/>
      <c r="ABE85" s="190"/>
      <c r="ABF85" s="190"/>
      <c r="ABG85" s="190"/>
      <c r="ABH85" s="190"/>
      <c r="ABI85" s="190"/>
      <c r="ABJ85" s="190"/>
      <c r="ABK85" s="190"/>
      <c r="ABL85" s="190"/>
      <c r="ABM85" s="190"/>
      <c r="ABN85" s="190"/>
      <c r="ABO85" s="190"/>
      <c r="ABP85" s="190"/>
      <c r="ABQ85" s="190"/>
      <c r="ABR85" s="190"/>
      <c r="ABS85" s="190"/>
      <c r="ABT85" s="190"/>
      <c r="ABU85" s="190"/>
      <c r="ABV85" s="190"/>
      <c r="ABW85" s="190"/>
      <c r="ABX85" s="190"/>
      <c r="ABY85" s="190"/>
      <c r="ABZ85" s="190"/>
      <c r="ACA85" s="190"/>
      <c r="ACB85" s="190"/>
      <c r="ACC85" s="190"/>
      <c r="ACD85" s="190"/>
      <c r="ACE85" s="190"/>
      <c r="ACF85" s="190"/>
      <c r="ACG85" s="190"/>
      <c r="ACH85" s="190"/>
      <c r="ACI85" s="190"/>
      <c r="ACJ85" s="190"/>
      <c r="ACK85" s="190"/>
      <c r="ACL85" s="190"/>
      <c r="ACM85" s="190"/>
      <c r="ACN85" s="190"/>
      <c r="ACO85" s="190"/>
      <c r="ACP85" s="190"/>
      <c r="ACQ85" s="190"/>
      <c r="ACR85" s="190"/>
      <c r="ACS85" s="190"/>
      <c r="ACT85" s="190"/>
      <c r="ACU85" s="190"/>
      <c r="ACV85" s="190"/>
      <c r="ACW85" s="190"/>
      <c r="ACX85" s="190"/>
      <c r="ACY85" s="190"/>
      <c r="ACZ85" s="190"/>
      <c r="ADA85" s="190"/>
      <c r="ADB85" s="190"/>
      <c r="ADC85" s="190"/>
      <c r="ADD85" s="190"/>
      <c r="ADE85" s="190"/>
      <c r="ADF85" s="190"/>
      <c r="ADG85" s="190"/>
      <c r="ADH85" s="190"/>
      <c r="ADI85" s="190"/>
      <c r="ADJ85" s="190"/>
      <c r="ADK85" s="190"/>
      <c r="ADL85" s="190"/>
      <c r="ADM85" s="190"/>
      <c r="ADN85" s="190"/>
      <c r="ADO85" s="190"/>
      <c r="ADP85" s="190"/>
      <c r="ADQ85" s="190"/>
      <c r="ADR85" s="190"/>
      <c r="ADS85" s="190"/>
      <c r="ADT85" s="190"/>
      <c r="ADU85" s="190"/>
      <c r="ADV85" s="190"/>
      <c r="ADW85" s="190"/>
      <c r="ADX85" s="190"/>
      <c r="ADY85" s="190"/>
      <c r="ADZ85" s="190"/>
      <c r="AEA85" s="190"/>
      <c r="AEB85" s="190"/>
      <c r="AEC85" s="190"/>
      <c r="AED85" s="190"/>
      <c r="AEE85" s="190"/>
      <c r="AEF85" s="190"/>
      <c r="AEG85" s="190"/>
      <c r="AEH85" s="190"/>
      <c r="AEI85" s="190"/>
      <c r="AEJ85" s="190"/>
      <c r="AEK85" s="190"/>
      <c r="AEL85" s="190"/>
      <c r="AEM85" s="190"/>
      <c r="AEN85" s="190"/>
      <c r="AEO85" s="190"/>
      <c r="AEP85" s="190"/>
      <c r="AEQ85" s="190"/>
      <c r="AER85" s="190"/>
      <c r="AES85" s="190"/>
      <c r="AET85" s="190"/>
      <c r="AEU85" s="190"/>
      <c r="AEV85" s="190"/>
      <c r="AEW85" s="190"/>
      <c r="AEX85" s="190"/>
      <c r="AEY85" s="190"/>
      <c r="AEZ85" s="190"/>
      <c r="AFA85" s="190"/>
      <c r="AFB85" s="190"/>
      <c r="AFC85" s="190"/>
      <c r="AFD85" s="190"/>
      <c r="AFE85" s="190"/>
      <c r="AFF85" s="190"/>
      <c r="AFG85" s="190"/>
      <c r="AFH85" s="190"/>
      <c r="AFI85" s="190"/>
      <c r="AFJ85" s="190"/>
      <c r="AFK85" s="190"/>
      <c r="AFL85" s="190"/>
      <c r="AFM85" s="190"/>
      <c r="AFN85" s="190"/>
      <c r="AFO85" s="190"/>
      <c r="AFP85" s="190"/>
      <c r="AFQ85" s="190"/>
      <c r="AFR85" s="190"/>
      <c r="AFS85" s="190"/>
      <c r="AFT85" s="190"/>
      <c r="AFU85" s="190"/>
      <c r="AFV85" s="190"/>
      <c r="AFW85" s="190"/>
      <c r="AFX85" s="190"/>
      <c r="AFY85" s="190"/>
      <c r="AFZ85" s="190"/>
      <c r="AGA85" s="190"/>
      <c r="AGB85" s="190"/>
      <c r="AGC85" s="190"/>
      <c r="AGD85" s="190"/>
      <c r="AGE85" s="190"/>
      <c r="AGF85" s="190"/>
      <c r="AGG85" s="190"/>
      <c r="AGH85" s="190"/>
      <c r="AGI85" s="190"/>
      <c r="AGJ85" s="190"/>
      <c r="AGK85" s="190"/>
      <c r="AGL85" s="190"/>
      <c r="AGM85" s="190"/>
      <c r="AGN85" s="190"/>
      <c r="AGO85" s="190"/>
      <c r="AGP85" s="190"/>
      <c r="AGQ85" s="190"/>
      <c r="AGR85" s="190"/>
      <c r="AGS85" s="190"/>
      <c r="AGT85" s="190"/>
      <c r="AGU85" s="190"/>
      <c r="AGV85" s="190"/>
      <c r="AGW85" s="190"/>
      <c r="AGX85" s="190"/>
      <c r="AGY85" s="190"/>
      <c r="AGZ85" s="190"/>
      <c r="AHA85" s="190"/>
      <c r="AHB85" s="190"/>
      <c r="AHC85" s="190"/>
      <c r="AHD85" s="190"/>
      <c r="AHE85" s="190"/>
      <c r="AHF85" s="190"/>
      <c r="AHG85" s="190"/>
      <c r="AHH85" s="190"/>
      <c r="AHI85" s="190"/>
      <c r="AHJ85" s="190"/>
      <c r="AHK85" s="190"/>
      <c r="AHL85" s="190"/>
      <c r="AHM85" s="190"/>
      <c r="AHN85" s="190"/>
      <c r="AHO85" s="190"/>
      <c r="AHP85" s="190"/>
      <c r="AHQ85" s="190"/>
      <c r="AHR85" s="190"/>
      <c r="AHS85" s="190"/>
      <c r="AHT85" s="190"/>
      <c r="AHU85" s="190"/>
      <c r="AHV85" s="190"/>
      <c r="AHW85" s="190"/>
      <c r="AHX85" s="190"/>
      <c r="AHY85" s="190"/>
      <c r="AHZ85" s="190"/>
      <c r="AIA85" s="190"/>
      <c r="AIB85" s="190"/>
      <c r="AIC85" s="190"/>
      <c r="AID85" s="190"/>
      <c r="AIE85" s="190"/>
      <c r="AIF85" s="190"/>
      <c r="AIG85" s="190"/>
      <c r="AIH85" s="190"/>
      <c r="AII85" s="190"/>
      <c r="AIJ85" s="190"/>
      <c r="AIK85" s="190"/>
      <c r="AIL85" s="190"/>
      <c r="AIM85" s="190"/>
      <c r="AIN85" s="190"/>
      <c r="AIO85" s="190"/>
      <c r="AIP85" s="190"/>
      <c r="AIQ85" s="190"/>
      <c r="AIR85" s="190"/>
      <c r="AIS85" s="190"/>
      <c r="AIT85" s="190"/>
      <c r="AIU85" s="190"/>
      <c r="AIV85" s="190"/>
      <c r="AIW85" s="190"/>
      <c r="AIX85" s="190"/>
      <c r="AIY85" s="190"/>
      <c r="AIZ85" s="190"/>
      <c r="AJA85" s="190"/>
      <c r="AJB85" s="190"/>
      <c r="AJC85" s="190"/>
      <c r="AJD85" s="190"/>
      <c r="AJE85" s="190"/>
      <c r="AJF85" s="190"/>
      <c r="AJG85" s="190"/>
      <c r="AJH85" s="190"/>
      <c r="AJI85" s="190"/>
      <c r="AJJ85" s="190"/>
      <c r="AJK85" s="190"/>
      <c r="AJL85" s="190"/>
      <c r="AJM85" s="190"/>
      <c r="AJN85" s="190"/>
      <c r="AJO85" s="190"/>
      <c r="AJP85" s="190"/>
      <c r="AJQ85" s="190"/>
      <c r="AJR85" s="190"/>
      <c r="AJS85" s="190"/>
      <c r="AJT85" s="190"/>
      <c r="AJU85" s="190"/>
      <c r="AJV85" s="190"/>
      <c r="AJW85" s="190"/>
      <c r="AJX85" s="190"/>
      <c r="AJY85" s="190"/>
      <c r="AJZ85" s="190"/>
      <c r="AKA85" s="190"/>
      <c r="AKB85" s="190"/>
      <c r="AKC85" s="190"/>
      <c r="AKD85" s="190"/>
      <c r="AKE85" s="190"/>
      <c r="AKF85" s="190"/>
      <c r="AKG85" s="190"/>
      <c r="AKH85" s="190"/>
      <c r="AKI85" s="190"/>
      <c r="AKJ85" s="190"/>
      <c r="AKK85" s="190"/>
      <c r="AKL85" s="190"/>
      <c r="AKM85" s="190"/>
      <c r="AKN85" s="190"/>
      <c r="AKO85" s="190"/>
      <c r="AKP85" s="190"/>
      <c r="AKQ85" s="190"/>
      <c r="AKR85" s="190"/>
      <c r="AKS85" s="190"/>
      <c r="AKT85" s="190"/>
      <c r="AKU85" s="190"/>
      <c r="AKV85" s="190"/>
      <c r="AKW85" s="190"/>
      <c r="AKX85" s="190"/>
      <c r="AKY85" s="190"/>
      <c r="AKZ85" s="190"/>
      <c r="ALA85" s="190"/>
      <c r="ALB85" s="190"/>
      <c r="ALC85" s="190"/>
      <c r="ALD85" s="190"/>
      <c r="ALE85" s="190"/>
      <c r="ALF85" s="190"/>
      <c r="ALG85" s="190"/>
      <c r="ALH85" s="190"/>
      <c r="ALI85" s="190"/>
      <c r="ALJ85" s="190"/>
      <c r="ALK85" s="190"/>
      <c r="ALL85" s="190"/>
      <c r="ALM85" s="190"/>
      <c r="ALN85" s="190"/>
      <c r="ALO85" s="190"/>
      <c r="ALP85" s="190"/>
      <c r="ALQ85" s="190"/>
      <c r="ALR85" s="190"/>
      <c r="ALS85" s="190"/>
      <c r="ALT85" s="190"/>
      <c r="ALU85" s="190"/>
      <c r="ALV85" s="190"/>
      <c r="ALW85" s="190"/>
      <c r="ALX85" s="190"/>
      <c r="ALY85" s="190"/>
      <c r="ALZ85" s="190"/>
      <c r="AMA85" s="190"/>
    </row>
    <row r="86" spans="2:1015" s="123" customFormat="1" ht="17.25" x14ac:dyDescent="0.25">
      <c r="B86" s="215"/>
      <c r="C86" s="215"/>
      <c r="D86" s="215"/>
      <c r="E86" s="215"/>
      <c r="F86" s="215"/>
      <c r="G86" s="215"/>
      <c r="H86" s="216"/>
      <c r="I86" s="216"/>
      <c r="J86" s="216"/>
      <c r="K86" s="216"/>
      <c r="L86" s="233"/>
      <c r="M86" s="233"/>
      <c r="N86" s="233"/>
      <c r="O86" s="233"/>
      <c r="P86" s="190"/>
      <c r="Q86" s="190"/>
      <c r="R86" s="190"/>
      <c r="S86" s="190"/>
      <c r="T86" s="190"/>
      <c r="U86" s="190"/>
      <c r="V86" s="190"/>
      <c r="W86" s="190"/>
      <c r="X86" s="190"/>
      <c r="Y86" s="190"/>
      <c r="Z86" s="190"/>
      <c r="AA86" s="190"/>
      <c r="AB86" s="190"/>
      <c r="AC86" s="190"/>
      <c r="AD86" s="190"/>
      <c r="AE86" s="190"/>
      <c r="AF86" s="190"/>
      <c r="AG86" s="190"/>
      <c r="AH86" s="190"/>
      <c r="AI86" s="190"/>
      <c r="AJ86" s="190"/>
      <c r="AK86" s="190"/>
      <c r="AL86" s="190"/>
      <c r="AM86" s="190"/>
      <c r="AN86" s="190"/>
      <c r="AO86" s="190"/>
      <c r="AP86" s="190"/>
      <c r="AQ86" s="190"/>
      <c r="AR86" s="190"/>
      <c r="AS86" s="190"/>
      <c r="AT86" s="190"/>
      <c r="AU86" s="190"/>
      <c r="AV86" s="190"/>
      <c r="AW86" s="190"/>
      <c r="AX86" s="190"/>
      <c r="AY86" s="190"/>
      <c r="AZ86" s="190"/>
      <c r="BA86" s="190"/>
      <c r="BB86" s="190"/>
      <c r="BC86" s="190"/>
      <c r="BD86" s="190"/>
      <c r="BE86" s="190"/>
      <c r="BF86" s="190"/>
      <c r="BG86" s="190"/>
      <c r="BH86" s="190"/>
      <c r="BI86" s="190"/>
      <c r="BJ86" s="190"/>
      <c r="BK86" s="190"/>
      <c r="BL86" s="190"/>
      <c r="BM86" s="190"/>
      <c r="BN86" s="190"/>
      <c r="BO86" s="190"/>
      <c r="BP86" s="190"/>
      <c r="BQ86" s="190"/>
      <c r="BR86" s="190"/>
      <c r="BS86" s="190"/>
      <c r="BT86" s="190"/>
      <c r="BU86" s="190"/>
      <c r="BV86" s="190"/>
      <c r="BW86" s="190"/>
      <c r="BX86" s="190"/>
      <c r="BY86" s="190"/>
      <c r="BZ86" s="190"/>
      <c r="CA86" s="190"/>
      <c r="CB86" s="190"/>
      <c r="CC86" s="190"/>
      <c r="CD86" s="190"/>
      <c r="CE86" s="190"/>
      <c r="CF86" s="190"/>
      <c r="CG86" s="190"/>
      <c r="CH86" s="190"/>
      <c r="CI86" s="190"/>
      <c r="CJ86" s="190"/>
      <c r="CK86" s="190"/>
      <c r="CL86" s="190"/>
      <c r="CM86" s="190"/>
      <c r="CN86" s="190"/>
      <c r="CO86" s="190"/>
      <c r="CP86" s="190"/>
      <c r="CQ86" s="190"/>
      <c r="CR86" s="190"/>
      <c r="CS86" s="190"/>
      <c r="CT86" s="190"/>
      <c r="CU86" s="190"/>
      <c r="CV86" s="190"/>
      <c r="CW86" s="190"/>
      <c r="CX86" s="190"/>
      <c r="CY86" s="190"/>
      <c r="CZ86" s="190"/>
      <c r="DA86" s="190"/>
      <c r="DB86" s="190"/>
      <c r="DC86" s="190"/>
      <c r="DD86" s="190"/>
      <c r="DE86" s="190"/>
      <c r="DF86" s="190"/>
      <c r="DG86" s="190"/>
      <c r="DH86" s="190"/>
      <c r="DI86" s="190"/>
      <c r="DJ86" s="190"/>
      <c r="DK86" s="190"/>
      <c r="DL86" s="190"/>
      <c r="DM86" s="190"/>
      <c r="DN86" s="190"/>
      <c r="DO86" s="190"/>
      <c r="DP86" s="190"/>
      <c r="DQ86" s="190"/>
      <c r="DR86" s="190"/>
      <c r="DS86" s="190"/>
      <c r="DT86" s="190"/>
      <c r="DU86" s="190"/>
      <c r="DV86" s="190"/>
      <c r="DW86" s="190"/>
      <c r="DX86" s="190"/>
      <c r="DY86" s="190"/>
      <c r="DZ86" s="190"/>
      <c r="EA86" s="190"/>
      <c r="EB86" s="190"/>
      <c r="EC86" s="190"/>
      <c r="ED86" s="190"/>
      <c r="EE86" s="190"/>
      <c r="EF86" s="190"/>
      <c r="EG86" s="190"/>
      <c r="EH86" s="190"/>
      <c r="EI86" s="190"/>
      <c r="EJ86" s="190"/>
      <c r="EK86" s="190"/>
      <c r="EL86" s="190"/>
      <c r="EM86" s="190"/>
      <c r="EN86" s="190"/>
      <c r="EO86" s="190"/>
      <c r="EP86" s="190"/>
      <c r="EQ86" s="190"/>
      <c r="ER86" s="190"/>
      <c r="ES86" s="190"/>
      <c r="ET86" s="190"/>
      <c r="EU86" s="190"/>
      <c r="EV86" s="190"/>
      <c r="EW86" s="190"/>
      <c r="EX86" s="190"/>
      <c r="EY86" s="190"/>
      <c r="EZ86" s="190"/>
      <c r="FA86" s="190"/>
      <c r="FB86" s="190"/>
      <c r="FC86" s="190"/>
      <c r="FD86" s="190"/>
      <c r="FE86" s="190"/>
      <c r="FF86" s="190"/>
      <c r="FG86" s="190"/>
      <c r="FH86" s="190"/>
      <c r="FI86" s="190"/>
      <c r="FJ86" s="190"/>
      <c r="FK86" s="190"/>
      <c r="FL86" s="190"/>
      <c r="FM86" s="190"/>
      <c r="FN86" s="190"/>
      <c r="FO86" s="190"/>
      <c r="FP86" s="190"/>
      <c r="FQ86" s="190"/>
      <c r="FR86" s="190"/>
      <c r="FS86" s="190"/>
      <c r="FT86" s="190"/>
      <c r="FU86" s="190"/>
      <c r="FV86" s="190"/>
      <c r="FW86" s="190"/>
      <c r="FX86" s="190"/>
      <c r="FY86" s="190"/>
      <c r="FZ86" s="190"/>
      <c r="GA86" s="190"/>
      <c r="GB86" s="190"/>
      <c r="GC86" s="190"/>
      <c r="GD86" s="190"/>
      <c r="GE86" s="190"/>
      <c r="GF86" s="190"/>
      <c r="GG86" s="190"/>
      <c r="GH86" s="190"/>
      <c r="GI86" s="190"/>
      <c r="GJ86" s="190"/>
      <c r="GK86" s="190"/>
      <c r="GL86" s="190"/>
      <c r="GM86" s="190"/>
      <c r="GN86" s="190"/>
      <c r="GO86" s="190"/>
      <c r="GP86" s="190"/>
      <c r="GQ86" s="190"/>
      <c r="GR86" s="190"/>
      <c r="GS86" s="190"/>
      <c r="GT86" s="190"/>
      <c r="GU86" s="190"/>
      <c r="GV86" s="190"/>
      <c r="GW86" s="190"/>
      <c r="GX86" s="190"/>
      <c r="GY86" s="190"/>
      <c r="GZ86" s="190"/>
      <c r="HA86" s="190"/>
      <c r="HB86" s="190"/>
      <c r="HC86" s="190"/>
      <c r="HD86" s="190"/>
      <c r="HE86" s="190"/>
      <c r="HF86" s="190"/>
      <c r="HG86" s="190"/>
      <c r="HH86" s="190"/>
      <c r="HI86" s="190"/>
      <c r="HJ86" s="190"/>
      <c r="HK86" s="190"/>
      <c r="HL86" s="190"/>
      <c r="HM86" s="190"/>
      <c r="HN86" s="190"/>
      <c r="HO86" s="190"/>
      <c r="HP86" s="190"/>
      <c r="HQ86" s="190"/>
      <c r="HR86" s="190"/>
      <c r="HS86" s="190"/>
      <c r="HT86" s="190"/>
      <c r="HU86" s="190"/>
      <c r="HV86" s="190"/>
      <c r="HW86" s="190"/>
      <c r="HX86" s="190"/>
      <c r="HY86" s="190"/>
      <c r="HZ86" s="190"/>
      <c r="IA86" s="190"/>
      <c r="IB86" s="190"/>
      <c r="IC86" s="190"/>
      <c r="ID86" s="190"/>
      <c r="IE86" s="190"/>
      <c r="IF86" s="190"/>
      <c r="IG86" s="190"/>
      <c r="IH86" s="190"/>
      <c r="II86" s="190"/>
      <c r="IJ86" s="190"/>
      <c r="IK86" s="190"/>
      <c r="IL86" s="190"/>
      <c r="IM86" s="190"/>
      <c r="IN86" s="190"/>
      <c r="IO86" s="190"/>
      <c r="IP86" s="190"/>
      <c r="IQ86" s="190"/>
      <c r="IR86" s="190"/>
      <c r="IS86" s="190"/>
      <c r="IT86" s="190"/>
      <c r="IU86" s="190"/>
      <c r="IV86" s="190"/>
      <c r="IW86" s="190"/>
      <c r="IX86" s="190"/>
      <c r="IY86" s="190"/>
      <c r="IZ86" s="190"/>
      <c r="JA86" s="190"/>
      <c r="JB86" s="190"/>
      <c r="JC86" s="190"/>
      <c r="JD86" s="190"/>
      <c r="JE86" s="190"/>
      <c r="JF86" s="190"/>
      <c r="JG86" s="190"/>
      <c r="JH86" s="190"/>
      <c r="JI86" s="190"/>
      <c r="JJ86" s="190"/>
      <c r="JK86" s="190"/>
      <c r="JL86" s="190"/>
      <c r="JM86" s="190"/>
      <c r="JN86" s="190"/>
      <c r="JO86" s="190"/>
      <c r="JP86" s="190"/>
      <c r="JQ86" s="190"/>
      <c r="JR86" s="190"/>
      <c r="JS86" s="190"/>
      <c r="JT86" s="190"/>
      <c r="JU86" s="190"/>
      <c r="JV86" s="190"/>
      <c r="JW86" s="190"/>
      <c r="JX86" s="190"/>
      <c r="JY86" s="190"/>
      <c r="JZ86" s="190"/>
      <c r="KA86" s="190"/>
      <c r="KB86" s="190"/>
      <c r="KC86" s="190"/>
      <c r="KD86" s="190"/>
      <c r="KE86" s="190"/>
      <c r="KF86" s="190"/>
      <c r="KG86" s="190"/>
      <c r="KH86" s="190"/>
      <c r="KI86" s="190"/>
      <c r="KJ86" s="190"/>
      <c r="KK86" s="190"/>
      <c r="KL86" s="190"/>
      <c r="KM86" s="190"/>
      <c r="KN86" s="190"/>
      <c r="KO86" s="190"/>
      <c r="KP86" s="190"/>
      <c r="KQ86" s="190"/>
      <c r="KR86" s="190"/>
      <c r="KS86" s="190"/>
      <c r="KT86" s="190"/>
      <c r="KU86" s="190"/>
      <c r="KV86" s="190"/>
      <c r="KW86" s="190"/>
      <c r="KX86" s="190"/>
      <c r="KY86" s="190"/>
      <c r="KZ86" s="190"/>
      <c r="LA86" s="190"/>
      <c r="LB86" s="190"/>
      <c r="LC86" s="190"/>
      <c r="LD86" s="190"/>
      <c r="LE86" s="190"/>
      <c r="LF86" s="190"/>
      <c r="LG86" s="190"/>
      <c r="LH86" s="190"/>
      <c r="LI86" s="190"/>
      <c r="LJ86" s="190"/>
      <c r="LK86" s="190"/>
      <c r="LL86" s="190"/>
      <c r="LM86" s="190"/>
      <c r="LN86" s="190"/>
      <c r="LO86" s="190"/>
      <c r="LP86" s="190"/>
      <c r="LQ86" s="190"/>
      <c r="LR86" s="190"/>
      <c r="LS86" s="190"/>
      <c r="LT86" s="190"/>
      <c r="LU86" s="190"/>
      <c r="LV86" s="190"/>
      <c r="LW86" s="190"/>
      <c r="LX86" s="190"/>
      <c r="LY86" s="190"/>
      <c r="LZ86" s="190"/>
      <c r="MA86" s="190"/>
      <c r="MB86" s="190"/>
      <c r="MC86" s="190"/>
      <c r="MD86" s="190"/>
      <c r="ME86" s="190"/>
      <c r="MF86" s="190"/>
      <c r="MG86" s="190"/>
      <c r="MH86" s="190"/>
      <c r="MI86" s="190"/>
      <c r="MJ86" s="190"/>
      <c r="MK86" s="190"/>
      <c r="ML86" s="190"/>
      <c r="MM86" s="190"/>
      <c r="MN86" s="190"/>
      <c r="MO86" s="190"/>
      <c r="MP86" s="190"/>
      <c r="MQ86" s="190"/>
      <c r="MR86" s="190"/>
      <c r="MS86" s="190"/>
      <c r="MT86" s="190"/>
      <c r="MU86" s="190"/>
      <c r="MV86" s="190"/>
      <c r="MW86" s="190"/>
      <c r="MX86" s="190"/>
      <c r="MY86" s="190"/>
      <c r="MZ86" s="190"/>
      <c r="NA86" s="190"/>
      <c r="NB86" s="190"/>
      <c r="NC86" s="190"/>
      <c r="ND86" s="190"/>
      <c r="NE86" s="190"/>
      <c r="NF86" s="190"/>
      <c r="NG86" s="190"/>
      <c r="NH86" s="190"/>
      <c r="NI86" s="190"/>
      <c r="NJ86" s="190"/>
      <c r="NK86" s="190"/>
      <c r="NL86" s="190"/>
      <c r="NM86" s="190"/>
      <c r="NN86" s="190"/>
      <c r="NO86" s="190"/>
      <c r="NP86" s="190"/>
      <c r="NQ86" s="190"/>
      <c r="NR86" s="190"/>
      <c r="NS86" s="190"/>
      <c r="NT86" s="190"/>
      <c r="NU86" s="190"/>
      <c r="NV86" s="190"/>
      <c r="NW86" s="190"/>
      <c r="NX86" s="190"/>
      <c r="NY86" s="190"/>
      <c r="NZ86" s="190"/>
      <c r="OA86" s="190"/>
      <c r="OB86" s="190"/>
      <c r="OC86" s="190"/>
      <c r="OD86" s="190"/>
      <c r="OE86" s="190"/>
      <c r="OF86" s="190"/>
      <c r="OG86" s="190"/>
      <c r="OH86" s="190"/>
      <c r="OI86" s="190"/>
      <c r="OJ86" s="190"/>
      <c r="OK86" s="190"/>
      <c r="OL86" s="190"/>
      <c r="OM86" s="190"/>
      <c r="ON86" s="190"/>
      <c r="OO86" s="190"/>
      <c r="OP86" s="190"/>
      <c r="OQ86" s="190"/>
      <c r="OR86" s="190"/>
      <c r="OS86" s="190"/>
      <c r="OT86" s="190"/>
      <c r="OU86" s="190"/>
      <c r="OV86" s="190"/>
      <c r="OW86" s="190"/>
      <c r="OX86" s="190"/>
      <c r="OY86" s="190"/>
      <c r="OZ86" s="190"/>
      <c r="PA86" s="190"/>
      <c r="PB86" s="190"/>
      <c r="PC86" s="190"/>
      <c r="PD86" s="190"/>
      <c r="PE86" s="190"/>
      <c r="PF86" s="190"/>
      <c r="PG86" s="190"/>
      <c r="PH86" s="190"/>
      <c r="PI86" s="190"/>
      <c r="PJ86" s="190"/>
      <c r="PK86" s="190"/>
      <c r="PL86" s="190"/>
      <c r="PM86" s="190"/>
      <c r="PN86" s="190"/>
      <c r="PO86" s="190"/>
      <c r="PP86" s="190"/>
      <c r="PQ86" s="190"/>
      <c r="PR86" s="190"/>
      <c r="PS86" s="190"/>
      <c r="PT86" s="190"/>
      <c r="PU86" s="190"/>
      <c r="PV86" s="190"/>
      <c r="PW86" s="190"/>
      <c r="PX86" s="190"/>
      <c r="PY86" s="190"/>
      <c r="PZ86" s="190"/>
      <c r="QA86" s="190"/>
      <c r="QB86" s="190"/>
      <c r="QC86" s="190"/>
      <c r="QD86" s="190"/>
      <c r="QE86" s="190"/>
      <c r="QF86" s="190"/>
      <c r="QG86" s="190"/>
      <c r="QH86" s="190"/>
      <c r="QI86" s="190"/>
      <c r="QJ86" s="190"/>
      <c r="QK86" s="190"/>
      <c r="QL86" s="190"/>
      <c r="QM86" s="190"/>
      <c r="QN86" s="190"/>
      <c r="QO86" s="190"/>
      <c r="QP86" s="190"/>
      <c r="QQ86" s="190"/>
      <c r="QR86" s="190"/>
      <c r="QS86" s="190"/>
      <c r="QT86" s="190"/>
      <c r="QU86" s="190"/>
      <c r="QV86" s="190"/>
      <c r="QW86" s="190"/>
      <c r="QX86" s="190"/>
      <c r="QY86" s="190"/>
      <c r="QZ86" s="190"/>
      <c r="RA86" s="190"/>
      <c r="RB86" s="190"/>
      <c r="RC86" s="190"/>
      <c r="RD86" s="190"/>
      <c r="RE86" s="190"/>
      <c r="RF86" s="190"/>
      <c r="RG86" s="190"/>
      <c r="RH86" s="190"/>
      <c r="RI86" s="190"/>
      <c r="RJ86" s="190"/>
      <c r="RK86" s="190"/>
      <c r="RL86" s="190"/>
      <c r="RM86" s="190"/>
      <c r="RN86" s="190"/>
      <c r="RO86" s="190"/>
      <c r="RP86" s="190"/>
      <c r="RQ86" s="190"/>
      <c r="RR86" s="190"/>
      <c r="RS86" s="190"/>
      <c r="RT86" s="190"/>
      <c r="RU86" s="190"/>
      <c r="RV86" s="190"/>
      <c r="RW86" s="190"/>
      <c r="RX86" s="190"/>
      <c r="RY86" s="190"/>
      <c r="RZ86" s="190"/>
      <c r="SA86" s="190"/>
      <c r="SB86" s="190"/>
      <c r="SC86" s="190"/>
      <c r="SD86" s="190"/>
      <c r="SE86" s="190"/>
      <c r="SF86" s="190"/>
      <c r="SG86" s="190"/>
      <c r="SH86" s="190"/>
      <c r="SI86" s="190"/>
      <c r="SJ86" s="190"/>
      <c r="SK86" s="190"/>
      <c r="SL86" s="190"/>
      <c r="SM86" s="190"/>
      <c r="SN86" s="190"/>
      <c r="SO86" s="190"/>
      <c r="SP86" s="190"/>
      <c r="SQ86" s="190"/>
      <c r="SR86" s="190"/>
      <c r="SS86" s="190"/>
      <c r="ST86" s="190"/>
      <c r="SU86" s="190"/>
      <c r="SV86" s="190"/>
      <c r="SW86" s="190"/>
      <c r="SX86" s="190"/>
      <c r="SY86" s="190"/>
      <c r="SZ86" s="190"/>
      <c r="TA86" s="190"/>
      <c r="TB86" s="190"/>
      <c r="TC86" s="190"/>
      <c r="TD86" s="190"/>
      <c r="TE86" s="190"/>
      <c r="TF86" s="190"/>
      <c r="TG86" s="190"/>
      <c r="TH86" s="190"/>
      <c r="TI86" s="190"/>
      <c r="TJ86" s="190"/>
      <c r="TK86" s="190"/>
      <c r="TL86" s="190"/>
      <c r="TM86" s="190"/>
      <c r="TN86" s="190"/>
      <c r="TO86" s="190"/>
      <c r="TP86" s="190"/>
      <c r="TQ86" s="190"/>
      <c r="TR86" s="190"/>
      <c r="TS86" s="190"/>
      <c r="TT86" s="190"/>
      <c r="TU86" s="190"/>
      <c r="TV86" s="190"/>
      <c r="TW86" s="190"/>
      <c r="TX86" s="190"/>
      <c r="TY86" s="190"/>
      <c r="TZ86" s="190"/>
      <c r="UA86" s="190"/>
      <c r="UB86" s="190"/>
      <c r="UC86" s="190"/>
      <c r="UD86" s="190"/>
      <c r="UE86" s="190"/>
      <c r="UF86" s="190"/>
      <c r="UG86" s="190"/>
      <c r="UH86" s="190"/>
      <c r="UI86" s="190"/>
      <c r="UJ86" s="190"/>
      <c r="UK86" s="190"/>
      <c r="UL86" s="190"/>
      <c r="UM86" s="190"/>
      <c r="UN86" s="190"/>
      <c r="UO86" s="190"/>
      <c r="UP86" s="190"/>
      <c r="UQ86" s="190"/>
      <c r="UR86" s="190"/>
      <c r="US86" s="190"/>
      <c r="UT86" s="190"/>
      <c r="UU86" s="190"/>
      <c r="UV86" s="190"/>
      <c r="UW86" s="190"/>
      <c r="UX86" s="190"/>
      <c r="UY86" s="190"/>
      <c r="UZ86" s="190"/>
      <c r="VA86" s="190"/>
      <c r="VB86" s="190"/>
      <c r="VC86" s="190"/>
      <c r="VD86" s="190"/>
      <c r="VE86" s="190"/>
      <c r="VF86" s="190"/>
      <c r="VG86" s="190"/>
      <c r="VH86" s="190"/>
      <c r="VI86" s="190"/>
      <c r="VJ86" s="190"/>
      <c r="VK86" s="190"/>
      <c r="VL86" s="190"/>
      <c r="VM86" s="190"/>
      <c r="VN86" s="190"/>
      <c r="VO86" s="190"/>
      <c r="VP86" s="190"/>
      <c r="VQ86" s="190"/>
      <c r="VR86" s="190"/>
      <c r="VS86" s="190"/>
      <c r="VT86" s="190"/>
      <c r="VU86" s="190"/>
      <c r="VV86" s="190"/>
      <c r="VW86" s="190"/>
      <c r="VX86" s="190"/>
      <c r="VY86" s="190"/>
      <c r="VZ86" s="190"/>
      <c r="WA86" s="190"/>
      <c r="WB86" s="190"/>
      <c r="WC86" s="190"/>
      <c r="WD86" s="190"/>
      <c r="WE86" s="190"/>
      <c r="WF86" s="190"/>
      <c r="WG86" s="190"/>
      <c r="WH86" s="190"/>
      <c r="WI86" s="190"/>
      <c r="WJ86" s="190"/>
      <c r="WK86" s="190"/>
      <c r="WL86" s="190"/>
      <c r="WM86" s="190"/>
      <c r="WN86" s="190"/>
      <c r="WO86" s="190"/>
      <c r="WP86" s="190"/>
      <c r="WQ86" s="190"/>
      <c r="WR86" s="190"/>
      <c r="WS86" s="190"/>
      <c r="WT86" s="190"/>
      <c r="WU86" s="190"/>
      <c r="WV86" s="190"/>
      <c r="WW86" s="190"/>
      <c r="WX86" s="190"/>
      <c r="WY86" s="190"/>
      <c r="WZ86" s="190"/>
      <c r="XA86" s="190"/>
      <c r="XB86" s="190"/>
      <c r="XC86" s="190"/>
      <c r="XD86" s="190"/>
      <c r="XE86" s="190"/>
      <c r="XF86" s="190"/>
      <c r="XG86" s="190"/>
      <c r="XH86" s="190"/>
      <c r="XI86" s="190"/>
      <c r="XJ86" s="190"/>
      <c r="XK86" s="190"/>
      <c r="XL86" s="190"/>
      <c r="XM86" s="190"/>
      <c r="XN86" s="190"/>
      <c r="XO86" s="190"/>
      <c r="XP86" s="190"/>
      <c r="XQ86" s="190"/>
      <c r="XR86" s="190"/>
      <c r="XS86" s="190"/>
      <c r="XT86" s="190"/>
      <c r="XU86" s="190"/>
      <c r="XV86" s="190"/>
      <c r="XW86" s="190"/>
      <c r="XX86" s="190"/>
      <c r="XY86" s="190"/>
      <c r="XZ86" s="190"/>
      <c r="YA86" s="190"/>
      <c r="YB86" s="190"/>
      <c r="YC86" s="190"/>
      <c r="YD86" s="190"/>
      <c r="YE86" s="190"/>
      <c r="YF86" s="190"/>
      <c r="YG86" s="190"/>
      <c r="YH86" s="190"/>
      <c r="YI86" s="190"/>
      <c r="YJ86" s="190"/>
      <c r="YK86" s="190"/>
      <c r="YL86" s="190"/>
      <c r="YM86" s="190"/>
      <c r="YN86" s="190"/>
      <c r="YO86" s="190"/>
      <c r="YP86" s="190"/>
      <c r="YQ86" s="190"/>
      <c r="YR86" s="190"/>
      <c r="YS86" s="190"/>
      <c r="YT86" s="190"/>
      <c r="YU86" s="190"/>
      <c r="YV86" s="190"/>
      <c r="YW86" s="190"/>
      <c r="YX86" s="190"/>
      <c r="YY86" s="190"/>
      <c r="YZ86" s="190"/>
      <c r="ZA86" s="190"/>
      <c r="ZB86" s="190"/>
      <c r="ZC86" s="190"/>
      <c r="ZD86" s="190"/>
      <c r="ZE86" s="190"/>
      <c r="ZF86" s="190"/>
      <c r="ZG86" s="190"/>
      <c r="ZH86" s="190"/>
      <c r="ZI86" s="190"/>
      <c r="ZJ86" s="190"/>
      <c r="ZK86" s="190"/>
      <c r="ZL86" s="190"/>
      <c r="ZM86" s="190"/>
      <c r="ZN86" s="190"/>
      <c r="ZO86" s="190"/>
      <c r="ZP86" s="190"/>
      <c r="ZQ86" s="190"/>
      <c r="ZR86" s="190"/>
      <c r="ZS86" s="190"/>
      <c r="ZT86" s="190"/>
      <c r="ZU86" s="190"/>
      <c r="ZV86" s="190"/>
      <c r="ZW86" s="190"/>
      <c r="ZX86" s="190"/>
      <c r="ZY86" s="190"/>
      <c r="ZZ86" s="190"/>
      <c r="AAA86" s="190"/>
      <c r="AAB86" s="190"/>
      <c r="AAC86" s="190"/>
      <c r="AAD86" s="190"/>
      <c r="AAE86" s="190"/>
      <c r="AAF86" s="190"/>
      <c r="AAG86" s="190"/>
      <c r="AAH86" s="190"/>
      <c r="AAI86" s="190"/>
      <c r="AAJ86" s="190"/>
      <c r="AAK86" s="190"/>
      <c r="AAL86" s="190"/>
      <c r="AAM86" s="190"/>
      <c r="AAN86" s="190"/>
      <c r="AAO86" s="190"/>
      <c r="AAP86" s="190"/>
      <c r="AAQ86" s="190"/>
      <c r="AAR86" s="190"/>
      <c r="AAS86" s="190"/>
      <c r="AAT86" s="190"/>
      <c r="AAU86" s="190"/>
      <c r="AAV86" s="190"/>
      <c r="AAW86" s="190"/>
      <c r="AAX86" s="190"/>
      <c r="AAY86" s="190"/>
      <c r="AAZ86" s="190"/>
      <c r="ABA86" s="190"/>
      <c r="ABB86" s="190"/>
      <c r="ABC86" s="190"/>
      <c r="ABD86" s="190"/>
      <c r="ABE86" s="190"/>
      <c r="ABF86" s="190"/>
      <c r="ABG86" s="190"/>
      <c r="ABH86" s="190"/>
      <c r="ABI86" s="190"/>
      <c r="ABJ86" s="190"/>
      <c r="ABK86" s="190"/>
      <c r="ABL86" s="190"/>
      <c r="ABM86" s="190"/>
      <c r="ABN86" s="190"/>
      <c r="ABO86" s="190"/>
      <c r="ABP86" s="190"/>
      <c r="ABQ86" s="190"/>
      <c r="ABR86" s="190"/>
      <c r="ABS86" s="190"/>
      <c r="ABT86" s="190"/>
      <c r="ABU86" s="190"/>
      <c r="ABV86" s="190"/>
      <c r="ABW86" s="190"/>
      <c r="ABX86" s="190"/>
      <c r="ABY86" s="190"/>
      <c r="ABZ86" s="190"/>
      <c r="ACA86" s="190"/>
      <c r="ACB86" s="190"/>
      <c r="ACC86" s="190"/>
      <c r="ACD86" s="190"/>
      <c r="ACE86" s="190"/>
      <c r="ACF86" s="190"/>
      <c r="ACG86" s="190"/>
      <c r="ACH86" s="190"/>
      <c r="ACI86" s="190"/>
      <c r="ACJ86" s="190"/>
      <c r="ACK86" s="190"/>
      <c r="ACL86" s="190"/>
      <c r="ACM86" s="190"/>
      <c r="ACN86" s="190"/>
      <c r="ACO86" s="190"/>
      <c r="ACP86" s="190"/>
      <c r="ACQ86" s="190"/>
      <c r="ACR86" s="190"/>
      <c r="ACS86" s="190"/>
      <c r="ACT86" s="190"/>
      <c r="ACU86" s="190"/>
      <c r="ACV86" s="190"/>
      <c r="ACW86" s="190"/>
      <c r="ACX86" s="190"/>
      <c r="ACY86" s="190"/>
      <c r="ACZ86" s="190"/>
      <c r="ADA86" s="190"/>
      <c r="ADB86" s="190"/>
      <c r="ADC86" s="190"/>
      <c r="ADD86" s="190"/>
      <c r="ADE86" s="190"/>
      <c r="ADF86" s="190"/>
      <c r="ADG86" s="190"/>
      <c r="ADH86" s="190"/>
      <c r="ADI86" s="190"/>
      <c r="ADJ86" s="190"/>
      <c r="ADK86" s="190"/>
      <c r="ADL86" s="190"/>
      <c r="ADM86" s="190"/>
      <c r="ADN86" s="190"/>
      <c r="ADO86" s="190"/>
      <c r="ADP86" s="190"/>
      <c r="ADQ86" s="190"/>
      <c r="ADR86" s="190"/>
      <c r="ADS86" s="190"/>
      <c r="ADT86" s="190"/>
      <c r="ADU86" s="190"/>
      <c r="ADV86" s="190"/>
      <c r="ADW86" s="190"/>
      <c r="ADX86" s="190"/>
      <c r="ADY86" s="190"/>
      <c r="ADZ86" s="190"/>
      <c r="AEA86" s="190"/>
      <c r="AEB86" s="190"/>
      <c r="AEC86" s="190"/>
      <c r="AED86" s="190"/>
      <c r="AEE86" s="190"/>
      <c r="AEF86" s="190"/>
      <c r="AEG86" s="190"/>
      <c r="AEH86" s="190"/>
      <c r="AEI86" s="190"/>
      <c r="AEJ86" s="190"/>
      <c r="AEK86" s="190"/>
      <c r="AEL86" s="190"/>
      <c r="AEM86" s="190"/>
      <c r="AEN86" s="190"/>
      <c r="AEO86" s="190"/>
      <c r="AEP86" s="190"/>
      <c r="AEQ86" s="190"/>
      <c r="AER86" s="190"/>
      <c r="AES86" s="190"/>
      <c r="AET86" s="190"/>
      <c r="AEU86" s="190"/>
      <c r="AEV86" s="190"/>
      <c r="AEW86" s="190"/>
      <c r="AEX86" s="190"/>
      <c r="AEY86" s="190"/>
      <c r="AEZ86" s="190"/>
      <c r="AFA86" s="190"/>
      <c r="AFB86" s="190"/>
      <c r="AFC86" s="190"/>
      <c r="AFD86" s="190"/>
      <c r="AFE86" s="190"/>
      <c r="AFF86" s="190"/>
      <c r="AFG86" s="190"/>
      <c r="AFH86" s="190"/>
      <c r="AFI86" s="190"/>
      <c r="AFJ86" s="190"/>
      <c r="AFK86" s="190"/>
      <c r="AFL86" s="190"/>
      <c r="AFM86" s="190"/>
      <c r="AFN86" s="190"/>
      <c r="AFO86" s="190"/>
      <c r="AFP86" s="190"/>
      <c r="AFQ86" s="190"/>
      <c r="AFR86" s="190"/>
      <c r="AFS86" s="190"/>
      <c r="AFT86" s="190"/>
      <c r="AFU86" s="190"/>
      <c r="AFV86" s="190"/>
      <c r="AFW86" s="190"/>
      <c r="AFX86" s="190"/>
      <c r="AFY86" s="190"/>
      <c r="AFZ86" s="190"/>
      <c r="AGA86" s="190"/>
      <c r="AGB86" s="190"/>
      <c r="AGC86" s="190"/>
      <c r="AGD86" s="190"/>
      <c r="AGE86" s="190"/>
      <c r="AGF86" s="190"/>
      <c r="AGG86" s="190"/>
      <c r="AGH86" s="190"/>
      <c r="AGI86" s="190"/>
      <c r="AGJ86" s="190"/>
      <c r="AGK86" s="190"/>
      <c r="AGL86" s="190"/>
      <c r="AGM86" s="190"/>
      <c r="AGN86" s="190"/>
      <c r="AGO86" s="190"/>
      <c r="AGP86" s="190"/>
      <c r="AGQ86" s="190"/>
      <c r="AGR86" s="190"/>
      <c r="AGS86" s="190"/>
      <c r="AGT86" s="190"/>
      <c r="AGU86" s="190"/>
      <c r="AGV86" s="190"/>
      <c r="AGW86" s="190"/>
      <c r="AGX86" s="190"/>
      <c r="AGY86" s="190"/>
      <c r="AGZ86" s="190"/>
      <c r="AHA86" s="190"/>
      <c r="AHB86" s="190"/>
      <c r="AHC86" s="190"/>
      <c r="AHD86" s="190"/>
      <c r="AHE86" s="190"/>
      <c r="AHF86" s="190"/>
      <c r="AHG86" s="190"/>
      <c r="AHH86" s="190"/>
      <c r="AHI86" s="190"/>
      <c r="AHJ86" s="190"/>
      <c r="AHK86" s="190"/>
      <c r="AHL86" s="190"/>
      <c r="AHM86" s="190"/>
      <c r="AHN86" s="190"/>
      <c r="AHO86" s="190"/>
      <c r="AHP86" s="190"/>
      <c r="AHQ86" s="190"/>
      <c r="AHR86" s="190"/>
      <c r="AHS86" s="190"/>
      <c r="AHT86" s="190"/>
      <c r="AHU86" s="190"/>
      <c r="AHV86" s="190"/>
      <c r="AHW86" s="190"/>
      <c r="AHX86" s="190"/>
      <c r="AHY86" s="190"/>
      <c r="AHZ86" s="190"/>
      <c r="AIA86" s="190"/>
      <c r="AIB86" s="190"/>
      <c r="AIC86" s="190"/>
      <c r="AID86" s="190"/>
      <c r="AIE86" s="190"/>
      <c r="AIF86" s="190"/>
      <c r="AIG86" s="190"/>
      <c r="AIH86" s="190"/>
      <c r="AII86" s="190"/>
      <c r="AIJ86" s="190"/>
      <c r="AIK86" s="190"/>
      <c r="AIL86" s="190"/>
      <c r="AIM86" s="190"/>
      <c r="AIN86" s="190"/>
      <c r="AIO86" s="190"/>
      <c r="AIP86" s="190"/>
      <c r="AIQ86" s="190"/>
      <c r="AIR86" s="190"/>
      <c r="AIS86" s="190"/>
      <c r="AIT86" s="190"/>
      <c r="AIU86" s="190"/>
      <c r="AIV86" s="190"/>
      <c r="AIW86" s="190"/>
      <c r="AIX86" s="190"/>
      <c r="AIY86" s="190"/>
      <c r="AIZ86" s="190"/>
      <c r="AJA86" s="190"/>
      <c r="AJB86" s="190"/>
      <c r="AJC86" s="190"/>
      <c r="AJD86" s="190"/>
      <c r="AJE86" s="190"/>
      <c r="AJF86" s="190"/>
      <c r="AJG86" s="190"/>
      <c r="AJH86" s="190"/>
      <c r="AJI86" s="190"/>
      <c r="AJJ86" s="190"/>
      <c r="AJK86" s="190"/>
      <c r="AJL86" s="190"/>
      <c r="AJM86" s="190"/>
      <c r="AJN86" s="190"/>
      <c r="AJO86" s="190"/>
      <c r="AJP86" s="190"/>
      <c r="AJQ86" s="190"/>
      <c r="AJR86" s="190"/>
      <c r="AJS86" s="190"/>
      <c r="AJT86" s="190"/>
      <c r="AJU86" s="190"/>
      <c r="AJV86" s="190"/>
      <c r="AJW86" s="190"/>
      <c r="AJX86" s="190"/>
      <c r="AJY86" s="190"/>
      <c r="AJZ86" s="190"/>
      <c r="AKA86" s="190"/>
      <c r="AKB86" s="190"/>
      <c r="AKC86" s="190"/>
      <c r="AKD86" s="190"/>
      <c r="AKE86" s="190"/>
      <c r="AKF86" s="190"/>
      <c r="AKG86" s="190"/>
      <c r="AKH86" s="190"/>
      <c r="AKI86" s="190"/>
      <c r="AKJ86" s="190"/>
      <c r="AKK86" s="190"/>
      <c r="AKL86" s="190"/>
      <c r="AKM86" s="190"/>
      <c r="AKN86" s="190"/>
      <c r="AKO86" s="190"/>
      <c r="AKP86" s="190"/>
      <c r="AKQ86" s="190"/>
      <c r="AKR86" s="190"/>
      <c r="AKS86" s="190"/>
      <c r="AKT86" s="190"/>
      <c r="AKU86" s="190"/>
      <c r="AKV86" s="190"/>
      <c r="AKW86" s="190"/>
      <c r="AKX86" s="190"/>
      <c r="AKY86" s="190"/>
      <c r="AKZ86" s="190"/>
      <c r="ALA86" s="190"/>
      <c r="ALB86" s="190"/>
      <c r="ALC86" s="190"/>
      <c r="ALD86" s="190"/>
      <c r="ALE86" s="190"/>
      <c r="ALF86" s="190"/>
      <c r="ALG86" s="190"/>
      <c r="ALH86" s="190"/>
      <c r="ALI86" s="190"/>
      <c r="ALJ86" s="190"/>
      <c r="ALK86" s="190"/>
      <c r="ALL86" s="190"/>
      <c r="ALM86" s="190"/>
      <c r="ALN86" s="190"/>
      <c r="ALO86" s="190"/>
      <c r="ALP86" s="190"/>
      <c r="ALQ86" s="190"/>
      <c r="ALR86" s="190"/>
      <c r="ALS86" s="190"/>
      <c r="ALT86" s="190"/>
      <c r="ALU86" s="190"/>
      <c r="ALV86" s="190"/>
      <c r="ALW86" s="190"/>
      <c r="ALX86" s="190"/>
      <c r="ALY86" s="190"/>
      <c r="ALZ86" s="190"/>
      <c r="AMA86" s="190"/>
    </row>
    <row r="87" spans="2:1015" s="123" customFormat="1" ht="17.25" x14ac:dyDescent="0.25">
      <c r="B87" s="215"/>
      <c r="C87" s="215"/>
      <c r="D87" s="215"/>
      <c r="E87" s="215"/>
      <c r="F87" s="215"/>
      <c r="G87" s="215"/>
      <c r="H87" s="216"/>
      <c r="I87" s="216"/>
      <c r="J87" s="216"/>
      <c r="K87" s="216"/>
      <c r="L87" s="233"/>
      <c r="M87" s="233"/>
      <c r="N87" s="233"/>
      <c r="O87" s="233"/>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190"/>
      <c r="AQ87" s="190"/>
      <c r="AR87" s="190"/>
      <c r="AS87" s="190"/>
      <c r="AT87" s="190"/>
      <c r="AU87" s="190"/>
      <c r="AV87" s="190"/>
      <c r="AW87" s="190"/>
      <c r="AX87" s="190"/>
      <c r="AY87" s="190"/>
      <c r="AZ87" s="190"/>
      <c r="BA87" s="190"/>
      <c r="BB87" s="190"/>
      <c r="BC87" s="190"/>
      <c r="BD87" s="190"/>
      <c r="BE87" s="190"/>
      <c r="BF87" s="190"/>
      <c r="BG87" s="190"/>
      <c r="BH87" s="190"/>
      <c r="BI87" s="190"/>
      <c r="BJ87" s="190"/>
      <c r="BK87" s="190"/>
      <c r="BL87" s="190"/>
      <c r="BM87" s="190"/>
      <c r="BN87" s="190"/>
      <c r="BO87" s="190"/>
      <c r="BP87" s="190"/>
      <c r="BQ87" s="190"/>
      <c r="BR87" s="190"/>
      <c r="BS87" s="190"/>
      <c r="BT87" s="190"/>
      <c r="BU87" s="190"/>
      <c r="BV87" s="190"/>
      <c r="BW87" s="190"/>
      <c r="BX87" s="190"/>
      <c r="BY87" s="190"/>
      <c r="BZ87" s="190"/>
      <c r="CA87" s="190"/>
      <c r="CB87" s="190"/>
      <c r="CC87" s="190"/>
      <c r="CD87" s="190"/>
      <c r="CE87" s="190"/>
      <c r="CF87" s="190"/>
      <c r="CG87" s="190"/>
      <c r="CH87" s="190"/>
      <c r="CI87" s="190"/>
      <c r="CJ87" s="190"/>
      <c r="CK87" s="190"/>
      <c r="CL87" s="190"/>
      <c r="CM87" s="190"/>
      <c r="CN87" s="190"/>
      <c r="CO87" s="190"/>
      <c r="CP87" s="190"/>
      <c r="CQ87" s="190"/>
      <c r="CR87" s="190"/>
      <c r="CS87" s="190"/>
      <c r="CT87" s="190"/>
      <c r="CU87" s="190"/>
      <c r="CV87" s="190"/>
      <c r="CW87" s="190"/>
      <c r="CX87" s="190"/>
      <c r="CY87" s="190"/>
      <c r="CZ87" s="190"/>
      <c r="DA87" s="190"/>
      <c r="DB87" s="190"/>
      <c r="DC87" s="190"/>
      <c r="DD87" s="190"/>
      <c r="DE87" s="190"/>
      <c r="DF87" s="190"/>
      <c r="DG87" s="190"/>
      <c r="DH87" s="190"/>
      <c r="DI87" s="190"/>
      <c r="DJ87" s="190"/>
      <c r="DK87" s="190"/>
      <c r="DL87" s="190"/>
      <c r="DM87" s="190"/>
      <c r="DN87" s="190"/>
      <c r="DO87" s="190"/>
      <c r="DP87" s="190"/>
      <c r="DQ87" s="190"/>
      <c r="DR87" s="190"/>
      <c r="DS87" s="190"/>
      <c r="DT87" s="190"/>
      <c r="DU87" s="190"/>
      <c r="DV87" s="190"/>
      <c r="DW87" s="190"/>
      <c r="DX87" s="190"/>
      <c r="DY87" s="190"/>
      <c r="DZ87" s="190"/>
      <c r="EA87" s="190"/>
      <c r="EB87" s="190"/>
      <c r="EC87" s="190"/>
      <c r="ED87" s="190"/>
      <c r="EE87" s="190"/>
      <c r="EF87" s="190"/>
      <c r="EG87" s="190"/>
      <c r="EH87" s="190"/>
      <c r="EI87" s="190"/>
      <c r="EJ87" s="190"/>
      <c r="EK87" s="190"/>
      <c r="EL87" s="190"/>
      <c r="EM87" s="190"/>
      <c r="EN87" s="190"/>
      <c r="EO87" s="190"/>
      <c r="EP87" s="190"/>
      <c r="EQ87" s="190"/>
      <c r="ER87" s="190"/>
      <c r="ES87" s="190"/>
      <c r="ET87" s="190"/>
      <c r="EU87" s="190"/>
      <c r="EV87" s="190"/>
      <c r="EW87" s="190"/>
      <c r="EX87" s="190"/>
      <c r="EY87" s="190"/>
      <c r="EZ87" s="190"/>
      <c r="FA87" s="190"/>
      <c r="FB87" s="190"/>
      <c r="FC87" s="190"/>
      <c r="FD87" s="190"/>
      <c r="FE87" s="190"/>
      <c r="FF87" s="190"/>
      <c r="FG87" s="190"/>
      <c r="FH87" s="190"/>
      <c r="FI87" s="190"/>
      <c r="FJ87" s="190"/>
      <c r="FK87" s="190"/>
      <c r="FL87" s="190"/>
      <c r="FM87" s="190"/>
      <c r="FN87" s="190"/>
      <c r="FO87" s="190"/>
      <c r="FP87" s="190"/>
      <c r="FQ87" s="190"/>
      <c r="FR87" s="190"/>
      <c r="FS87" s="190"/>
      <c r="FT87" s="190"/>
      <c r="FU87" s="190"/>
      <c r="FV87" s="190"/>
      <c r="FW87" s="190"/>
      <c r="FX87" s="190"/>
      <c r="FY87" s="190"/>
      <c r="FZ87" s="190"/>
      <c r="GA87" s="190"/>
      <c r="GB87" s="190"/>
      <c r="GC87" s="190"/>
      <c r="GD87" s="190"/>
      <c r="GE87" s="190"/>
      <c r="GF87" s="190"/>
      <c r="GG87" s="190"/>
      <c r="GH87" s="190"/>
      <c r="GI87" s="190"/>
      <c r="GJ87" s="190"/>
      <c r="GK87" s="190"/>
      <c r="GL87" s="190"/>
      <c r="GM87" s="190"/>
      <c r="GN87" s="190"/>
      <c r="GO87" s="190"/>
      <c r="GP87" s="190"/>
      <c r="GQ87" s="190"/>
      <c r="GR87" s="190"/>
      <c r="GS87" s="190"/>
      <c r="GT87" s="190"/>
      <c r="GU87" s="190"/>
      <c r="GV87" s="190"/>
      <c r="GW87" s="190"/>
      <c r="GX87" s="190"/>
      <c r="GY87" s="190"/>
      <c r="GZ87" s="190"/>
      <c r="HA87" s="190"/>
      <c r="HB87" s="190"/>
      <c r="HC87" s="190"/>
      <c r="HD87" s="190"/>
      <c r="HE87" s="190"/>
      <c r="HF87" s="190"/>
      <c r="HG87" s="190"/>
      <c r="HH87" s="190"/>
      <c r="HI87" s="190"/>
      <c r="HJ87" s="190"/>
      <c r="HK87" s="190"/>
      <c r="HL87" s="190"/>
      <c r="HM87" s="190"/>
      <c r="HN87" s="190"/>
      <c r="HO87" s="190"/>
      <c r="HP87" s="190"/>
      <c r="HQ87" s="190"/>
      <c r="HR87" s="190"/>
      <c r="HS87" s="190"/>
      <c r="HT87" s="190"/>
      <c r="HU87" s="190"/>
      <c r="HV87" s="190"/>
      <c r="HW87" s="190"/>
      <c r="HX87" s="190"/>
      <c r="HY87" s="190"/>
      <c r="HZ87" s="190"/>
      <c r="IA87" s="190"/>
      <c r="IB87" s="190"/>
      <c r="IC87" s="190"/>
      <c r="ID87" s="190"/>
      <c r="IE87" s="190"/>
      <c r="IF87" s="190"/>
      <c r="IG87" s="190"/>
      <c r="IH87" s="190"/>
      <c r="II87" s="190"/>
      <c r="IJ87" s="190"/>
      <c r="IK87" s="190"/>
      <c r="IL87" s="190"/>
      <c r="IM87" s="190"/>
      <c r="IN87" s="190"/>
      <c r="IO87" s="190"/>
      <c r="IP87" s="190"/>
      <c r="IQ87" s="190"/>
      <c r="IR87" s="190"/>
      <c r="IS87" s="190"/>
      <c r="IT87" s="190"/>
      <c r="IU87" s="190"/>
      <c r="IV87" s="190"/>
      <c r="IW87" s="190"/>
      <c r="IX87" s="190"/>
      <c r="IY87" s="190"/>
      <c r="IZ87" s="190"/>
      <c r="JA87" s="190"/>
      <c r="JB87" s="190"/>
      <c r="JC87" s="190"/>
      <c r="JD87" s="190"/>
      <c r="JE87" s="190"/>
      <c r="JF87" s="190"/>
      <c r="JG87" s="190"/>
      <c r="JH87" s="190"/>
      <c r="JI87" s="190"/>
      <c r="JJ87" s="190"/>
      <c r="JK87" s="190"/>
      <c r="JL87" s="190"/>
      <c r="JM87" s="190"/>
      <c r="JN87" s="190"/>
      <c r="JO87" s="190"/>
      <c r="JP87" s="190"/>
      <c r="JQ87" s="190"/>
      <c r="JR87" s="190"/>
      <c r="JS87" s="190"/>
      <c r="JT87" s="190"/>
      <c r="JU87" s="190"/>
      <c r="JV87" s="190"/>
      <c r="JW87" s="190"/>
      <c r="JX87" s="190"/>
      <c r="JY87" s="190"/>
      <c r="JZ87" s="190"/>
      <c r="KA87" s="190"/>
      <c r="KB87" s="190"/>
      <c r="KC87" s="190"/>
      <c r="KD87" s="190"/>
      <c r="KE87" s="190"/>
      <c r="KF87" s="190"/>
      <c r="KG87" s="190"/>
      <c r="KH87" s="190"/>
      <c r="KI87" s="190"/>
      <c r="KJ87" s="190"/>
      <c r="KK87" s="190"/>
      <c r="KL87" s="190"/>
      <c r="KM87" s="190"/>
      <c r="KN87" s="190"/>
      <c r="KO87" s="190"/>
      <c r="KP87" s="190"/>
      <c r="KQ87" s="190"/>
      <c r="KR87" s="190"/>
      <c r="KS87" s="190"/>
      <c r="KT87" s="190"/>
      <c r="KU87" s="190"/>
      <c r="KV87" s="190"/>
      <c r="KW87" s="190"/>
      <c r="KX87" s="190"/>
      <c r="KY87" s="190"/>
      <c r="KZ87" s="190"/>
      <c r="LA87" s="190"/>
      <c r="LB87" s="190"/>
      <c r="LC87" s="190"/>
      <c r="LD87" s="190"/>
      <c r="LE87" s="190"/>
      <c r="LF87" s="190"/>
      <c r="LG87" s="190"/>
      <c r="LH87" s="190"/>
      <c r="LI87" s="190"/>
      <c r="LJ87" s="190"/>
      <c r="LK87" s="190"/>
      <c r="LL87" s="190"/>
      <c r="LM87" s="190"/>
      <c r="LN87" s="190"/>
      <c r="LO87" s="190"/>
      <c r="LP87" s="190"/>
      <c r="LQ87" s="190"/>
      <c r="LR87" s="190"/>
      <c r="LS87" s="190"/>
      <c r="LT87" s="190"/>
      <c r="LU87" s="190"/>
      <c r="LV87" s="190"/>
      <c r="LW87" s="190"/>
      <c r="LX87" s="190"/>
      <c r="LY87" s="190"/>
      <c r="LZ87" s="190"/>
      <c r="MA87" s="190"/>
      <c r="MB87" s="190"/>
      <c r="MC87" s="190"/>
      <c r="MD87" s="190"/>
      <c r="ME87" s="190"/>
      <c r="MF87" s="190"/>
      <c r="MG87" s="190"/>
      <c r="MH87" s="190"/>
      <c r="MI87" s="190"/>
      <c r="MJ87" s="190"/>
      <c r="MK87" s="190"/>
      <c r="ML87" s="190"/>
      <c r="MM87" s="190"/>
      <c r="MN87" s="190"/>
      <c r="MO87" s="190"/>
      <c r="MP87" s="190"/>
      <c r="MQ87" s="190"/>
      <c r="MR87" s="190"/>
      <c r="MS87" s="190"/>
      <c r="MT87" s="190"/>
      <c r="MU87" s="190"/>
      <c r="MV87" s="190"/>
      <c r="MW87" s="190"/>
      <c r="MX87" s="190"/>
      <c r="MY87" s="190"/>
      <c r="MZ87" s="190"/>
      <c r="NA87" s="190"/>
      <c r="NB87" s="190"/>
      <c r="NC87" s="190"/>
      <c r="ND87" s="190"/>
      <c r="NE87" s="190"/>
      <c r="NF87" s="190"/>
      <c r="NG87" s="190"/>
      <c r="NH87" s="190"/>
      <c r="NI87" s="190"/>
      <c r="NJ87" s="190"/>
      <c r="NK87" s="190"/>
      <c r="NL87" s="190"/>
      <c r="NM87" s="190"/>
      <c r="NN87" s="190"/>
      <c r="NO87" s="190"/>
      <c r="NP87" s="190"/>
      <c r="NQ87" s="190"/>
      <c r="NR87" s="190"/>
      <c r="NS87" s="190"/>
      <c r="NT87" s="190"/>
      <c r="NU87" s="190"/>
      <c r="NV87" s="190"/>
      <c r="NW87" s="190"/>
      <c r="NX87" s="190"/>
      <c r="NY87" s="190"/>
      <c r="NZ87" s="190"/>
      <c r="OA87" s="190"/>
      <c r="OB87" s="190"/>
      <c r="OC87" s="190"/>
      <c r="OD87" s="190"/>
      <c r="OE87" s="190"/>
      <c r="OF87" s="190"/>
      <c r="OG87" s="190"/>
      <c r="OH87" s="190"/>
      <c r="OI87" s="190"/>
      <c r="OJ87" s="190"/>
      <c r="OK87" s="190"/>
      <c r="OL87" s="190"/>
      <c r="OM87" s="190"/>
      <c r="ON87" s="190"/>
      <c r="OO87" s="190"/>
      <c r="OP87" s="190"/>
      <c r="OQ87" s="190"/>
      <c r="OR87" s="190"/>
      <c r="OS87" s="190"/>
      <c r="OT87" s="190"/>
      <c r="OU87" s="190"/>
      <c r="OV87" s="190"/>
      <c r="OW87" s="190"/>
      <c r="OX87" s="190"/>
      <c r="OY87" s="190"/>
      <c r="OZ87" s="190"/>
      <c r="PA87" s="190"/>
      <c r="PB87" s="190"/>
      <c r="PC87" s="190"/>
      <c r="PD87" s="190"/>
      <c r="PE87" s="190"/>
      <c r="PF87" s="190"/>
      <c r="PG87" s="190"/>
      <c r="PH87" s="190"/>
      <c r="PI87" s="190"/>
      <c r="PJ87" s="190"/>
      <c r="PK87" s="190"/>
      <c r="PL87" s="190"/>
      <c r="PM87" s="190"/>
      <c r="PN87" s="190"/>
      <c r="PO87" s="190"/>
      <c r="PP87" s="190"/>
      <c r="PQ87" s="190"/>
      <c r="PR87" s="190"/>
      <c r="PS87" s="190"/>
      <c r="PT87" s="190"/>
      <c r="PU87" s="190"/>
      <c r="PV87" s="190"/>
      <c r="PW87" s="190"/>
      <c r="PX87" s="190"/>
      <c r="PY87" s="190"/>
      <c r="PZ87" s="190"/>
      <c r="QA87" s="190"/>
      <c r="QB87" s="190"/>
      <c r="QC87" s="190"/>
      <c r="QD87" s="190"/>
      <c r="QE87" s="190"/>
      <c r="QF87" s="190"/>
      <c r="QG87" s="190"/>
      <c r="QH87" s="190"/>
      <c r="QI87" s="190"/>
      <c r="QJ87" s="190"/>
      <c r="QK87" s="190"/>
      <c r="QL87" s="190"/>
      <c r="QM87" s="190"/>
      <c r="QN87" s="190"/>
      <c r="QO87" s="190"/>
      <c r="QP87" s="190"/>
      <c r="QQ87" s="190"/>
      <c r="QR87" s="190"/>
      <c r="QS87" s="190"/>
      <c r="QT87" s="190"/>
      <c r="QU87" s="190"/>
      <c r="QV87" s="190"/>
      <c r="QW87" s="190"/>
      <c r="QX87" s="190"/>
      <c r="QY87" s="190"/>
      <c r="QZ87" s="190"/>
      <c r="RA87" s="190"/>
      <c r="RB87" s="190"/>
      <c r="RC87" s="190"/>
      <c r="RD87" s="190"/>
      <c r="RE87" s="190"/>
      <c r="RF87" s="190"/>
      <c r="RG87" s="190"/>
      <c r="RH87" s="190"/>
      <c r="RI87" s="190"/>
      <c r="RJ87" s="190"/>
      <c r="RK87" s="190"/>
      <c r="RL87" s="190"/>
      <c r="RM87" s="190"/>
      <c r="RN87" s="190"/>
      <c r="RO87" s="190"/>
      <c r="RP87" s="190"/>
      <c r="RQ87" s="190"/>
      <c r="RR87" s="190"/>
      <c r="RS87" s="190"/>
      <c r="RT87" s="190"/>
      <c r="RU87" s="190"/>
      <c r="RV87" s="190"/>
      <c r="RW87" s="190"/>
      <c r="RX87" s="190"/>
      <c r="RY87" s="190"/>
      <c r="RZ87" s="190"/>
      <c r="SA87" s="190"/>
      <c r="SB87" s="190"/>
      <c r="SC87" s="190"/>
      <c r="SD87" s="190"/>
      <c r="SE87" s="190"/>
      <c r="SF87" s="190"/>
      <c r="SG87" s="190"/>
      <c r="SH87" s="190"/>
      <c r="SI87" s="190"/>
      <c r="SJ87" s="190"/>
      <c r="SK87" s="190"/>
      <c r="SL87" s="190"/>
      <c r="SM87" s="190"/>
      <c r="SN87" s="190"/>
      <c r="SO87" s="190"/>
      <c r="SP87" s="190"/>
      <c r="SQ87" s="190"/>
      <c r="SR87" s="190"/>
      <c r="SS87" s="190"/>
      <c r="ST87" s="190"/>
      <c r="SU87" s="190"/>
      <c r="SV87" s="190"/>
      <c r="SW87" s="190"/>
      <c r="SX87" s="190"/>
      <c r="SY87" s="190"/>
      <c r="SZ87" s="190"/>
      <c r="TA87" s="190"/>
      <c r="TB87" s="190"/>
      <c r="TC87" s="190"/>
      <c r="TD87" s="190"/>
      <c r="TE87" s="190"/>
      <c r="TF87" s="190"/>
      <c r="TG87" s="190"/>
      <c r="TH87" s="190"/>
      <c r="TI87" s="190"/>
      <c r="TJ87" s="190"/>
      <c r="TK87" s="190"/>
      <c r="TL87" s="190"/>
      <c r="TM87" s="190"/>
      <c r="TN87" s="190"/>
      <c r="TO87" s="190"/>
      <c r="TP87" s="190"/>
      <c r="TQ87" s="190"/>
      <c r="TR87" s="190"/>
      <c r="TS87" s="190"/>
      <c r="TT87" s="190"/>
      <c r="TU87" s="190"/>
      <c r="TV87" s="190"/>
      <c r="TW87" s="190"/>
      <c r="TX87" s="190"/>
      <c r="TY87" s="190"/>
      <c r="TZ87" s="190"/>
      <c r="UA87" s="190"/>
      <c r="UB87" s="190"/>
      <c r="UC87" s="190"/>
      <c r="UD87" s="190"/>
      <c r="UE87" s="190"/>
      <c r="UF87" s="190"/>
      <c r="UG87" s="190"/>
      <c r="UH87" s="190"/>
      <c r="UI87" s="190"/>
      <c r="UJ87" s="190"/>
      <c r="UK87" s="190"/>
      <c r="UL87" s="190"/>
      <c r="UM87" s="190"/>
      <c r="UN87" s="190"/>
      <c r="UO87" s="190"/>
      <c r="UP87" s="190"/>
      <c r="UQ87" s="190"/>
      <c r="UR87" s="190"/>
      <c r="US87" s="190"/>
      <c r="UT87" s="190"/>
      <c r="UU87" s="190"/>
      <c r="UV87" s="190"/>
      <c r="UW87" s="190"/>
      <c r="UX87" s="190"/>
      <c r="UY87" s="190"/>
      <c r="UZ87" s="190"/>
      <c r="VA87" s="190"/>
      <c r="VB87" s="190"/>
      <c r="VC87" s="190"/>
      <c r="VD87" s="190"/>
      <c r="VE87" s="190"/>
      <c r="VF87" s="190"/>
      <c r="VG87" s="190"/>
      <c r="VH87" s="190"/>
      <c r="VI87" s="190"/>
      <c r="VJ87" s="190"/>
      <c r="VK87" s="190"/>
      <c r="VL87" s="190"/>
      <c r="VM87" s="190"/>
      <c r="VN87" s="190"/>
      <c r="VO87" s="190"/>
      <c r="VP87" s="190"/>
      <c r="VQ87" s="190"/>
      <c r="VR87" s="190"/>
      <c r="VS87" s="190"/>
      <c r="VT87" s="190"/>
      <c r="VU87" s="190"/>
      <c r="VV87" s="190"/>
      <c r="VW87" s="190"/>
      <c r="VX87" s="190"/>
      <c r="VY87" s="190"/>
      <c r="VZ87" s="190"/>
      <c r="WA87" s="190"/>
      <c r="WB87" s="190"/>
      <c r="WC87" s="190"/>
      <c r="WD87" s="190"/>
      <c r="WE87" s="190"/>
      <c r="WF87" s="190"/>
      <c r="WG87" s="190"/>
      <c r="WH87" s="190"/>
      <c r="WI87" s="190"/>
      <c r="WJ87" s="190"/>
      <c r="WK87" s="190"/>
      <c r="WL87" s="190"/>
      <c r="WM87" s="190"/>
      <c r="WN87" s="190"/>
      <c r="WO87" s="190"/>
      <c r="WP87" s="190"/>
      <c r="WQ87" s="190"/>
      <c r="WR87" s="190"/>
      <c r="WS87" s="190"/>
      <c r="WT87" s="190"/>
      <c r="WU87" s="190"/>
      <c r="WV87" s="190"/>
      <c r="WW87" s="190"/>
      <c r="WX87" s="190"/>
      <c r="WY87" s="190"/>
      <c r="WZ87" s="190"/>
      <c r="XA87" s="190"/>
      <c r="XB87" s="190"/>
      <c r="XC87" s="190"/>
      <c r="XD87" s="190"/>
      <c r="XE87" s="190"/>
      <c r="XF87" s="190"/>
      <c r="XG87" s="190"/>
      <c r="XH87" s="190"/>
      <c r="XI87" s="190"/>
      <c r="XJ87" s="190"/>
      <c r="XK87" s="190"/>
      <c r="XL87" s="190"/>
      <c r="XM87" s="190"/>
      <c r="XN87" s="190"/>
      <c r="XO87" s="190"/>
      <c r="XP87" s="190"/>
      <c r="XQ87" s="190"/>
      <c r="XR87" s="190"/>
      <c r="XS87" s="190"/>
      <c r="XT87" s="190"/>
      <c r="XU87" s="190"/>
      <c r="XV87" s="190"/>
      <c r="XW87" s="190"/>
      <c r="XX87" s="190"/>
      <c r="XY87" s="190"/>
      <c r="XZ87" s="190"/>
      <c r="YA87" s="190"/>
      <c r="YB87" s="190"/>
      <c r="YC87" s="190"/>
      <c r="YD87" s="190"/>
      <c r="YE87" s="190"/>
      <c r="YF87" s="190"/>
      <c r="YG87" s="190"/>
      <c r="YH87" s="190"/>
      <c r="YI87" s="190"/>
      <c r="YJ87" s="190"/>
      <c r="YK87" s="190"/>
      <c r="YL87" s="190"/>
      <c r="YM87" s="190"/>
      <c r="YN87" s="190"/>
      <c r="YO87" s="190"/>
      <c r="YP87" s="190"/>
      <c r="YQ87" s="190"/>
      <c r="YR87" s="190"/>
      <c r="YS87" s="190"/>
      <c r="YT87" s="190"/>
      <c r="YU87" s="190"/>
      <c r="YV87" s="190"/>
      <c r="YW87" s="190"/>
      <c r="YX87" s="190"/>
      <c r="YY87" s="190"/>
      <c r="YZ87" s="190"/>
      <c r="ZA87" s="190"/>
      <c r="ZB87" s="190"/>
      <c r="ZC87" s="190"/>
      <c r="ZD87" s="190"/>
      <c r="ZE87" s="190"/>
      <c r="ZF87" s="190"/>
      <c r="ZG87" s="190"/>
      <c r="ZH87" s="190"/>
      <c r="ZI87" s="190"/>
      <c r="ZJ87" s="190"/>
      <c r="ZK87" s="190"/>
      <c r="ZL87" s="190"/>
      <c r="ZM87" s="190"/>
      <c r="ZN87" s="190"/>
      <c r="ZO87" s="190"/>
      <c r="ZP87" s="190"/>
      <c r="ZQ87" s="190"/>
      <c r="ZR87" s="190"/>
      <c r="ZS87" s="190"/>
      <c r="ZT87" s="190"/>
      <c r="ZU87" s="190"/>
      <c r="ZV87" s="190"/>
      <c r="ZW87" s="190"/>
      <c r="ZX87" s="190"/>
      <c r="ZY87" s="190"/>
      <c r="ZZ87" s="190"/>
      <c r="AAA87" s="190"/>
      <c r="AAB87" s="190"/>
      <c r="AAC87" s="190"/>
      <c r="AAD87" s="190"/>
      <c r="AAE87" s="190"/>
      <c r="AAF87" s="190"/>
      <c r="AAG87" s="190"/>
      <c r="AAH87" s="190"/>
      <c r="AAI87" s="190"/>
      <c r="AAJ87" s="190"/>
      <c r="AAK87" s="190"/>
      <c r="AAL87" s="190"/>
      <c r="AAM87" s="190"/>
      <c r="AAN87" s="190"/>
      <c r="AAO87" s="190"/>
      <c r="AAP87" s="190"/>
      <c r="AAQ87" s="190"/>
      <c r="AAR87" s="190"/>
      <c r="AAS87" s="190"/>
      <c r="AAT87" s="190"/>
      <c r="AAU87" s="190"/>
      <c r="AAV87" s="190"/>
      <c r="AAW87" s="190"/>
      <c r="AAX87" s="190"/>
      <c r="AAY87" s="190"/>
      <c r="AAZ87" s="190"/>
      <c r="ABA87" s="190"/>
      <c r="ABB87" s="190"/>
      <c r="ABC87" s="190"/>
      <c r="ABD87" s="190"/>
      <c r="ABE87" s="190"/>
      <c r="ABF87" s="190"/>
      <c r="ABG87" s="190"/>
      <c r="ABH87" s="190"/>
      <c r="ABI87" s="190"/>
      <c r="ABJ87" s="190"/>
      <c r="ABK87" s="190"/>
      <c r="ABL87" s="190"/>
      <c r="ABM87" s="190"/>
      <c r="ABN87" s="190"/>
      <c r="ABO87" s="190"/>
      <c r="ABP87" s="190"/>
      <c r="ABQ87" s="190"/>
      <c r="ABR87" s="190"/>
      <c r="ABS87" s="190"/>
      <c r="ABT87" s="190"/>
      <c r="ABU87" s="190"/>
      <c r="ABV87" s="190"/>
      <c r="ABW87" s="190"/>
      <c r="ABX87" s="190"/>
      <c r="ABY87" s="190"/>
      <c r="ABZ87" s="190"/>
      <c r="ACA87" s="190"/>
      <c r="ACB87" s="190"/>
      <c r="ACC87" s="190"/>
      <c r="ACD87" s="190"/>
      <c r="ACE87" s="190"/>
      <c r="ACF87" s="190"/>
      <c r="ACG87" s="190"/>
      <c r="ACH87" s="190"/>
      <c r="ACI87" s="190"/>
      <c r="ACJ87" s="190"/>
      <c r="ACK87" s="190"/>
      <c r="ACL87" s="190"/>
      <c r="ACM87" s="190"/>
      <c r="ACN87" s="190"/>
      <c r="ACO87" s="190"/>
      <c r="ACP87" s="190"/>
      <c r="ACQ87" s="190"/>
      <c r="ACR87" s="190"/>
      <c r="ACS87" s="190"/>
      <c r="ACT87" s="190"/>
      <c r="ACU87" s="190"/>
      <c r="ACV87" s="190"/>
      <c r="ACW87" s="190"/>
      <c r="ACX87" s="190"/>
      <c r="ACY87" s="190"/>
      <c r="ACZ87" s="190"/>
      <c r="ADA87" s="190"/>
      <c r="ADB87" s="190"/>
      <c r="ADC87" s="190"/>
      <c r="ADD87" s="190"/>
      <c r="ADE87" s="190"/>
      <c r="ADF87" s="190"/>
      <c r="ADG87" s="190"/>
      <c r="ADH87" s="190"/>
      <c r="ADI87" s="190"/>
      <c r="ADJ87" s="190"/>
      <c r="ADK87" s="190"/>
      <c r="ADL87" s="190"/>
      <c r="ADM87" s="190"/>
      <c r="ADN87" s="190"/>
      <c r="ADO87" s="190"/>
      <c r="ADP87" s="190"/>
      <c r="ADQ87" s="190"/>
      <c r="ADR87" s="190"/>
      <c r="ADS87" s="190"/>
      <c r="ADT87" s="190"/>
      <c r="ADU87" s="190"/>
      <c r="ADV87" s="190"/>
      <c r="ADW87" s="190"/>
      <c r="ADX87" s="190"/>
      <c r="ADY87" s="190"/>
      <c r="ADZ87" s="190"/>
      <c r="AEA87" s="190"/>
      <c r="AEB87" s="190"/>
      <c r="AEC87" s="190"/>
      <c r="AED87" s="190"/>
      <c r="AEE87" s="190"/>
      <c r="AEF87" s="190"/>
      <c r="AEG87" s="190"/>
      <c r="AEH87" s="190"/>
      <c r="AEI87" s="190"/>
      <c r="AEJ87" s="190"/>
      <c r="AEK87" s="190"/>
      <c r="AEL87" s="190"/>
      <c r="AEM87" s="190"/>
      <c r="AEN87" s="190"/>
      <c r="AEO87" s="190"/>
      <c r="AEP87" s="190"/>
      <c r="AEQ87" s="190"/>
      <c r="AER87" s="190"/>
      <c r="AES87" s="190"/>
      <c r="AET87" s="190"/>
      <c r="AEU87" s="190"/>
      <c r="AEV87" s="190"/>
      <c r="AEW87" s="190"/>
      <c r="AEX87" s="190"/>
      <c r="AEY87" s="190"/>
      <c r="AEZ87" s="190"/>
      <c r="AFA87" s="190"/>
      <c r="AFB87" s="190"/>
      <c r="AFC87" s="190"/>
      <c r="AFD87" s="190"/>
      <c r="AFE87" s="190"/>
      <c r="AFF87" s="190"/>
      <c r="AFG87" s="190"/>
      <c r="AFH87" s="190"/>
      <c r="AFI87" s="190"/>
      <c r="AFJ87" s="190"/>
      <c r="AFK87" s="190"/>
      <c r="AFL87" s="190"/>
      <c r="AFM87" s="190"/>
      <c r="AFN87" s="190"/>
      <c r="AFO87" s="190"/>
      <c r="AFP87" s="190"/>
      <c r="AFQ87" s="190"/>
      <c r="AFR87" s="190"/>
      <c r="AFS87" s="190"/>
      <c r="AFT87" s="190"/>
      <c r="AFU87" s="190"/>
      <c r="AFV87" s="190"/>
      <c r="AFW87" s="190"/>
      <c r="AFX87" s="190"/>
      <c r="AFY87" s="190"/>
      <c r="AFZ87" s="190"/>
      <c r="AGA87" s="190"/>
      <c r="AGB87" s="190"/>
      <c r="AGC87" s="190"/>
      <c r="AGD87" s="190"/>
      <c r="AGE87" s="190"/>
      <c r="AGF87" s="190"/>
      <c r="AGG87" s="190"/>
      <c r="AGH87" s="190"/>
      <c r="AGI87" s="190"/>
      <c r="AGJ87" s="190"/>
      <c r="AGK87" s="190"/>
      <c r="AGL87" s="190"/>
      <c r="AGM87" s="190"/>
      <c r="AGN87" s="190"/>
      <c r="AGO87" s="190"/>
      <c r="AGP87" s="190"/>
      <c r="AGQ87" s="190"/>
      <c r="AGR87" s="190"/>
      <c r="AGS87" s="190"/>
      <c r="AGT87" s="190"/>
      <c r="AGU87" s="190"/>
      <c r="AGV87" s="190"/>
      <c r="AGW87" s="190"/>
      <c r="AGX87" s="190"/>
      <c r="AGY87" s="190"/>
      <c r="AGZ87" s="190"/>
      <c r="AHA87" s="190"/>
      <c r="AHB87" s="190"/>
      <c r="AHC87" s="190"/>
      <c r="AHD87" s="190"/>
      <c r="AHE87" s="190"/>
      <c r="AHF87" s="190"/>
      <c r="AHG87" s="190"/>
      <c r="AHH87" s="190"/>
      <c r="AHI87" s="190"/>
      <c r="AHJ87" s="190"/>
      <c r="AHK87" s="190"/>
      <c r="AHL87" s="190"/>
      <c r="AHM87" s="190"/>
      <c r="AHN87" s="190"/>
      <c r="AHO87" s="190"/>
      <c r="AHP87" s="190"/>
      <c r="AHQ87" s="190"/>
      <c r="AHR87" s="190"/>
      <c r="AHS87" s="190"/>
      <c r="AHT87" s="190"/>
      <c r="AHU87" s="190"/>
      <c r="AHV87" s="190"/>
      <c r="AHW87" s="190"/>
      <c r="AHX87" s="190"/>
      <c r="AHY87" s="190"/>
      <c r="AHZ87" s="190"/>
      <c r="AIA87" s="190"/>
      <c r="AIB87" s="190"/>
      <c r="AIC87" s="190"/>
      <c r="AID87" s="190"/>
      <c r="AIE87" s="190"/>
      <c r="AIF87" s="190"/>
      <c r="AIG87" s="190"/>
      <c r="AIH87" s="190"/>
      <c r="AII87" s="190"/>
      <c r="AIJ87" s="190"/>
      <c r="AIK87" s="190"/>
      <c r="AIL87" s="190"/>
      <c r="AIM87" s="190"/>
      <c r="AIN87" s="190"/>
      <c r="AIO87" s="190"/>
      <c r="AIP87" s="190"/>
      <c r="AIQ87" s="190"/>
      <c r="AIR87" s="190"/>
      <c r="AIS87" s="190"/>
      <c r="AIT87" s="190"/>
      <c r="AIU87" s="190"/>
      <c r="AIV87" s="190"/>
      <c r="AIW87" s="190"/>
      <c r="AIX87" s="190"/>
      <c r="AIY87" s="190"/>
      <c r="AIZ87" s="190"/>
      <c r="AJA87" s="190"/>
      <c r="AJB87" s="190"/>
      <c r="AJC87" s="190"/>
      <c r="AJD87" s="190"/>
      <c r="AJE87" s="190"/>
      <c r="AJF87" s="190"/>
      <c r="AJG87" s="190"/>
      <c r="AJH87" s="190"/>
      <c r="AJI87" s="190"/>
      <c r="AJJ87" s="190"/>
      <c r="AJK87" s="190"/>
      <c r="AJL87" s="190"/>
      <c r="AJM87" s="190"/>
      <c r="AJN87" s="190"/>
      <c r="AJO87" s="190"/>
      <c r="AJP87" s="190"/>
      <c r="AJQ87" s="190"/>
      <c r="AJR87" s="190"/>
      <c r="AJS87" s="190"/>
      <c r="AJT87" s="190"/>
      <c r="AJU87" s="190"/>
      <c r="AJV87" s="190"/>
      <c r="AJW87" s="190"/>
      <c r="AJX87" s="190"/>
      <c r="AJY87" s="190"/>
      <c r="AJZ87" s="190"/>
      <c r="AKA87" s="190"/>
      <c r="AKB87" s="190"/>
      <c r="AKC87" s="190"/>
      <c r="AKD87" s="190"/>
      <c r="AKE87" s="190"/>
      <c r="AKF87" s="190"/>
      <c r="AKG87" s="190"/>
      <c r="AKH87" s="190"/>
      <c r="AKI87" s="190"/>
      <c r="AKJ87" s="190"/>
      <c r="AKK87" s="190"/>
      <c r="AKL87" s="190"/>
      <c r="AKM87" s="190"/>
      <c r="AKN87" s="190"/>
      <c r="AKO87" s="190"/>
      <c r="AKP87" s="190"/>
      <c r="AKQ87" s="190"/>
      <c r="AKR87" s="190"/>
      <c r="AKS87" s="190"/>
      <c r="AKT87" s="190"/>
      <c r="AKU87" s="190"/>
      <c r="AKV87" s="190"/>
      <c r="AKW87" s="190"/>
      <c r="AKX87" s="190"/>
      <c r="AKY87" s="190"/>
      <c r="AKZ87" s="190"/>
      <c r="ALA87" s="190"/>
      <c r="ALB87" s="190"/>
      <c r="ALC87" s="190"/>
      <c r="ALD87" s="190"/>
      <c r="ALE87" s="190"/>
      <c r="ALF87" s="190"/>
      <c r="ALG87" s="190"/>
      <c r="ALH87" s="190"/>
      <c r="ALI87" s="190"/>
      <c r="ALJ87" s="190"/>
      <c r="ALK87" s="190"/>
      <c r="ALL87" s="190"/>
      <c r="ALM87" s="190"/>
      <c r="ALN87" s="190"/>
      <c r="ALO87" s="190"/>
      <c r="ALP87" s="190"/>
      <c r="ALQ87" s="190"/>
      <c r="ALR87" s="190"/>
      <c r="ALS87" s="190"/>
      <c r="ALT87" s="190"/>
      <c r="ALU87" s="190"/>
      <c r="ALV87" s="190"/>
      <c r="ALW87" s="190"/>
      <c r="ALX87" s="190"/>
      <c r="ALY87" s="190"/>
      <c r="ALZ87" s="190"/>
      <c r="AMA87" s="190"/>
    </row>
    <row r="88" spans="2:1015" s="123" customFormat="1" ht="17.25" x14ac:dyDescent="0.25">
      <c r="B88" s="215"/>
      <c r="C88" s="215"/>
      <c r="D88" s="215"/>
      <c r="E88" s="215"/>
      <c r="F88" s="215"/>
      <c r="G88" s="215"/>
      <c r="H88" s="216"/>
      <c r="I88" s="216"/>
      <c r="J88" s="216"/>
      <c r="K88" s="216"/>
      <c r="L88" s="231"/>
      <c r="M88" s="232"/>
      <c r="N88" s="232"/>
      <c r="O88" s="232"/>
      <c r="P88" s="207"/>
      <c r="Q88" s="207"/>
      <c r="R88" s="207"/>
      <c r="S88" s="207"/>
      <c r="T88" s="207"/>
      <c r="U88" s="207"/>
      <c r="V88" s="207"/>
      <c r="W88" s="207"/>
      <c r="X88" s="207"/>
      <c r="Y88" s="207"/>
      <c r="Z88" s="207"/>
      <c r="AA88" s="207"/>
      <c r="AB88" s="207"/>
      <c r="AC88" s="207"/>
      <c r="AD88" s="207"/>
      <c r="AE88" s="207"/>
      <c r="AF88" s="207"/>
      <c r="AG88" s="207"/>
      <c r="AH88" s="207"/>
      <c r="AI88" s="207"/>
      <c r="AJ88" s="207"/>
      <c r="AK88" s="207"/>
      <c r="AL88" s="207"/>
      <c r="AM88" s="207"/>
      <c r="AN88" s="207"/>
      <c r="AO88" s="207"/>
      <c r="AP88" s="207"/>
      <c r="AQ88" s="207"/>
      <c r="AR88" s="207"/>
      <c r="AS88" s="207"/>
      <c r="AT88" s="207"/>
      <c r="AU88" s="207"/>
      <c r="AV88" s="207"/>
      <c r="AW88" s="207"/>
      <c r="AX88" s="207"/>
      <c r="AY88" s="207"/>
      <c r="AZ88" s="207"/>
      <c r="BA88" s="207"/>
      <c r="BB88" s="207"/>
      <c r="BC88" s="207"/>
      <c r="BD88" s="207"/>
      <c r="BE88" s="207"/>
      <c r="BF88" s="207"/>
      <c r="BG88" s="207"/>
      <c r="BH88" s="207"/>
      <c r="BI88" s="207"/>
      <c r="BJ88" s="207"/>
      <c r="BK88" s="207"/>
      <c r="BL88" s="207"/>
      <c r="BM88" s="207"/>
      <c r="BN88" s="207"/>
      <c r="BO88" s="207"/>
      <c r="BP88" s="207"/>
      <c r="BQ88" s="207"/>
      <c r="BR88" s="207"/>
      <c r="BS88" s="207"/>
      <c r="BT88" s="207"/>
      <c r="BU88" s="207"/>
      <c r="BV88" s="207"/>
      <c r="BW88" s="207"/>
      <c r="BX88" s="207"/>
      <c r="BY88" s="207"/>
      <c r="BZ88" s="207"/>
      <c r="CA88" s="207"/>
      <c r="CB88" s="207"/>
      <c r="CC88" s="207"/>
      <c r="CD88" s="207"/>
      <c r="CE88" s="207"/>
      <c r="CF88" s="207"/>
      <c r="CG88" s="207"/>
      <c r="CH88" s="207"/>
      <c r="CI88" s="207"/>
      <c r="CJ88" s="207"/>
      <c r="CK88" s="207"/>
      <c r="CL88" s="207"/>
      <c r="CM88" s="207"/>
      <c r="CN88" s="207"/>
      <c r="CO88" s="207"/>
      <c r="CP88" s="207"/>
      <c r="CQ88" s="207"/>
      <c r="CR88" s="207"/>
      <c r="CS88" s="207"/>
      <c r="CT88" s="207"/>
      <c r="CU88" s="207"/>
      <c r="CV88" s="207"/>
      <c r="CW88" s="207"/>
      <c r="CX88" s="207"/>
      <c r="CY88" s="207"/>
      <c r="CZ88" s="207"/>
      <c r="DA88" s="207"/>
      <c r="DB88" s="207"/>
      <c r="DC88" s="207"/>
      <c r="DD88" s="207"/>
      <c r="DE88" s="207"/>
      <c r="DF88" s="207"/>
      <c r="DG88" s="207"/>
      <c r="DH88" s="207"/>
      <c r="DI88" s="207"/>
      <c r="DJ88" s="207"/>
      <c r="DK88" s="207"/>
      <c r="DL88" s="207"/>
      <c r="DM88" s="207"/>
      <c r="DN88" s="207"/>
      <c r="DO88" s="207"/>
      <c r="DP88" s="207"/>
      <c r="DQ88" s="207"/>
      <c r="DR88" s="207"/>
      <c r="DS88" s="207"/>
      <c r="DT88" s="207"/>
      <c r="DU88" s="207"/>
      <c r="DV88" s="207"/>
      <c r="DW88" s="207"/>
      <c r="DX88" s="207"/>
      <c r="DY88" s="207"/>
      <c r="DZ88" s="207"/>
      <c r="EA88" s="207"/>
      <c r="EB88" s="207"/>
      <c r="EC88" s="207"/>
      <c r="ED88" s="207"/>
      <c r="EE88" s="207"/>
      <c r="EF88" s="207"/>
      <c r="EG88" s="207"/>
      <c r="EH88" s="207"/>
      <c r="EI88" s="207"/>
      <c r="EJ88" s="207"/>
      <c r="EK88" s="207"/>
      <c r="EL88" s="207"/>
      <c r="EM88" s="207"/>
      <c r="EN88" s="207"/>
      <c r="EO88" s="207"/>
      <c r="EP88" s="207"/>
      <c r="EQ88" s="207"/>
      <c r="ER88" s="207"/>
      <c r="ES88" s="207"/>
      <c r="ET88" s="207"/>
      <c r="EU88" s="207"/>
      <c r="EV88" s="207"/>
      <c r="EW88" s="207"/>
      <c r="EX88" s="207"/>
      <c r="EY88" s="207"/>
      <c r="EZ88" s="207"/>
      <c r="FA88" s="207"/>
      <c r="FB88" s="207"/>
      <c r="FC88" s="207"/>
      <c r="FD88" s="207"/>
      <c r="FE88" s="207"/>
      <c r="FF88" s="207"/>
      <c r="FG88" s="207"/>
      <c r="FH88" s="207"/>
      <c r="FI88" s="207"/>
      <c r="FJ88" s="207"/>
      <c r="FK88" s="207"/>
      <c r="FL88" s="207"/>
      <c r="FM88" s="207"/>
      <c r="FN88" s="207"/>
      <c r="FO88" s="207"/>
      <c r="FP88" s="207"/>
      <c r="FQ88" s="207"/>
      <c r="FR88" s="207"/>
      <c r="FS88" s="207"/>
      <c r="FT88" s="207"/>
      <c r="FU88" s="207"/>
      <c r="FV88" s="207"/>
      <c r="FW88" s="207"/>
      <c r="FX88" s="207"/>
      <c r="FY88" s="207"/>
      <c r="FZ88" s="207"/>
      <c r="GA88" s="207"/>
      <c r="GB88" s="207"/>
      <c r="GC88" s="207"/>
      <c r="GD88" s="207"/>
      <c r="GE88" s="207"/>
      <c r="GF88" s="207"/>
      <c r="GG88" s="207"/>
      <c r="GH88" s="207"/>
      <c r="GI88" s="207"/>
      <c r="GJ88" s="207"/>
      <c r="GK88" s="207"/>
      <c r="GL88" s="207"/>
      <c r="GM88" s="207"/>
      <c r="GN88" s="207"/>
      <c r="GO88" s="207"/>
      <c r="GP88" s="207"/>
      <c r="GQ88" s="207"/>
      <c r="GR88" s="207"/>
      <c r="GS88" s="207"/>
      <c r="GT88" s="207"/>
      <c r="GU88" s="207"/>
      <c r="GV88" s="207"/>
      <c r="GW88" s="207"/>
      <c r="GX88" s="207"/>
      <c r="GY88" s="207"/>
      <c r="GZ88" s="207"/>
      <c r="HA88" s="207"/>
      <c r="HB88" s="207"/>
      <c r="HC88" s="207"/>
      <c r="HD88" s="207"/>
      <c r="HE88" s="207"/>
      <c r="HF88" s="207"/>
      <c r="HG88" s="207"/>
      <c r="HH88" s="207"/>
      <c r="HI88" s="207"/>
      <c r="HJ88" s="207"/>
      <c r="HK88" s="207"/>
      <c r="HL88" s="207"/>
      <c r="HM88" s="207"/>
      <c r="HN88" s="207"/>
      <c r="HO88" s="207"/>
      <c r="HP88" s="207"/>
      <c r="HQ88" s="207"/>
      <c r="HR88" s="207"/>
      <c r="HS88" s="207"/>
      <c r="HT88" s="207"/>
      <c r="HU88" s="207"/>
      <c r="HV88" s="207"/>
      <c r="HW88" s="207"/>
      <c r="HX88" s="207"/>
      <c r="HY88" s="207"/>
      <c r="HZ88" s="207"/>
      <c r="IA88" s="207"/>
      <c r="IB88" s="207"/>
      <c r="IC88" s="207"/>
      <c r="ID88" s="207"/>
      <c r="IE88" s="207"/>
      <c r="IF88" s="207"/>
      <c r="IG88" s="207"/>
      <c r="IH88" s="207"/>
      <c r="II88" s="207"/>
      <c r="IJ88" s="207"/>
      <c r="IK88" s="207"/>
      <c r="IL88" s="207"/>
      <c r="IM88" s="207"/>
      <c r="IN88" s="207"/>
      <c r="IO88" s="207"/>
      <c r="IP88" s="207"/>
      <c r="IQ88" s="207"/>
      <c r="IR88" s="207"/>
      <c r="IS88" s="207"/>
      <c r="IT88" s="207"/>
      <c r="IU88" s="207"/>
      <c r="IV88" s="207"/>
      <c r="IW88" s="207"/>
      <c r="IX88" s="207"/>
      <c r="IY88" s="207"/>
      <c r="IZ88" s="207"/>
      <c r="JA88" s="207"/>
      <c r="JB88" s="207"/>
      <c r="JC88" s="207"/>
      <c r="JD88" s="207"/>
      <c r="JE88" s="207"/>
      <c r="JF88" s="207"/>
      <c r="JG88" s="207"/>
      <c r="JH88" s="207"/>
      <c r="JI88" s="207"/>
      <c r="JJ88" s="207"/>
      <c r="JK88" s="207"/>
      <c r="JL88" s="207"/>
      <c r="JM88" s="207"/>
      <c r="JN88" s="207"/>
      <c r="JO88" s="207"/>
      <c r="JP88" s="207"/>
      <c r="JQ88" s="207"/>
      <c r="JR88" s="207"/>
      <c r="JS88" s="207"/>
      <c r="JT88" s="207"/>
      <c r="JU88" s="207"/>
      <c r="JV88" s="207"/>
      <c r="JW88" s="207"/>
      <c r="JX88" s="207"/>
      <c r="JY88" s="207"/>
      <c r="JZ88" s="207"/>
      <c r="KA88" s="207"/>
      <c r="KB88" s="207"/>
      <c r="KC88" s="207"/>
      <c r="KD88" s="207"/>
      <c r="KE88" s="207"/>
      <c r="KF88" s="207"/>
      <c r="KG88" s="207"/>
      <c r="KH88" s="207"/>
      <c r="KI88" s="207"/>
      <c r="KJ88" s="207"/>
      <c r="KK88" s="207"/>
      <c r="KL88" s="207"/>
      <c r="KM88" s="207"/>
      <c r="KN88" s="207"/>
      <c r="KO88" s="207"/>
      <c r="KP88" s="207"/>
      <c r="KQ88" s="207"/>
      <c r="KR88" s="207"/>
      <c r="KS88" s="207"/>
      <c r="KT88" s="207"/>
      <c r="KU88" s="207"/>
      <c r="KV88" s="207"/>
      <c r="KW88" s="207"/>
      <c r="KX88" s="207"/>
      <c r="KY88" s="207"/>
      <c r="KZ88" s="207"/>
      <c r="LA88" s="207"/>
      <c r="LB88" s="207"/>
      <c r="LC88" s="207"/>
      <c r="LD88" s="207"/>
      <c r="LE88" s="207"/>
      <c r="LF88" s="207"/>
      <c r="LG88" s="207"/>
      <c r="LH88" s="207"/>
      <c r="LI88" s="207"/>
      <c r="LJ88" s="207"/>
      <c r="LK88" s="207"/>
      <c r="LL88" s="207"/>
      <c r="LM88" s="207"/>
      <c r="LN88" s="207"/>
      <c r="LO88" s="207"/>
      <c r="LP88" s="207"/>
      <c r="LQ88" s="207"/>
      <c r="LR88" s="207"/>
      <c r="LS88" s="207"/>
      <c r="LT88" s="207"/>
      <c r="LU88" s="207"/>
      <c r="LV88" s="207"/>
      <c r="LW88" s="207"/>
      <c r="LX88" s="207"/>
      <c r="LY88" s="207"/>
      <c r="LZ88" s="207"/>
      <c r="MA88" s="207"/>
      <c r="MB88" s="207"/>
      <c r="MC88" s="207"/>
      <c r="MD88" s="207"/>
      <c r="ME88" s="207"/>
      <c r="MF88" s="207"/>
      <c r="MG88" s="207"/>
      <c r="MH88" s="207"/>
      <c r="MI88" s="207"/>
      <c r="MJ88" s="207"/>
      <c r="MK88" s="207"/>
      <c r="ML88" s="207"/>
      <c r="MM88" s="207"/>
      <c r="MN88" s="207"/>
      <c r="MO88" s="207"/>
      <c r="MP88" s="207"/>
      <c r="MQ88" s="207"/>
      <c r="MR88" s="207"/>
      <c r="MS88" s="207"/>
      <c r="MT88" s="207"/>
      <c r="MU88" s="207"/>
      <c r="MV88" s="207"/>
      <c r="MW88" s="207"/>
      <c r="MX88" s="207"/>
      <c r="MY88" s="207"/>
      <c r="MZ88" s="207"/>
      <c r="NA88" s="207"/>
      <c r="NB88" s="207"/>
      <c r="NC88" s="207"/>
      <c r="ND88" s="207"/>
      <c r="NE88" s="207"/>
      <c r="NF88" s="207"/>
      <c r="NG88" s="207"/>
      <c r="NH88" s="207"/>
      <c r="NI88" s="207"/>
      <c r="NJ88" s="207"/>
      <c r="NK88" s="207"/>
      <c r="NL88" s="207"/>
      <c r="NM88" s="207"/>
      <c r="NN88" s="207"/>
      <c r="NO88" s="207"/>
      <c r="NP88" s="207"/>
      <c r="NQ88" s="207"/>
      <c r="NR88" s="207"/>
      <c r="NS88" s="207"/>
      <c r="NT88" s="207"/>
      <c r="NU88" s="207"/>
      <c r="NV88" s="207"/>
      <c r="NW88" s="207"/>
      <c r="NX88" s="207"/>
      <c r="NY88" s="207"/>
      <c r="NZ88" s="207"/>
      <c r="OA88" s="207"/>
      <c r="OB88" s="207"/>
      <c r="OC88" s="207"/>
      <c r="OD88" s="207"/>
      <c r="OE88" s="207"/>
      <c r="OF88" s="207"/>
      <c r="OG88" s="207"/>
      <c r="OH88" s="207"/>
      <c r="OI88" s="207"/>
      <c r="OJ88" s="207"/>
      <c r="OK88" s="207"/>
      <c r="OL88" s="207"/>
      <c r="OM88" s="207"/>
      <c r="ON88" s="207"/>
      <c r="OO88" s="207"/>
      <c r="OP88" s="207"/>
      <c r="OQ88" s="207"/>
      <c r="OR88" s="207"/>
      <c r="OS88" s="207"/>
      <c r="OT88" s="207"/>
      <c r="OU88" s="207"/>
      <c r="OV88" s="207"/>
      <c r="OW88" s="207"/>
      <c r="OX88" s="207"/>
      <c r="OY88" s="207"/>
      <c r="OZ88" s="207"/>
      <c r="PA88" s="207"/>
      <c r="PB88" s="207"/>
      <c r="PC88" s="207"/>
      <c r="PD88" s="207"/>
      <c r="PE88" s="207"/>
      <c r="PF88" s="207"/>
      <c r="PG88" s="207"/>
      <c r="PH88" s="207"/>
      <c r="PI88" s="207"/>
      <c r="PJ88" s="207"/>
      <c r="PK88" s="207"/>
      <c r="PL88" s="207"/>
      <c r="PM88" s="207"/>
      <c r="PN88" s="207"/>
      <c r="PO88" s="207"/>
      <c r="PP88" s="207"/>
      <c r="PQ88" s="207"/>
      <c r="PR88" s="207"/>
      <c r="PS88" s="207"/>
      <c r="PT88" s="207"/>
      <c r="PU88" s="207"/>
      <c r="PV88" s="207"/>
      <c r="PW88" s="207"/>
      <c r="PX88" s="207"/>
      <c r="PY88" s="207"/>
      <c r="PZ88" s="207"/>
      <c r="QA88" s="207"/>
      <c r="QB88" s="207"/>
      <c r="QC88" s="207"/>
      <c r="QD88" s="207"/>
      <c r="QE88" s="207"/>
      <c r="QF88" s="207"/>
      <c r="QG88" s="207"/>
      <c r="QH88" s="207"/>
      <c r="QI88" s="207"/>
      <c r="QJ88" s="207"/>
      <c r="QK88" s="207"/>
      <c r="QL88" s="207"/>
      <c r="QM88" s="207"/>
      <c r="QN88" s="207"/>
      <c r="QO88" s="207"/>
      <c r="QP88" s="207"/>
      <c r="QQ88" s="207"/>
      <c r="QR88" s="207"/>
      <c r="QS88" s="207"/>
      <c r="QT88" s="207"/>
      <c r="QU88" s="207"/>
      <c r="QV88" s="207"/>
      <c r="QW88" s="207"/>
      <c r="QX88" s="207"/>
      <c r="QY88" s="207"/>
      <c r="QZ88" s="207"/>
      <c r="RA88" s="207"/>
      <c r="RB88" s="207"/>
      <c r="RC88" s="207"/>
      <c r="RD88" s="207"/>
      <c r="RE88" s="207"/>
      <c r="RF88" s="207"/>
      <c r="RG88" s="207"/>
      <c r="RH88" s="207"/>
      <c r="RI88" s="207"/>
      <c r="RJ88" s="207"/>
      <c r="RK88" s="207"/>
      <c r="RL88" s="207"/>
      <c r="RM88" s="207"/>
      <c r="RN88" s="207"/>
      <c r="RO88" s="207"/>
      <c r="RP88" s="207"/>
      <c r="RQ88" s="207"/>
      <c r="RR88" s="207"/>
      <c r="RS88" s="207"/>
      <c r="RT88" s="207"/>
      <c r="RU88" s="207"/>
      <c r="RV88" s="207"/>
      <c r="RW88" s="207"/>
      <c r="RX88" s="207"/>
      <c r="RY88" s="207"/>
      <c r="RZ88" s="207"/>
      <c r="SA88" s="207"/>
      <c r="SB88" s="207"/>
      <c r="SC88" s="207"/>
      <c r="SD88" s="207"/>
      <c r="SE88" s="207"/>
      <c r="SF88" s="207"/>
      <c r="SG88" s="207"/>
      <c r="SH88" s="207"/>
      <c r="SI88" s="207"/>
      <c r="SJ88" s="207"/>
      <c r="SK88" s="207"/>
      <c r="SL88" s="207"/>
      <c r="SM88" s="207"/>
      <c r="SN88" s="207"/>
      <c r="SO88" s="207"/>
      <c r="SP88" s="207"/>
      <c r="SQ88" s="207"/>
      <c r="SR88" s="207"/>
      <c r="SS88" s="207"/>
      <c r="ST88" s="207"/>
      <c r="SU88" s="207"/>
      <c r="SV88" s="207"/>
      <c r="SW88" s="207"/>
      <c r="SX88" s="207"/>
      <c r="SY88" s="207"/>
      <c r="SZ88" s="207"/>
      <c r="TA88" s="207"/>
      <c r="TB88" s="207"/>
      <c r="TC88" s="207"/>
      <c r="TD88" s="207"/>
      <c r="TE88" s="207"/>
      <c r="TF88" s="207"/>
      <c r="TG88" s="207"/>
      <c r="TH88" s="207"/>
      <c r="TI88" s="207"/>
      <c r="TJ88" s="207"/>
      <c r="TK88" s="207"/>
      <c r="TL88" s="207"/>
      <c r="TM88" s="207"/>
      <c r="TN88" s="207"/>
      <c r="TO88" s="207"/>
      <c r="TP88" s="207"/>
      <c r="TQ88" s="207"/>
      <c r="TR88" s="207"/>
      <c r="TS88" s="207"/>
      <c r="TT88" s="207"/>
      <c r="TU88" s="207"/>
      <c r="TV88" s="207"/>
      <c r="TW88" s="207"/>
      <c r="TX88" s="207"/>
      <c r="TY88" s="207"/>
      <c r="TZ88" s="207"/>
      <c r="UA88" s="207"/>
      <c r="UB88" s="207"/>
      <c r="UC88" s="207"/>
      <c r="UD88" s="207"/>
      <c r="UE88" s="207"/>
      <c r="UF88" s="207"/>
      <c r="UG88" s="207"/>
      <c r="UH88" s="207"/>
      <c r="UI88" s="207"/>
      <c r="UJ88" s="207"/>
      <c r="UK88" s="207"/>
      <c r="UL88" s="207"/>
      <c r="UM88" s="207"/>
      <c r="UN88" s="207"/>
      <c r="UO88" s="207"/>
      <c r="UP88" s="207"/>
      <c r="UQ88" s="207"/>
      <c r="UR88" s="207"/>
      <c r="US88" s="207"/>
      <c r="UT88" s="207"/>
      <c r="UU88" s="207"/>
      <c r="UV88" s="207"/>
      <c r="UW88" s="207"/>
      <c r="UX88" s="207"/>
      <c r="UY88" s="207"/>
      <c r="UZ88" s="207"/>
      <c r="VA88" s="207"/>
      <c r="VB88" s="207"/>
      <c r="VC88" s="207"/>
      <c r="VD88" s="207"/>
      <c r="VE88" s="207"/>
      <c r="VF88" s="207"/>
      <c r="VG88" s="207"/>
      <c r="VH88" s="207"/>
      <c r="VI88" s="207"/>
      <c r="VJ88" s="207"/>
      <c r="VK88" s="207"/>
      <c r="VL88" s="207"/>
      <c r="VM88" s="207"/>
      <c r="VN88" s="207"/>
      <c r="VO88" s="207"/>
      <c r="VP88" s="207"/>
      <c r="VQ88" s="207"/>
      <c r="VR88" s="207"/>
      <c r="VS88" s="207"/>
      <c r="VT88" s="207"/>
      <c r="VU88" s="207"/>
      <c r="VV88" s="207"/>
      <c r="VW88" s="207"/>
      <c r="VX88" s="207"/>
      <c r="VY88" s="207"/>
      <c r="VZ88" s="207"/>
      <c r="WA88" s="207"/>
      <c r="WB88" s="207"/>
      <c r="WC88" s="207"/>
      <c r="WD88" s="207"/>
      <c r="WE88" s="207"/>
      <c r="WF88" s="207"/>
      <c r="WG88" s="207"/>
      <c r="WH88" s="207"/>
      <c r="WI88" s="207"/>
      <c r="WJ88" s="207"/>
      <c r="WK88" s="207"/>
      <c r="WL88" s="207"/>
      <c r="WM88" s="207"/>
      <c r="WN88" s="207"/>
      <c r="WO88" s="207"/>
      <c r="WP88" s="207"/>
      <c r="WQ88" s="207"/>
      <c r="WR88" s="207"/>
      <c r="WS88" s="207"/>
      <c r="WT88" s="207"/>
      <c r="WU88" s="207"/>
      <c r="WV88" s="207"/>
      <c r="WW88" s="207"/>
      <c r="WX88" s="207"/>
      <c r="WY88" s="207"/>
      <c r="WZ88" s="207"/>
      <c r="XA88" s="207"/>
      <c r="XB88" s="207"/>
      <c r="XC88" s="207"/>
      <c r="XD88" s="207"/>
      <c r="XE88" s="207"/>
      <c r="XF88" s="207"/>
      <c r="XG88" s="207"/>
      <c r="XH88" s="207"/>
      <c r="XI88" s="207"/>
      <c r="XJ88" s="207"/>
      <c r="XK88" s="207"/>
      <c r="XL88" s="207"/>
      <c r="XM88" s="207"/>
      <c r="XN88" s="207"/>
      <c r="XO88" s="207"/>
      <c r="XP88" s="207"/>
      <c r="XQ88" s="207"/>
      <c r="XR88" s="207"/>
      <c r="XS88" s="207"/>
      <c r="XT88" s="207"/>
      <c r="XU88" s="207"/>
      <c r="XV88" s="207"/>
      <c r="XW88" s="207"/>
      <c r="XX88" s="207"/>
      <c r="XY88" s="207"/>
      <c r="XZ88" s="207"/>
      <c r="YA88" s="207"/>
      <c r="YB88" s="207"/>
      <c r="YC88" s="207"/>
      <c r="YD88" s="207"/>
      <c r="YE88" s="207"/>
      <c r="YF88" s="207"/>
      <c r="YG88" s="207"/>
      <c r="YH88" s="207"/>
      <c r="YI88" s="207"/>
      <c r="YJ88" s="207"/>
      <c r="YK88" s="207"/>
      <c r="YL88" s="207"/>
      <c r="YM88" s="207"/>
      <c r="YN88" s="207"/>
      <c r="YO88" s="207"/>
      <c r="YP88" s="207"/>
      <c r="YQ88" s="207"/>
      <c r="YR88" s="207"/>
      <c r="YS88" s="207"/>
      <c r="YT88" s="207"/>
      <c r="YU88" s="207"/>
      <c r="YV88" s="207"/>
      <c r="YW88" s="207"/>
      <c r="YX88" s="207"/>
      <c r="YY88" s="207"/>
      <c r="YZ88" s="207"/>
      <c r="ZA88" s="207"/>
      <c r="ZB88" s="207"/>
      <c r="ZC88" s="207"/>
      <c r="ZD88" s="207"/>
      <c r="ZE88" s="207"/>
      <c r="ZF88" s="207"/>
      <c r="ZG88" s="207"/>
      <c r="ZH88" s="207"/>
      <c r="ZI88" s="207"/>
      <c r="ZJ88" s="207"/>
      <c r="ZK88" s="207"/>
      <c r="ZL88" s="207"/>
      <c r="ZM88" s="207"/>
      <c r="ZN88" s="207"/>
      <c r="ZO88" s="207"/>
      <c r="ZP88" s="207"/>
      <c r="ZQ88" s="207"/>
      <c r="ZR88" s="207"/>
      <c r="ZS88" s="207"/>
      <c r="ZT88" s="207"/>
      <c r="ZU88" s="207"/>
      <c r="ZV88" s="207"/>
      <c r="ZW88" s="207"/>
      <c r="ZX88" s="207"/>
      <c r="ZY88" s="207"/>
      <c r="ZZ88" s="207"/>
      <c r="AAA88" s="207"/>
      <c r="AAB88" s="207"/>
      <c r="AAC88" s="207"/>
      <c r="AAD88" s="207"/>
      <c r="AAE88" s="207"/>
      <c r="AAF88" s="207"/>
      <c r="AAG88" s="207"/>
      <c r="AAH88" s="207"/>
      <c r="AAI88" s="207"/>
      <c r="AAJ88" s="207"/>
      <c r="AAK88" s="207"/>
      <c r="AAL88" s="207"/>
      <c r="AAM88" s="207"/>
      <c r="AAN88" s="207"/>
      <c r="AAO88" s="207"/>
      <c r="AAP88" s="207"/>
      <c r="AAQ88" s="207"/>
      <c r="AAR88" s="207"/>
      <c r="AAS88" s="207"/>
      <c r="AAT88" s="207"/>
      <c r="AAU88" s="207"/>
      <c r="AAV88" s="207"/>
      <c r="AAW88" s="207"/>
      <c r="AAX88" s="207"/>
      <c r="AAY88" s="207"/>
      <c r="AAZ88" s="207"/>
      <c r="ABA88" s="207"/>
      <c r="ABB88" s="207"/>
      <c r="ABC88" s="207"/>
      <c r="ABD88" s="207"/>
      <c r="ABE88" s="207"/>
      <c r="ABF88" s="207"/>
      <c r="ABG88" s="207"/>
      <c r="ABH88" s="207"/>
      <c r="ABI88" s="207"/>
      <c r="ABJ88" s="207"/>
      <c r="ABK88" s="207"/>
      <c r="ABL88" s="207"/>
      <c r="ABM88" s="207"/>
      <c r="ABN88" s="207"/>
      <c r="ABO88" s="207"/>
      <c r="ABP88" s="207"/>
      <c r="ABQ88" s="207"/>
      <c r="ABR88" s="207"/>
      <c r="ABS88" s="207"/>
      <c r="ABT88" s="207"/>
      <c r="ABU88" s="207"/>
      <c r="ABV88" s="207"/>
      <c r="ABW88" s="207"/>
      <c r="ABX88" s="207"/>
      <c r="ABY88" s="207"/>
      <c r="ABZ88" s="207"/>
      <c r="ACA88" s="207"/>
      <c r="ACB88" s="207"/>
      <c r="ACC88" s="207"/>
      <c r="ACD88" s="207"/>
      <c r="ACE88" s="207"/>
      <c r="ACF88" s="207"/>
      <c r="ACG88" s="207"/>
      <c r="ACH88" s="207"/>
      <c r="ACI88" s="207"/>
      <c r="ACJ88" s="207"/>
      <c r="ACK88" s="207"/>
      <c r="ACL88" s="207"/>
      <c r="ACM88" s="207"/>
      <c r="ACN88" s="207"/>
      <c r="ACO88" s="207"/>
      <c r="ACP88" s="207"/>
      <c r="ACQ88" s="207"/>
      <c r="ACR88" s="207"/>
      <c r="ACS88" s="207"/>
      <c r="ACT88" s="207"/>
      <c r="ACU88" s="207"/>
      <c r="ACV88" s="207"/>
      <c r="ACW88" s="207"/>
      <c r="ACX88" s="207"/>
      <c r="ACY88" s="207"/>
      <c r="ACZ88" s="207"/>
      <c r="ADA88" s="207"/>
      <c r="ADB88" s="207"/>
      <c r="ADC88" s="207"/>
      <c r="ADD88" s="207"/>
      <c r="ADE88" s="207"/>
      <c r="ADF88" s="207"/>
      <c r="ADG88" s="207"/>
      <c r="ADH88" s="207"/>
      <c r="ADI88" s="207"/>
      <c r="ADJ88" s="207"/>
      <c r="ADK88" s="207"/>
      <c r="ADL88" s="207"/>
      <c r="ADM88" s="207"/>
      <c r="ADN88" s="207"/>
      <c r="ADO88" s="207"/>
      <c r="ADP88" s="207"/>
      <c r="ADQ88" s="207"/>
      <c r="ADR88" s="207"/>
      <c r="ADS88" s="207"/>
      <c r="ADT88" s="207"/>
      <c r="ADU88" s="207"/>
      <c r="ADV88" s="207"/>
      <c r="ADW88" s="207"/>
      <c r="ADX88" s="207"/>
      <c r="ADY88" s="207"/>
      <c r="ADZ88" s="207"/>
      <c r="AEA88" s="207"/>
      <c r="AEB88" s="207"/>
      <c r="AEC88" s="207"/>
      <c r="AED88" s="207"/>
      <c r="AEE88" s="207"/>
      <c r="AEF88" s="207"/>
      <c r="AEG88" s="207"/>
      <c r="AEH88" s="207"/>
      <c r="AEI88" s="207"/>
      <c r="AEJ88" s="207"/>
      <c r="AEK88" s="207"/>
      <c r="AEL88" s="207"/>
      <c r="AEM88" s="207"/>
      <c r="AEN88" s="207"/>
      <c r="AEO88" s="207"/>
      <c r="AEP88" s="207"/>
      <c r="AEQ88" s="207"/>
      <c r="AER88" s="207"/>
      <c r="AES88" s="207"/>
      <c r="AET88" s="207"/>
      <c r="AEU88" s="207"/>
      <c r="AEV88" s="207"/>
      <c r="AEW88" s="207"/>
      <c r="AEX88" s="207"/>
      <c r="AEY88" s="207"/>
      <c r="AEZ88" s="207"/>
      <c r="AFA88" s="207"/>
      <c r="AFB88" s="207"/>
      <c r="AFC88" s="207"/>
      <c r="AFD88" s="207"/>
      <c r="AFE88" s="207"/>
      <c r="AFF88" s="207"/>
      <c r="AFG88" s="207"/>
      <c r="AFH88" s="207"/>
      <c r="AFI88" s="207"/>
      <c r="AFJ88" s="207"/>
      <c r="AFK88" s="207"/>
      <c r="AFL88" s="207"/>
      <c r="AFM88" s="207"/>
      <c r="AFN88" s="207"/>
      <c r="AFO88" s="207"/>
      <c r="AFP88" s="207"/>
      <c r="AFQ88" s="207"/>
      <c r="AFR88" s="207"/>
      <c r="AFS88" s="207"/>
      <c r="AFT88" s="207"/>
      <c r="AFU88" s="207"/>
      <c r="AFV88" s="207"/>
      <c r="AFW88" s="207"/>
      <c r="AFX88" s="207"/>
      <c r="AFY88" s="207"/>
      <c r="AFZ88" s="207"/>
      <c r="AGA88" s="207"/>
      <c r="AGB88" s="207"/>
      <c r="AGC88" s="207"/>
      <c r="AGD88" s="207"/>
      <c r="AGE88" s="207"/>
      <c r="AGF88" s="207"/>
      <c r="AGG88" s="207"/>
      <c r="AGH88" s="207"/>
      <c r="AGI88" s="207"/>
      <c r="AGJ88" s="207"/>
      <c r="AGK88" s="207"/>
      <c r="AGL88" s="207"/>
      <c r="AGM88" s="207"/>
      <c r="AGN88" s="207"/>
      <c r="AGO88" s="207"/>
      <c r="AGP88" s="207"/>
      <c r="AGQ88" s="207"/>
      <c r="AGR88" s="207"/>
      <c r="AGS88" s="207"/>
      <c r="AGT88" s="207"/>
      <c r="AGU88" s="207"/>
      <c r="AGV88" s="207"/>
      <c r="AGW88" s="207"/>
      <c r="AGX88" s="207"/>
      <c r="AGY88" s="207"/>
      <c r="AGZ88" s="207"/>
      <c r="AHA88" s="207"/>
      <c r="AHB88" s="207"/>
      <c r="AHC88" s="207"/>
      <c r="AHD88" s="207"/>
      <c r="AHE88" s="207"/>
      <c r="AHF88" s="207"/>
      <c r="AHG88" s="207"/>
      <c r="AHH88" s="207"/>
      <c r="AHI88" s="207"/>
      <c r="AHJ88" s="207"/>
      <c r="AHK88" s="207"/>
      <c r="AHL88" s="207"/>
      <c r="AHM88" s="207"/>
      <c r="AHN88" s="207"/>
      <c r="AHO88" s="207"/>
      <c r="AHP88" s="207"/>
      <c r="AHQ88" s="207"/>
      <c r="AHR88" s="207"/>
      <c r="AHS88" s="207"/>
      <c r="AHT88" s="207"/>
      <c r="AHU88" s="207"/>
      <c r="AHV88" s="207"/>
      <c r="AHW88" s="207"/>
      <c r="AHX88" s="207"/>
      <c r="AHY88" s="207"/>
      <c r="AHZ88" s="207"/>
      <c r="AIA88" s="207"/>
      <c r="AIB88" s="207"/>
      <c r="AIC88" s="207"/>
      <c r="AID88" s="207"/>
      <c r="AIE88" s="207"/>
      <c r="AIF88" s="207"/>
      <c r="AIG88" s="207"/>
      <c r="AIH88" s="207"/>
      <c r="AII88" s="207"/>
      <c r="AIJ88" s="207"/>
      <c r="AIK88" s="207"/>
      <c r="AIL88" s="207"/>
      <c r="AIM88" s="207"/>
      <c r="AIN88" s="207"/>
      <c r="AIO88" s="207"/>
      <c r="AIP88" s="207"/>
      <c r="AIQ88" s="207"/>
      <c r="AIR88" s="207"/>
      <c r="AIS88" s="207"/>
      <c r="AIT88" s="207"/>
      <c r="AIU88" s="207"/>
      <c r="AIV88" s="207"/>
      <c r="AIW88" s="207"/>
      <c r="AIX88" s="207"/>
      <c r="AIY88" s="207"/>
      <c r="AIZ88" s="207"/>
      <c r="AJA88" s="207"/>
      <c r="AJB88" s="207"/>
      <c r="AJC88" s="207"/>
      <c r="AJD88" s="207"/>
      <c r="AJE88" s="207"/>
      <c r="AJF88" s="207"/>
      <c r="AJG88" s="207"/>
      <c r="AJH88" s="207"/>
      <c r="AJI88" s="207"/>
      <c r="AJJ88" s="207"/>
      <c r="AJK88" s="207"/>
      <c r="AJL88" s="207"/>
      <c r="AJM88" s="207"/>
      <c r="AJN88" s="207"/>
      <c r="AJO88" s="207"/>
      <c r="AJP88" s="207"/>
      <c r="AJQ88" s="207"/>
      <c r="AJR88" s="207"/>
      <c r="AJS88" s="207"/>
      <c r="AJT88" s="207"/>
      <c r="AJU88" s="207"/>
      <c r="AJV88" s="207"/>
      <c r="AJW88" s="207"/>
      <c r="AJX88" s="207"/>
      <c r="AJY88" s="207"/>
      <c r="AJZ88" s="207"/>
      <c r="AKA88" s="207"/>
      <c r="AKB88" s="207"/>
      <c r="AKC88" s="207"/>
      <c r="AKD88" s="207"/>
      <c r="AKE88" s="207"/>
      <c r="AKF88" s="207"/>
      <c r="AKG88" s="207"/>
      <c r="AKH88" s="207"/>
      <c r="AKI88" s="207"/>
      <c r="AKJ88" s="207"/>
      <c r="AKK88" s="207"/>
      <c r="AKL88" s="207"/>
      <c r="AKM88" s="207"/>
      <c r="AKN88" s="207"/>
      <c r="AKO88" s="207"/>
      <c r="AKP88" s="207"/>
      <c r="AKQ88" s="207"/>
      <c r="AKR88" s="207"/>
      <c r="AKS88" s="207"/>
      <c r="AKT88" s="207"/>
      <c r="AKU88" s="207"/>
      <c r="AKV88" s="207"/>
      <c r="AKW88" s="207"/>
      <c r="AKX88" s="207"/>
      <c r="AKY88" s="207"/>
      <c r="AKZ88" s="207"/>
      <c r="ALA88" s="207"/>
      <c r="ALB88" s="207"/>
      <c r="ALC88" s="207"/>
      <c r="ALD88" s="207"/>
      <c r="ALE88" s="207"/>
      <c r="ALF88" s="207"/>
      <c r="ALG88" s="207"/>
      <c r="ALH88" s="207"/>
      <c r="ALI88" s="207"/>
      <c r="ALJ88" s="207"/>
      <c r="ALK88" s="207"/>
      <c r="ALL88" s="207"/>
      <c r="ALM88" s="207"/>
      <c r="ALN88" s="207"/>
      <c r="ALO88" s="207"/>
      <c r="ALP88" s="207"/>
      <c r="ALQ88" s="207"/>
      <c r="ALR88" s="207"/>
      <c r="ALS88" s="207"/>
      <c r="ALT88" s="207"/>
      <c r="ALU88" s="207"/>
      <c r="ALV88" s="207"/>
      <c r="ALW88" s="207"/>
      <c r="ALX88" s="207"/>
      <c r="ALY88" s="207"/>
      <c r="ALZ88" s="207"/>
      <c r="AMA88" s="207"/>
    </row>
    <row r="89" spans="2:1015" s="123" customFormat="1" ht="17.25" x14ac:dyDescent="0.25">
      <c r="B89" s="215"/>
      <c r="C89" s="215"/>
      <c r="D89" s="215"/>
      <c r="E89" s="215"/>
      <c r="F89" s="215"/>
      <c r="G89" s="215"/>
      <c r="H89" s="216"/>
      <c r="I89" s="216"/>
      <c r="J89" s="216"/>
      <c r="K89" s="216"/>
      <c r="L89" s="217"/>
      <c r="M89" s="205"/>
      <c r="N89" s="205"/>
      <c r="O89" s="205"/>
      <c r="P89" s="138"/>
      <c r="Q89" s="138"/>
      <c r="R89" s="138"/>
      <c r="S89" s="138"/>
      <c r="T89" s="138"/>
      <c r="U89" s="138"/>
      <c r="V89" s="138"/>
      <c r="W89" s="138"/>
      <c r="X89" s="138"/>
      <c r="Y89" s="138"/>
      <c r="Z89" s="138"/>
      <c r="AA89" s="138"/>
      <c r="AB89" s="138"/>
      <c r="AC89" s="138"/>
      <c r="AD89" s="138"/>
      <c r="AE89" s="138"/>
      <c r="AF89" s="138"/>
      <c r="AG89" s="138"/>
      <c r="AH89" s="138"/>
      <c r="AI89" s="138"/>
      <c r="AJ89" s="138"/>
      <c r="AK89" s="138"/>
      <c r="AL89" s="138"/>
      <c r="AM89" s="138"/>
      <c r="AN89" s="138"/>
      <c r="AO89" s="138"/>
      <c r="AP89" s="138"/>
      <c r="AQ89" s="138"/>
      <c r="AR89" s="138"/>
      <c r="AS89" s="138"/>
      <c r="AT89" s="138"/>
      <c r="AU89" s="138"/>
      <c r="AV89" s="138"/>
      <c r="AW89" s="138"/>
      <c r="AX89" s="138"/>
      <c r="AY89" s="138"/>
      <c r="AZ89" s="138"/>
      <c r="BA89" s="138"/>
      <c r="BB89" s="138"/>
      <c r="BC89" s="138"/>
      <c r="BD89" s="138"/>
      <c r="BE89" s="138"/>
      <c r="BF89" s="138"/>
      <c r="BG89" s="138"/>
      <c r="BH89" s="138"/>
      <c r="BI89" s="138"/>
      <c r="BJ89" s="138"/>
      <c r="BK89" s="138"/>
      <c r="BL89" s="138"/>
      <c r="BM89" s="138"/>
      <c r="BN89" s="138"/>
      <c r="BO89" s="138"/>
      <c r="BP89" s="138"/>
      <c r="BQ89" s="138"/>
      <c r="BR89" s="138"/>
      <c r="BS89" s="138"/>
      <c r="BT89" s="138"/>
      <c r="BU89" s="138"/>
      <c r="BV89" s="138"/>
      <c r="BW89" s="138"/>
      <c r="BX89" s="138"/>
      <c r="BY89" s="138"/>
      <c r="BZ89" s="138"/>
      <c r="CA89" s="138"/>
      <c r="CB89" s="138"/>
      <c r="CC89" s="138"/>
      <c r="CD89" s="138"/>
      <c r="CE89" s="138"/>
      <c r="CF89" s="138"/>
      <c r="CG89" s="138"/>
      <c r="CH89" s="138"/>
      <c r="CI89" s="138"/>
      <c r="CJ89" s="138"/>
      <c r="CK89" s="138"/>
      <c r="CL89" s="138"/>
      <c r="CM89" s="138"/>
      <c r="CN89" s="138"/>
      <c r="CO89" s="138"/>
      <c r="CP89" s="138"/>
      <c r="CQ89" s="138"/>
      <c r="CR89" s="138"/>
      <c r="CS89" s="138"/>
      <c r="CT89" s="138"/>
      <c r="CU89" s="138"/>
      <c r="CV89" s="138"/>
      <c r="CW89" s="138"/>
      <c r="CX89" s="138"/>
      <c r="CY89" s="138"/>
      <c r="CZ89" s="138"/>
      <c r="DA89" s="138"/>
      <c r="DB89" s="138"/>
      <c r="DC89" s="138"/>
      <c r="DD89" s="138"/>
      <c r="DE89" s="138"/>
      <c r="DF89" s="138"/>
      <c r="DG89" s="138"/>
      <c r="DH89" s="138"/>
      <c r="DI89" s="138"/>
      <c r="DJ89" s="138"/>
      <c r="DK89" s="138"/>
      <c r="DL89" s="138"/>
      <c r="DM89" s="138"/>
      <c r="DN89" s="138"/>
      <c r="DO89" s="138"/>
      <c r="DP89" s="138"/>
      <c r="DQ89" s="138"/>
      <c r="DR89" s="138"/>
      <c r="DS89" s="138"/>
      <c r="DT89" s="138"/>
      <c r="DU89" s="138"/>
      <c r="DV89" s="138"/>
      <c r="DW89" s="138"/>
      <c r="DX89" s="138"/>
      <c r="DY89" s="138"/>
      <c r="DZ89" s="138"/>
      <c r="EA89" s="138"/>
      <c r="EB89" s="138"/>
      <c r="EC89" s="138"/>
      <c r="ED89" s="138"/>
      <c r="EE89" s="138"/>
      <c r="EF89" s="138"/>
      <c r="EG89" s="138"/>
      <c r="EH89" s="138"/>
      <c r="EI89" s="138"/>
      <c r="EJ89" s="138"/>
      <c r="EK89" s="138"/>
      <c r="EL89" s="138"/>
      <c r="EM89" s="138"/>
      <c r="EN89" s="138"/>
      <c r="EO89" s="138"/>
      <c r="EP89" s="138"/>
      <c r="EQ89" s="138"/>
      <c r="ER89" s="138"/>
      <c r="ES89" s="138"/>
      <c r="ET89" s="138"/>
      <c r="EU89" s="138"/>
      <c r="EV89" s="138"/>
      <c r="EW89" s="138"/>
      <c r="EX89" s="138"/>
      <c r="EY89" s="138"/>
      <c r="EZ89" s="138"/>
      <c r="FA89" s="138"/>
      <c r="FB89" s="138"/>
      <c r="FC89" s="138"/>
      <c r="FD89" s="138"/>
      <c r="FE89" s="138"/>
      <c r="FF89" s="138"/>
      <c r="FG89" s="138"/>
      <c r="FH89" s="138"/>
      <c r="FI89" s="138"/>
      <c r="FJ89" s="138"/>
      <c r="FK89" s="138"/>
      <c r="FL89" s="138"/>
      <c r="FM89" s="138"/>
      <c r="FN89" s="138"/>
      <c r="FO89" s="138"/>
      <c r="FP89" s="138"/>
      <c r="FQ89" s="138"/>
      <c r="FR89" s="138"/>
      <c r="FS89" s="138"/>
      <c r="FT89" s="138"/>
      <c r="FU89" s="138"/>
      <c r="FV89" s="138"/>
      <c r="FW89" s="138"/>
      <c r="FX89" s="138"/>
      <c r="FY89" s="138"/>
      <c r="FZ89" s="138"/>
      <c r="GA89" s="138"/>
      <c r="GB89" s="138"/>
      <c r="GC89" s="138"/>
      <c r="GD89" s="138"/>
      <c r="GE89" s="138"/>
      <c r="GF89" s="138"/>
      <c r="GG89" s="138"/>
      <c r="GH89" s="138"/>
      <c r="GI89" s="138"/>
      <c r="GJ89" s="138"/>
      <c r="GK89" s="138"/>
      <c r="GL89" s="138"/>
      <c r="GM89" s="138"/>
      <c r="GN89" s="138"/>
      <c r="GO89" s="138"/>
      <c r="GP89" s="138"/>
      <c r="GQ89" s="138"/>
      <c r="GR89" s="138"/>
      <c r="GS89" s="138"/>
      <c r="GT89" s="138"/>
      <c r="GU89" s="138"/>
      <c r="GV89" s="138"/>
      <c r="GW89" s="138"/>
      <c r="GX89" s="138"/>
      <c r="GY89" s="138"/>
      <c r="GZ89" s="138"/>
      <c r="HA89" s="138"/>
      <c r="HB89" s="138"/>
      <c r="HC89" s="138"/>
      <c r="HD89" s="138"/>
      <c r="HE89" s="138"/>
      <c r="HF89" s="138"/>
      <c r="HG89" s="138"/>
      <c r="HH89" s="138"/>
      <c r="HI89" s="138"/>
      <c r="HJ89" s="138"/>
      <c r="HK89" s="138"/>
      <c r="HL89" s="138"/>
      <c r="HM89" s="138"/>
      <c r="HN89" s="138"/>
      <c r="HO89" s="138"/>
      <c r="HP89" s="138"/>
      <c r="HQ89" s="138"/>
      <c r="HR89" s="138"/>
      <c r="HS89" s="138"/>
      <c r="HT89" s="138"/>
      <c r="HU89" s="138"/>
      <c r="HV89" s="138"/>
      <c r="HW89" s="138"/>
      <c r="HX89" s="138"/>
      <c r="HY89" s="138"/>
      <c r="HZ89" s="138"/>
      <c r="IA89" s="138"/>
      <c r="IB89" s="138"/>
      <c r="IC89" s="138"/>
      <c r="ID89" s="138"/>
      <c r="IE89" s="138"/>
      <c r="IF89" s="138"/>
      <c r="IG89" s="138"/>
      <c r="IH89" s="138"/>
      <c r="II89" s="138"/>
      <c r="IJ89" s="138"/>
      <c r="IK89" s="138"/>
      <c r="IL89" s="138"/>
      <c r="IM89" s="138"/>
      <c r="IN89" s="138"/>
      <c r="IO89" s="138"/>
      <c r="IP89" s="138"/>
      <c r="IQ89" s="138"/>
      <c r="IR89" s="138"/>
      <c r="IS89" s="138"/>
      <c r="IT89" s="138"/>
      <c r="IU89" s="138"/>
      <c r="IV89" s="138"/>
      <c r="IW89" s="138"/>
      <c r="IX89" s="138"/>
      <c r="IY89" s="138"/>
      <c r="IZ89" s="138"/>
      <c r="JA89" s="138"/>
      <c r="JB89" s="138"/>
      <c r="JC89" s="138"/>
      <c r="JD89" s="138"/>
      <c r="JE89" s="138"/>
      <c r="JF89" s="138"/>
      <c r="JG89" s="138"/>
      <c r="JH89" s="138"/>
      <c r="JI89" s="138"/>
      <c r="JJ89" s="138"/>
      <c r="JK89" s="138"/>
      <c r="JL89" s="138"/>
      <c r="JM89" s="138"/>
      <c r="JN89" s="138"/>
      <c r="JO89" s="138"/>
      <c r="JP89" s="138"/>
      <c r="JQ89" s="138"/>
      <c r="JR89" s="138"/>
      <c r="JS89" s="138"/>
      <c r="JT89" s="138"/>
      <c r="JU89" s="138"/>
      <c r="JV89" s="138"/>
      <c r="JW89" s="138"/>
      <c r="JX89" s="138"/>
      <c r="JY89" s="138"/>
      <c r="JZ89" s="138"/>
      <c r="KA89" s="138"/>
      <c r="KB89" s="138"/>
      <c r="KC89" s="138"/>
      <c r="KD89" s="138"/>
      <c r="KE89" s="138"/>
      <c r="KF89" s="138"/>
      <c r="KG89" s="138"/>
      <c r="KH89" s="138"/>
      <c r="KI89" s="138"/>
      <c r="KJ89" s="138"/>
      <c r="KK89" s="138"/>
      <c r="KL89" s="138"/>
      <c r="KM89" s="138"/>
      <c r="KN89" s="138"/>
      <c r="KO89" s="138"/>
      <c r="KP89" s="138"/>
      <c r="KQ89" s="138"/>
      <c r="KR89" s="138"/>
      <c r="KS89" s="138"/>
      <c r="KT89" s="138"/>
      <c r="KU89" s="138"/>
      <c r="KV89" s="138"/>
      <c r="KW89" s="138"/>
      <c r="KX89" s="138"/>
      <c r="KY89" s="138"/>
      <c r="KZ89" s="138"/>
      <c r="LA89" s="138"/>
      <c r="LB89" s="138"/>
      <c r="LC89" s="138"/>
      <c r="LD89" s="138"/>
      <c r="LE89" s="138"/>
      <c r="LF89" s="138"/>
      <c r="LG89" s="138"/>
      <c r="LH89" s="138"/>
      <c r="LI89" s="138"/>
      <c r="LJ89" s="138"/>
      <c r="LK89" s="138"/>
      <c r="LL89" s="138"/>
      <c r="LM89" s="138"/>
      <c r="LN89" s="138"/>
      <c r="LO89" s="138"/>
      <c r="LP89" s="138"/>
      <c r="LQ89" s="138"/>
      <c r="LR89" s="138"/>
      <c r="LS89" s="138"/>
      <c r="LT89" s="138"/>
      <c r="LU89" s="138"/>
      <c r="LV89" s="138"/>
      <c r="LW89" s="138"/>
      <c r="LX89" s="138"/>
      <c r="LY89" s="138"/>
      <c r="LZ89" s="138"/>
      <c r="MA89" s="138"/>
      <c r="MB89" s="138"/>
      <c r="MC89" s="138"/>
      <c r="MD89" s="138"/>
      <c r="ME89" s="138"/>
      <c r="MF89" s="138"/>
      <c r="MG89" s="138"/>
      <c r="MH89" s="138"/>
      <c r="MI89" s="138"/>
      <c r="MJ89" s="138"/>
      <c r="MK89" s="138"/>
      <c r="ML89" s="138"/>
      <c r="MM89" s="138"/>
      <c r="MN89" s="138"/>
      <c r="MO89" s="138"/>
      <c r="MP89" s="138"/>
      <c r="MQ89" s="138"/>
      <c r="MR89" s="138"/>
      <c r="MS89" s="138"/>
      <c r="MT89" s="138"/>
      <c r="MU89" s="138"/>
      <c r="MV89" s="138"/>
      <c r="MW89" s="138"/>
      <c r="MX89" s="138"/>
      <c r="MY89" s="138"/>
      <c r="MZ89" s="138"/>
      <c r="NA89" s="138"/>
      <c r="NB89" s="138"/>
      <c r="NC89" s="138"/>
      <c r="ND89" s="138"/>
      <c r="NE89" s="138"/>
      <c r="NF89" s="138"/>
      <c r="NG89" s="138"/>
      <c r="NH89" s="138"/>
      <c r="NI89" s="138"/>
      <c r="NJ89" s="138"/>
      <c r="NK89" s="138"/>
      <c r="NL89" s="138"/>
      <c r="NM89" s="138"/>
      <c r="NN89" s="138"/>
      <c r="NO89" s="138"/>
      <c r="NP89" s="138"/>
      <c r="NQ89" s="138"/>
      <c r="NR89" s="138"/>
      <c r="NS89" s="138"/>
      <c r="NT89" s="138"/>
      <c r="NU89" s="138"/>
      <c r="NV89" s="138"/>
      <c r="NW89" s="138"/>
      <c r="NX89" s="138"/>
      <c r="NY89" s="138"/>
      <c r="NZ89" s="138"/>
      <c r="OA89" s="138"/>
      <c r="OB89" s="138"/>
      <c r="OC89" s="138"/>
      <c r="OD89" s="138"/>
      <c r="OE89" s="138"/>
      <c r="OF89" s="138"/>
      <c r="OG89" s="138"/>
      <c r="OH89" s="138"/>
      <c r="OI89" s="138"/>
      <c r="OJ89" s="138"/>
      <c r="OK89" s="138"/>
      <c r="OL89" s="138"/>
      <c r="OM89" s="138"/>
      <c r="ON89" s="138"/>
      <c r="OO89" s="138"/>
      <c r="OP89" s="138"/>
      <c r="OQ89" s="138"/>
      <c r="OR89" s="138"/>
      <c r="OS89" s="138"/>
      <c r="OT89" s="138"/>
      <c r="OU89" s="138"/>
      <c r="OV89" s="138"/>
      <c r="OW89" s="138"/>
      <c r="OX89" s="138"/>
      <c r="OY89" s="138"/>
      <c r="OZ89" s="138"/>
      <c r="PA89" s="138"/>
      <c r="PB89" s="138"/>
      <c r="PC89" s="138"/>
      <c r="PD89" s="138"/>
      <c r="PE89" s="138"/>
      <c r="PF89" s="138"/>
      <c r="PG89" s="138"/>
      <c r="PH89" s="138"/>
      <c r="PI89" s="138"/>
      <c r="PJ89" s="138"/>
      <c r="PK89" s="138"/>
      <c r="PL89" s="138"/>
      <c r="PM89" s="138"/>
      <c r="PN89" s="138"/>
      <c r="PO89" s="138"/>
      <c r="PP89" s="138"/>
      <c r="PQ89" s="138"/>
      <c r="PR89" s="138"/>
      <c r="PS89" s="138"/>
      <c r="PT89" s="138"/>
      <c r="PU89" s="138"/>
      <c r="PV89" s="138"/>
      <c r="PW89" s="138"/>
      <c r="PX89" s="138"/>
      <c r="PY89" s="138"/>
      <c r="PZ89" s="138"/>
      <c r="QA89" s="138"/>
      <c r="QB89" s="138"/>
      <c r="QC89" s="138"/>
      <c r="QD89" s="138"/>
      <c r="QE89" s="138"/>
      <c r="QF89" s="138"/>
      <c r="QG89" s="138"/>
      <c r="QH89" s="138"/>
      <c r="QI89" s="138"/>
      <c r="QJ89" s="138"/>
      <c r="QK89" s="138"/>
      <c r="QL89" s="138"/>
      <c r="QM89" s="138"/>
      <c r="QN89" s="138"/>
      <c r="QO89" s="138"/>
      <c r="QP89" s="138"/>
      <c r="QQ89" s="138"/>
      <c r="QR89" s="138"/>
      <c r="QS89" s="138"/>
      <c r="QT89" s="138"/>
      <c r="QU89" s="138"/>
      <c r="QV89" s="138"/>
      <c r="QW89" s="138"/>
      <c r="QX89" s="138"/>
      <c r="QY89" s="138"/>
      <c r="QZ89" s="138"/>
      <c r="RA89" s="138"/>
      <c r="RB89" s="138"/>
      <c r="RC89" s="138"/>
      <c r="RD89" s="138"/>
      <c r="RE89" s="138"/>
      <c r="RF89" s="138"/>
      <c r="RG89" s="138"/>
      <c r="RH89" s="138"/>
      <c r="RI89" s="138"/>
      <c r="RJ89" s="138"/>
      <c r="RK89" s="138"/>
      <c r="RL89" s="138"/>
      <c r="RM89" s="138"/>
      <c r="RN89" s="138"/>
      <c r="RO89" s="138"/>
      <c r="RP89" s="138"/>
      <c r="RQ89" s="138"/>
      <c r="RR89" s="138"/>
      <c r="RS89" s="138"/>
      <c r="RT89" s="138"/>
      <c r="RU89" s="138"/>
      <c r="RV89" s="138"/>
      <c r="RW89" s="138"/>
      <c r="RX89" s="138"/>
      <c r="RY89" s="138"/>
      <c r="RZ89" s="138"/>
      <c r="SA89" s="138"/>
      <c r="SB89" s="138"/>
      <c r="SC89" s="138"/>
      <c r="SD89" s="138"/>
      <c r="SE89" s="138"/>
      <c r="SF89" s="138"/>
      <c r="SG89" s="138"/>
      <c r="SH89" s="138"/>
      <c r="SI89" s="138"/>
      <c r="SJ89" s="138"/>
      <c r="SK89" s="138"/>
      <c r="SL89" s="138"/>
      <c r="SM89" s="138"/>
      <c r="SN89" s="138"/>
      <c r="SO89" s="138"/>
      <c r="SP89" s="138"/>
      <c r="SQ89" s="138"/>
      <c r="SR89" s="138"/>
      <c r="SS89" s="138"/>
      <c r="ST89" s="138"/>
      <c r="SU89" s="138"/>
      <c r="SV89" s="138"/>
      <c r="SW89" s="138"/>
      <c r="SX89" s="138"/>
      <c r="SY89" s="138"/>
      <c r="SZ89" s="138"/>
      <c r="TA89" s="138"/>
      <c r="TB89" s="138"/>
      <c r="TC89" s="138"/>
      <c r="TD89" s="138"/>
      <c r="TE89" s="138"/>
      <c r="TF89" s="138"/>
      <c r="TG89" s="138"/>
      <c r="TH89" s="138"/>
      <c r="TI89" s="138"/>
      <c r="TJ89" s="138"/>
      <c r="TK89" s="138"/>
      <c r="TL89" s="138"/>
      <c r="TM89" s="138"/>
      <c r="TN89" s="138"/>
      <c r="TO89" s="138"/>
      <c r="TP89" s="138"/>
      <c r="TQ89" s="138"/>
      <c r="TR89" s="138"/>
      <c r="TS89" s="138"/>
      <c r="TT89" s="138"/>
      <c r="TU89" s="138"/>
      <c r="TV89" s="138"/>
      <c r="TW89" s="138"/>
      <c r="TX89" s="138"/>
      <c r="TY89" s="138"/>
      <c r="TZ89" s="138"/>
      <c r="UA89" s="138"/>
      <c r="UB89" s="138"/>
      <c r="UC89" s="138"/>
      <c r="UD89" s="138"/>
      <c r="UE89" s="138"/>
      <c r="UF89" s="138"/>
      <c r="UG89" s="138"/>
      <c r="UH89" s="138"/>
      <c r="UI89" s="138"/>
      <c r="UJ89" s="138"/>
      <c r="UK89" s="138"/>
      <c r="UL89" s="138"/>
      <c r="UM89" s="138"/>
      <c r="UN89" s="138"/>
      <c r="UO89" s="138"/>
      <c r="UP89" s="138"/>
      <c r="UQ89" s="138"/>
      <c r="UR89" s="138"/>
      <c r="US89" s="138"/>
      <c r="UT89" s="138"/>
      <c r="UU89" s="138"/>
      <c r="UV89" s="138"/>
      <c r="UW89" s="138"/>
      <c r="UX89" s="138"/>
      <c r="UY89" s="138"/>
      <c r="UZ89" s="138"/>
      <c r="VA89" s="138"/>
      <c r="VB89" s="138"/>
      <c r="VC89" s="138"/>
      <c r="VD89" s="138"/>
      <c r="VE89" s="138"/>
      <c r="VF89" s="138"/>
      <c r="VG89" s="138"/>
      <c r="VH89" s="138"/>
      <c r="VI89" s="138"/>
      <c r="VJ89" s="138"/>
      <c r="VK89" s="138"/>
      <c r="VL89" s="138"/>
      <c r="VM89" s="138"/>
      <c r="VN89" s="138"/>
      <c r="VO89" s="138"/>
      <c r="VP89" s="138"/>
      <c r="VQ89" s="138"/>
      <c r="VR89" s="138"/>
      <c r="VS89" s="138"/>
      <c r="VT89" s="138"/>
      <c r="VU89" s="138"/>
      <c r="VV89" s="138"/>
      <c r="VW89" s="138"/>
      <c r="VX89" s="138"/>
      <c r="VY89" s="138"/>
      <c r="VZ89" s="138"/>
      <c r="WA89" s="138"/>
      <c r="WB89" s="138"/>
      <c r="WC89" s="138"/>
      <c r="WD89" s="138"/>
      <c r="WE89" s="138"/>
      <c r="WF89" s="138"/>
      <c r="WG89" s="138"/>
      <c r="WH89" s="138"/>
      <c r="WI89" s="138"/>
      <c r="WJ89" s="138"/>
      <c r="WK89" s="138"/>
      <c r="WL89" s="138"/>
      <c r="WM89" s="138"/>
      <c r="WN89" s="138"/>
      <c r="WO89" s="138"/>
      <c r="WP89" s="138"/>
      <c r="WQ89" s="138"/>
      <c r="WR89" s="138"/>
      <c r="WS89" s="138"/>
      <c r="WT89" s="138"/>
      <c r="WU89" s="138"/>
      <c r="WV89" s="138"/>
      <c r="WW89" s="138"/>
      <c r="WX89" s="138"/>
      <c r="WY89" s="138"/>
      <c r="WZ89" s="138"/>
      <c r="XA89" s="138"/>
      <c r="XB89" s="138"/>
      <c r="XC89" s="138"/>
      <c r="XD89" s="138"/>
      <c r="XE89" s="138"/>
      <c r="XF89" s="138"/>
      <c r="XG89" s="138"/>
      <c r="XH89" s="138"/>
      <c r="XI89" s="138"/>
      <c r="XJ89" s="138"/>
      <c r="XK89" s="138"/>
      <c r="XL89" s="138"/>
      <c r="XM89" s="138"/>
      <c r="XN89" s="138"/>
      <c r="XO89" s="138"/>
      <c r="XP89" s="138"/>
      <c r="XQ89" s="138"/>
      <c r="XR89" s="138"/>
      <c r="XS89" s="138"/>
      <c r="XT89" s="138"/>
      <c r="XU89" s="138"/>
      <c r="XV89" s="138"/>
      <c r="XW89" s="138"/>
      <c r="XX89" s="138"/>
      <c r="XY89" s="138"/>
      <c r="XZ89" s="138"/>
      <c r="YA89" s="138"/>
      <c r="YB89" s="138"/>
      <c r="YC89" s="138"/>
      <c r="YD89" s="138"/>
      <c r="YE89" s="138"/>
      <c r="YF89" s="138"/>
      <c r="YG89" s="138"/>
      <c r="YH89" s="138"/>
      <c r="YI89" s="138"/>
      <c r="YJ89" s="138"/>
      <c r="YK89" s="138"/>
      <c r="YL89" s="138"/>
      <c r="YM89" s="138"/>
      <c r="YN89" s="138"/>
      <c r="YO89" s="138"/>
      <c r="YP89" s="138"/>
      <c r="YQ89" s="138"/>
      <c r="YR89" s="138"/>
      <c r="YS89" s="138"/>
      <c r="YT89" s="138"/>
      <c r="YU89" s="138"/>
      <c r="YV89" s="138"/>
      <c r="YW89" s="138"/>
      <c r="YX89" s="138"/>
      <c r="YY89" s="138"/>
      <c r="YZ89" s="138"/>
      <c r="ZA89" s="138"/>
      <c r="ZB89" s="138"/>
      <c r="ZC89" s="138"/>
      <c r="ZD89" s="138"/>
      <c r="ZE89" s="138"/>
      <c r="ZF89" s="138"/>
      <c r="ZG89" s="138"/>
      <c r="ZH89" s="138"/>
      <c r="ZI89" s="138"/>
      <c r="ZJ89" s="138"/>
      <c r="ZK89" s="138"/>
      <c r="ZL89" s="138"/>
      <c r="ZM89" s="138"/>
      <c r="ZN89" s="138"/>
      <c r="ZO89" s="138"/>
      <c r="ZP89" s="138"/>
      <c r="ZQ89" s="138"/>
      <c r="ZR89" s="138"/>
      <c r="ZS89" s="138"/>
      <c r="ZT89" s="138"/>
      <c r="ZU89" s="138"/>
      <c r="ZV89" s="138"/>
      <c r="ZW89" s="138"/>
      <c r="ZX89" s="138"/>
      <c r="ZY89" s="138"/>
      <c r="ZZ89" s="138"/>
      <c r="AAA89" s="138"/>
      <c r="AAB89" s="138"/>
      <c r="AAC89" s="138"/>
      <c r="AAD89" s="138"/>
      <c r="AAE89" s="138"/>
      <c r="AAF89" s="138"/>
      <c r="AAG89" s="138"/>
      <c r="AAH89" s="138"/>
      <c r="AAI89" s="138"/>
      <c r="AAJ89" s="138"/>
      <c r="AAK89" s="138"/>
      <c r="AAL89" s="138"/>
      <c r="AAM89" s="138"/>
      <c r="AAN89" s="138"/>
      <c r="AAO89" s="138"/>
      <c r="AAP89" s="138"/>
      <c r="AAQ89" s="138"/>
      <c r="AAR89" s="138"/>
      <c r="AAS89" s="138"/>
      <c r="AAT89" s="138"/>
      <c r="AAU89" s="138"/>
      <c r="AAV89" s="138"/>
      <c r="AAW89" s="138"/>
      <c r="AAX89" s="138"/>
      <c r="AAY89" s="138"/>
      <c r="AAZ89" s="138"/>
      <c r="ABA89" s="138"/>
      <c r="ABB89" s="138"/>
      <c r="ABC89" s="138"/>
      <c r="ABD89" s="138"/>
      <c r="ABE89" s="138"/>
      <c r="ABF89" s="138"/>
      <c r="ABG89" s="138"/>
      <c r="ABH89" s="138"/>
      <c r="ABI89" s="138"/>
      <c r="ABJ89" s="138"/>
      <c r="ABK89" s="138"/>
      <c r="ABL89" s="138"/>
      <c r="ABM89" s="138"/>
      <c r="ABN89" s="138"/>
      <c r="ABO89" s="138"/>
      <c r="ABP89" s="138"/>
      <c r="ABQ89" s="138"/>
      <c r="ABR89" s="138"/>
      <c r="ABS89" s="138"/>
      <c r="ABT89" s="138"/>
      <c r="ABU89" s="138"/>
      <c r="ABV89" s="138"/>
      <c r="ABW89" s="138"/>
      <c r="ABX89" s="138"/>
      <c r="ABY89" s="138"/>
      <c r="ABZ89" s="138"/>
      <c r="ACA89" s="138"/>
      <c r="ACB89" s="138"/>
      <c r="ACC89" s="138"/>
      <c r="ACD89" s="138"/>
      <c r="ACE89" s="138"/>
      <c r="ACF89" s="138"/>
      <c r="ACG89" s="138"/>
      <c r="ACH89" s="138"/>
      <c r="ACI89" s="138"/>
      <c r="ACJ89" s="138"/>
      <c r="ACK89" s="138"/>
      <c r="ACL89" s="138"/>
      <c r="ACM89" s="138"/>
      <c r="ACN89" s="138"/>
      <c r="ACO89" s="138"/>
      <c r="ACP89" s="138"/>
      <c r="ACQ89" s="138"/>
      <c r="ACR89" s="138"/>
      <c r="ACS89" s="138"/>
      <c r="ACT89" s="138"/>
      <c r="ACU89" s="138"/>
      <c r="ACV89" s="138"/>
      <c r="ACW89" s="138"/>
      <c r="ACX89" s="138"/>
      <c r="ACY89" s="138"/>
      <c r="ACZ89" s="138"/>
      <c r="ADA89" s="138"/>
      <c r="ADB89" s="138"/>
      <c r="ADC89" s="138"/>
      <c r="ADD89" s="138"/>
      <c r="ADE89" s="138"/>
      <c r="ADF89" s="138"/>
      <c r="ADG89" s="138"/>
      <c r="ADH89" s="138"/>
      <c r="ADI89" s="138"/>
      <c r="ADJ89" s="138"/>
      <c r="ADK89" s="138"/>
      <c r="ADL89" s="138"/>
      <c r="ADM89" s="138"/>
      <c r="ADN89" s="138"/>
      <c r="ADO89" s="138"/>
      <c r="ADP89" s="138"/>
      <c r="ADQ89" s="138"/>
      <c r="ADR89" s="138"/>
      <c r="ADS89" s="138"/>
      <c r="ADT89" s="138"/>
      <c r="ADU89" s="138"/>
      <c r="ADV89" s="138"/>
      <c r="ADW89" s="138"/>
      <c r="ADX89" s="138"/>
      <c r="ADY89" s="138"/>
      <c r="ADZ89" s="138"/>
      <c r="AEA89" s="138"/>
      <c r="AEB89" s="138"/>
      <c r="AEC89" s="138"/>
      <c r="AED89" s="138"/>
      <c r="AEE89" s="138"/>
      <c r="AEF89" s="138"/>
      <c r="AEG89" s="138"/>
      <c r="AEH89" s="138"/>
      <c r="AEI89" s="138"/>
      <c r="AEJ89" s="138"/>
      <c r="AEK89" s="138"/>
      <c r="AEL89" s="138"/>
      <c r="AEM89" s="138"/>
      <c r="AEN89" s="138"/>
      <c r="AEO89" s="138"/>
      <c r="AEP89" s="138"/>
      <c r="AEQ89" s="138"/>
      <c r="AER89" s="138"/>
      <c r="AES89" s="138"/>
      <c r="AET89" s="138"/>
      <c r="AEU89" s="138"/>
      <c r="AEV89" s="138"/>
      <c r="AEW89" s="138"/>
      <c r="AEX89" s="138"/>
      <c r="AEY89" s="138"/>
      <c r="AEZ89" s="138"/>
      <c r="AFA89" s="138"/>
      <c r="AFB89" s="138"/>
      <c r="AFC89" s="138"/>
      <c r="AFD89" s="138"/>
      <c r="AFE89" s="138"/>
      <c r="AFF89" s="138"/>
      <c r="AFG89" s="138"/>
      <c r="AFH89" s="138"/>
      <c r="AFI89" s="138"/>
      <c r="AFJ89" s="138"/>
      <c r="AFK89" s="138"/>
      <c r="AFL89" s="138"/>
      <c r="AFM89" s="138"/>
      <c r="AFN89" s="138"/>
      <c r="AFO89" s="138"/>
      <c r="AFP89" s="138"/>
      <c r="AFQ89" s="138"/>
      <c r="AFR89" s="138"/>
      <c r="AFS89" s="138"/>
      <c r="AFT89" s="138"/>
      <c r="AFU89" s="138"/>
      <c r="AFV89" s="138"/>
      <c r="AFW89" s="138"/>
      <c r="AFX89" s="138"/>
      <c r="AFY89" s="138"/>
      <c r="AFZ89" s="138"/>
      <c r="AGA89" s="138"/>
      <c r="AGB89" s="138"/>
      <c r="AGC89" s="138"/>
      <c r="AGD89" s="138"/>
      <c r="AGE89" s="138"/>
      <c r="AGF89" s="138"/>
      <c r="AGG89" s="138"/>
      <c r="AGH89" s="138"/>
      <c r="AGI89" s="138"/>
      <c r="AGJ89" s="138"/>
      <c r="AGK89" s="138"/>
      <c r="AGL89" s="138"/>
      <c r="AGM89" s="138"/>
      <c r="AGN89" s="138"/>
      <c r="AGO89" s="138"/>
      <c r="AGP89" s="138"/>
      <c r="AGQ89" s="138"/>
      <c r="AGR89" s="138"/>
      <c r="AGS89" s="138"/>
      <c r="AGT89" s="138"/>
      <c r="AGU89" s="138"/>
      <c r="AGV89" s="138"/>
      <c r="AGW89" s="138"/>
      <c r="AGX89" s="138"/>
      <c r="AGY89" s="138"/>
      <c r="AGZ89" s="138"/>
      <c r="AHA89" s="138"/>
      <c r="AHB89" s="138"/>
      <c r="AHC89" s="138"/>
      <c r="AHD89" s="138"/>
      <c r="AHE89" s="138"/>
      <c r="AHF89" s="138"/>
      <c r="AHG89" s="138"/>
      <c r="AHH89" s="138"/>
      <c r="AHI89" s="138"/>
      <c r="AHJ89" s="138"/>
      <c r="AHK89" s="138"/>
      <c r="AHL89" s="138"/>
      <c r="AHM89" s="138"/>
      <c r="AHN89" s="138"/>
      <c r="AHO89" s="138"/>
      <c r="AHP89" s="138"/>
      <c r="AHQ89" s="138"/>
      <c r="AHR89" s="138"/>
      <c r="AHS89" s="138"/>
      <c r="AHT89" s="138"/>
      <c r="AHU89" s="138"/>
      <c r="AHV89" s="138"/>
      <c r="AHW89" s="138"/>
      <c r="AHX89" s="138"/>
      <c r="AHY89" s="138"/>
      <c r="AHZ89" s="138"/>
      <c r="AIA89" s="138"/>
      <c r="AIB89" s="138"/>
      <c r="AIC89" s="138"/>
      <c r="AID89" s="138"/>
      <c r="AIE89" s="138"/>
      <c r="AIF89" s="138"/>
      <c r="AIG89" s="138"/>
      <c r="AIH89" s="138"/>
      <c r="AII89" s="138"/>
      <c r="AIJ89" s="138"/>
      <c r="AIK89" s="138"/>
      <c r="AIL89" s="138"/>
      <c r="AIM89" s="138"/>
      <c r="AIN89" s="138"/>
      <c r="AIO89" s="138"/>
      <c r="AIP89" s="138"/>
      <c r="AIQ89" s="138"/>
      <c r="AIR89" s="138"/>
      <c r="AIS89" s="138"/>
      <c r="AIT89" s="138"/>
      <c r="AIU89" s="138"/>
      <c r="AIV89" s="138"/>
      <c r="AIW89" s="138"/>
      <c r="AIX89" s="138"/>
      <c r="AIY89" s="138"/>
      <c r="AIZ89" s="138"/>
      <c r="AJA89" s="138"/>
      <c r="AJB89" s="138"/>
      <c r="AJC89" s="138"/>
      <c r="AJD89" s="138"/>
      <c r="AJE89" s="138"/>
      <c r="AJF89" s="138"/>
      <c r="AJG89" s="138"/>
      <c r="AJH89" s="138"/>
      <c r="AJI89" s="138"/>
      <c r="AJJ89" s="138"/>
      <c r="AJK89" s="138"/>
      <c r="AJL89" s="138"/>
      <c r="AJM89" s="138"/>
      <c r="AJN89" s="138"/>
      <c r="AJO89" s="138"/>
      <c r="AJP89" s="138"/>
      <c r="AJQ89" s="138"/>
      <c r="AJR89" s="138"/>
      <c r="AJS89" s="138"/>
      <c r="AJT89" s="138"/>
      <c r="AJU89" s="138"/>
      <c r="AJV89" s="138"/>
      <c r="AJW89" s="138"/>
      <c r="AJX89" s="138"/>
      <c r="AJY89" s="138"/>
      <c r="AJZ89" s="138"/>
      <c r="AKA89" s="138"/>
      <c r="AKB89" s="138"/>
      <c r="AKC89" s="138"/>
      <c r="AKD89" s="138"/>
      <c r="AKE89" s="138"/>
      <c r="AKF89" s="138"/>
      <c r="AKG89" s="138"/>
      <c r="AKH89" s="138"/>
      <c r="AKI89" s="138"/>
      <c r="AKJ89" s="138"/>
      <c r="AKK89" s="138"/>
      <c r="AKL89" s="138"/>
      <c r="AKM89" s="138"/>
      <c r="AKN89" s="138"/>
      <c r="AKO89" s="138"/>
      <c r="AKP89" s="138"/>
      <c r="AKQ89" s="138"/>
      <c r="AKR89" s="138"/>
      <c r="AKS89" s="138"/>
      <c r="AKT89" s="138"/>
      <c r="AKU89" s="138"/>
      <c r="AKV89" s="138"/>
      <c r="AKW89" s="138"/>
      <c r="AKX89" s="138"/>
      <c r="AKY89" s="138"/>
      <c r="AKZ89" s="138"/>
      <c r="ALA89" s="138"/>
      <c r="ALB89" s="138"/>
      <c r="ALC89" s="138"/>
      <c r="ALD89" s="138"/>
      <c r="ALE89" s="138"/>
      <c r="ALF89" s="138"/>
      <c r="ALG89" s="138"/>
      <c r="ALH89" s="138"/>
      <c r="ALI89" s="138"/>
      <c r="ALJ89" s="138"/>
      <c r="ALK89" s="138"/>
      <c r="ALL89" s="138"/>
      <c r="ALM89" s="138"/>
      <c r="ALN89" s="138"/>
      <c r="ALO89" s="138"/>
      <c r="ALP89" s="138"/>
      <c r="ALQ89" s="138"/>
      <c r="ALR89" s="138"/>
      <c r="ALS89" s="138"/>
      <c r="ALT89" s="138"/>
      <c r="ALU89" s="138"/>
      <c r="ALV89" s="138"/>
      <c r="ALW89" s="138"/>
      <c r="ALX89" s="138"/>
      <c r="ALY89" s="138"/>
      <c r="ALZ89" s="138"/>
      <c r="AMA89" s="138"/>
    </row>
    <row r="90" spans="2:1015" s="123" customFormat="1" ht="17.25" x14ac:dyDescent="0.25">
      <c r="B90" s="215"/>
      <c r="C90" s="215"/>
      <c r="D90" s="215"/>
      <c r="E90" s="215"/>
      <c r="F90" s="215"/>
      <c r="G90" s="215"/>
      <c r="H90" s="216"/>
      <c r="I90" s="216"/>
      <c r="J90" s="216"/>
      <c r="K90" s="216"/>
      <c r="L90" s="217"/>
      <c r="M90" s="205"/>
      <c r="N90" s="205"/>
      <c r="O90" s="205"/>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8"/>
      <c r="AY90" s="138"/>
      <c r="AZ90" s="138"/>
      <c r="BA90" s="138"/>
      <c r="BB90" s="138"/>
      <c r="BC90" s="138"/>
      <c r="BD90" s="138"/>
      <c r="BE90" s="138"/>
      <c r="BF90" s="138"/>
      <c r="BG90" s="138"/>
      <c r="BH90" s="138"/>
      <c r="BI90" s="138"/>
      <c r="BJ90" s="138"/>
      <c r="BK90" s="138"/>
      <c r="BL90" s="138"/>
      <c r="BM90" s="138"/>
      <c r="BN90" s="138"/>
      <c r="BO90" s="138"/>
      <c r="BP90" s="138"/>
      <c r="BQ90" s="138"/>
      <c r="BR90" s="138"/>
      <c r="BS90" s="138"/>
      <c r="BT90" s="138"/>
      <c r="BU90" s="138"/>
      <c r="BV90" s="138"/>
      <c r="BW90" s="138"/>
      <c r="BX90" s="138"/>
      <c r="BY90" s="138"/>
      <c r="BZ90" s="138"/>
      <c r="CA90" s="138"/>
      <c r="CB90" s="138"/>
      <c r="CC90" s="138"/>
      <c r="CD90" s="138"/>
      <c r="CE90" s="138"/>
      <c r="CF90" s="138"/>
      <c r="CG90" s="138"/>
      <c r="CH90" s="138"/>
      <c r="CI90" s="138"/>
      <c r="CJ90" s="138"/>
      <c r="CK90" s="138"/>
      <c r="CL90" s="138"/>
      <c r="CM90" s="138"/>
      <c r="CN90" s="138"/>
      <c r="CO90" s="138"/>
      <c r="CP90" s="138"/>
      <c r="CQ90" s="138"/>
      <c r="CR90" s="138"/>
      <c r="CS90" s="138"/>
      <c r="CT90" s="138"/>
      <c r="CU90" s="138"/>
      <c r="CV90" s="138"/>
      <c r="CW90" s="138"/>
      <c r="CX90" s="138"/>
      <c r="CY90" s="138"/>
      <c r="CZ90" s="138"/>
      <c r="DA90" s="138"/>
      <c r="DB90" s="138"/>
      <c r="DC90" s="138"/>
      <c r="DD90" s="138"/>
      <c r="DE90" s="138"/>
      <c r="DF90" s="138"/>
      <c r="DG90" s="138"/>
      <c r="DH90" s="138"/>
      <c r="DI90" s="138"/>
      <c r="DJ90" s="138"/>
      <c r="DK90" s="138"/>
      <c r="DL90" s="138"/>
      <c r="DM90" s="138"/>
      <c r="DN90" s="138"/>
      <c r="DO90" s="138"/>
      <c r="DP90" s="138"/>
      <c r="DQ90" s="138"/>
      <c r="DR90" s="138"/>
      <c r="DS90" s="138"/>
      <c r="DT90" s="138"/>
      <c r="DU90" s="138"/>
      <c r="DV90" s="138"/>
      <c r="DW90" s="138"/>
      <c r="DX90" s="138"/>
      <c r="DY90" s="138"/>
      <c r="DZ90" s="138"/>
      <c r="EA90" s="138"/>
      <c r="EB90" s="138"/>
      <c r="EC90" s="138"/>
      <c r="ED90" s="138"/>
      <c r="EE90" s="138"/>
      <c r="EF90" s="138"/>
      <c r="EG90" s="138"/>
      <c r="EH90" s="138"/>
      <c r="EI90" s="138"/>
      <c r="EJ90" s="138"/>
      <c r="EK90" s="138"/>
      <c r="EL90" s="138"/>
      <c r="EM90" s="138"/>
      <c r="EN90" s="138"/>
      <c r="EO90" s="138"/>
      <c r="EP90" s="138"/>
      <c r="EQ90" s="138"/>
      <c r="ER90" s="138"/>
      <c r="ES90" s="138"/>
      <c r="ET90" s="138"/>
      <c r="EU90" s="138"/>
      <c r="EV90" s="138"/>
      <c r="EW90" s="138"/>
      <c r="EX90" s="138"/>
      <c r="EY90" s="138"/>
      <c r="EZ90" s="138"/>
      <c r="FA90" s="138"/>
      <c r="FB90" s="138"/>
      <c r="FC90" s="138"/>
      <c r="FD90" s="138"/>
      <c r="FE90" s="138"/>
      <c r="FF90" s="138"/>
      <c r="FG90" s="138"/>
      <c r="FH90" s="138"/>
      <c r="FI90" s="138"/>
      <c r="FJ90" s="138"/>
      <c r="FK90" s="138"/>
      <c r="FL90" s="138"/>
      <c r="FM90" s="138"/>
      <c r="FN90" s="138"/>
      <c r="FO90" s="138"/>
      <c r="FP90" s="138"/>
      <c r="FQ90" s="138"/>
      <c r="FR90" s="138"/>
      <c r="FS90" s="138"/>
      <c r="FT90" s="138"/>
      <c r="FU90" s="138"/>
      <c r="FV90" s="138"/>
      <c r="FW90" s="138"/>
      <c r="FX90" s="138"/>
      <c r="FY90" s="138"/>
      <c r="FZ90" s="138"/>
      <c r="GA90" s="138"/>
      <c r="GB90" s="138"/>
      <c r="GC90" s="138"/>
      <c r="GD90" s="138"/>
      <c r="GE90" s="138"/>
      <c r="GF90" s="138"/>
      <c r="GG90" s="138"/>
      <c r="GH90" s="138"/>
      <c r="GI90" s="138"/>
      <c r="GJ90" s="138"/>
      <c r="GK90" s="138"/>
      <c r="GL90" s="138"/>
      <c r="GM90" s="138"/>
      <c r="GN90" s="138"/>
      <c r="GO90" s="138"/>
      <c r="GP90" s="138"/>
      <c r="GQ90" s="138"/>
      <c r="GR90" s="138"/>
      <c r="GS90" s="138"/>
      <c r="GT90" s="138"/>
      <c r="GU90" s="138"/>
      <c r="GV90" s="138"/>
      <c r="GW90" s="138"/>
      <c r="GX90" s="138"/>
      <c r="GY90" s="138"/>
      <c r="GZ90" s="138"/>
      <c r="HA90" s="138"/>
      <c r="HB90" s="138"/>
      <c r="HC90" s="138"/>
      <c r="HD90" s="138"/>
      <c r="HE90" s="138"/>
      <c r="HF90" s="138"/>
      <c r="HG90" s="138"/>
      <c r="HH90" s="138"/>
      <c r="HI90" s="138"/>
      <c r="HJ90" s="138"/>
      <c r="HK90" s="138"/>
      <c r="HL90" s="138"/>
      <c r="HM90" s="138"/>
      <c r="HN90" s="138"/>
      <c r="HO90" s="138"/>
      <c r="HP90" s="138"/>
      <c r="HQ90" s="138"/>
      <c r="HR90" s="138"/>
      <c r="HS90" s="138"/>
      <c r="HT90" s="138"/>
      <c r="HU90" s="138"/>
      <c r="HV90" s="138"/>
      <c r="HW90" s="138"/>
      <c r="HX90" s="138"/>
      <c r="HY90" s="138"/>
      <c r="HZ90" s="138"/>
      <c r="IA90" s="138"/>
      <c r="IB90" s="138"/>
      <c r="IC90" s="138"/>
      <c r="ID90" s="138"/>
      <c r="IE90" s="138"/>
      <c r="IF90" s="138"/>
      <c r="IG90" s="138"/>
      <c r="IH90" s="138"/>
      <c r="II90" s="138"/>
      <c r="IJ90" s="138"/>
      <c r="IK90" s="138"/>
      <c r="IL90" s="138"/>
      <c r="IM90" s="138"/>
      <c r="IN90" s="138"/>
      <c r="IO90" s="138"/>
      <c r="IP90" s="138"/>
      <c r="IQ90" s="138"/>
      <c r="IR90" s="138"/>
      <c r="IS90" s="138"/>
      <c r="IT90" s="138"/>
      <c r="IU90" s="138"/>
      <c r="IV90" s="138"/>
      <c r="IW90" s="138"/>
      <c r="IX90" s="138"/>
      <c r="IY90" s="138"/>
      <c r="IZ90" s="138"/>
      <c r="JA90" s="138"/>
      <c r="JB90" s="138"/>
      <c r="JC90" s="138"/>
      <c r="JD90" s="138"/>
      <c r="JE90" s="138"/>
      <c r="JF90" s="138"/>
      <c r="JG90" s="138"/>
      <c r="JH90" s="138"/>
      <c r="JI90" s="138"/>
      <c r="JJ90" s="138"/>
      <c r="JK90" s="138"/>
      <c r="JL90" s="138"/>
      <c r="JM90" s="138"/>
      <c r="JN90" s="138"/>
      <c r="JO90" s="138"/>
      <c r="JP90" s="138"/>
      <c r="JQ90" s="138"/>
      <c r="JR90" s="138"/>
      <c r="JS90" s="138"/>
      <c r="JT90" s="138"/>
      <c r="JU90" s="138"/>
      <c r="JV90" s="138"/>
      <c r="JW90" s="138"/>
      <c r="JX90" s="138"/>
      <c r="JY90" s="138"/>
      <c r="JZ90" s="138"/>
      <c r="KA90" s="138"/>
      <c r="KB90" s="138"/>
      <c r="KC90" s="138"/>
      <c r="KD90" s="138"/>
      <c r="KE90" s="138"/>
      <c r="KF90" s="138"/>
      <c r="KG90" s="138"/>
      <c r="KH90" s="138"/>
      <c r="KI90" s="138"/>
      <c r="KJ90" s="138"/>
      <c r="KK90" s="138"/>
      <c r="KL90" s="138"/>
      <c r="KM90" s="138"/>
      <c r="KN90" s="138"/>
      <c r="KO90" s="138"/>
      <c r="KP90" s="138"/>
      <c r="KQ90" s="138"/>
      <c r="KR90" s="138"/>
      <c r="KS90" s="138"/>
      <c r="KT90" s="138"/>
      <c r="KU90" s="138"/>
      <c r="KV90" s="138"/>
      <c r="KW90" s="138"/>
      <c r="KX90" s="138"/>
      <c r="KY90" s="138"/>
      <c r="KZ90" s="138"/>
      <c r="LA90" s="138"/>
      <c r="LB90" s="138"/>
      <c r="LC90" s="138"/>
      <c r="LD90" s="138"/>
      <c r="LE90" s="138"/>
      <c r="LF90" s="138"/>
      <c r="LG90" s="138"/>
      <c r="LH90" s="138"/>
      <c r="LI90" s="138"/>
      <c r="LJ90" s="138"/>
      <c r="LK90" s="138"/>
      <c r="LL90" s="138"/>
      <c r="LM90" s="138"/>
      <c r="LN90" s="138"/>
      <c r="LO90" s="138"/>
      <c r="LP90" s="138"/>
      <c r="LQ90" s="138"/>
      <c r="LR90" s="138"/>
      <c r="LS90" s="138"/>
      <c r="LT90" s="138"/>
      <c r="LU90" s="138"/>
      <c r="LV90" s="138"/>
      <c r="LW90" s="138"/>
      <c r="LX90" s="138"/>
      <c r="LY90" s="138"/>
      <c r="LZ90" s="138"/>
      <c r="MA90" s="138"/>
      <c r="MB90" s="138"/>
      <c r="MC90" s="138"/>
      <c r="MD90" s="138"/>
      <c r="ME90" s="138"/>
      <c r="MF90" s="138"/>
      <c r="MG90" s="138"/>
      <c r="MH90" s="138"/>
      <c r="MI90" s="138"/>
      <c r="MJ90" s="138"/>
      <c r="MK90" s="138"/>
      <c r="ML90" s="138"/>
      <c r="MM90" s="138"/>
      <c r="MN90" s="138"/>
      <c r="MO90" s="138"/>
      <c r="MP90" s="138"/>
      <c r="MQ90" s="138"/>
      <c r="MR90" s="138"/>
      <c r="MS90" s="138"/>
      <c r="MT90" s="138"/>
      <c r="MU90" s="138"/>
      <c r="MV90" s="138"/>
      <c r="MW90" s="138"/>
      <c r="MX90" s="138"/>
      <c r="MY90" s="138"/>
      <c r="MZ90" s="138"/>
      <c r="NA90" s="138"/>
      <c r="NB90" s="138"/>
      <c r="NC90" s="138"/>
      <c r="ND90" s="138"/>
      <c r="NE90" s="138"/>
      <c r="NF90" s="138"/>
      <c r="NG90" s="138"/>
      <c r="NH90" s="138"/>
      <c r="NI90" s="138"/>
      <c r="NJ90" s="138"/>
      <c r="NK90" s="138"/>
      <c r="NL90" s="138"/>
      <c r="NM90" s="138"/>
      <c r="NN90" s="138"/>
      <c r="NO90" s="138"/>
      <c r="NP90" s="138"/>
      <c r="NQ90" s="138"/>
      <c r="NR90" s="138"/>
      <c r="NS90" s="138"/>
      <c r="NT90" s="138"/>
      <c r="NU90" s="138"/>
      <c r="NV90" s="138"/>
      <c r="NW90" s="138"/>
      <c r="NX90" s="138"/>
      <c r="NY90" s="138"/>
      <c r="NZ90" s="138"/>
      <c r="OA90" s="138"/>
      <c r="OB90" s="138"/>
      <c r="OC90" s="138"/>
      <c r="OD90" s="138"/>
      <c r="OE90" s="138"/>
      <c r="OF90" s="138"/>
      <c r="OG90" s="138"/>
      <c r="OH90" s="138"/>
      <c r="OI90" s="138"/>
      <c r="OJ90" s="138"/>
      <c r="OK90" s="138"/>
      <c r="OL90" s="138"/>
      <c r="OM90" s="138"/>
      <c r="ON90" s="138"/>
      <c r="OO90" s="138"/>
      <c r="OP90" s="138"/>
      <c r="OQ90" s="138"/>
      <c r="OR90" s="138"/>
      <c r="OS90" s="138"/>
      <c r="OT90" s="138"/>
      <c r="OU90" s="138"/>
      <c r="OV90" s="138"/>
      <c r="OW90" s="138"/>
      <c r="OX90" s="138"/>
      <c r="OY90" s="138"/>
      <c r="OZ90" s="138"/>
      <c r="PA90" s="138"/>
      <c r="PB90" s="138"/>
      <c r="PC90" s="138"/>
      <c r="PD90" s="138"/>
      <c r="PE90" s="138"/>
      <c r="PF90" s="138"/>
      <c r="PG90" s="138"/>
      <c r="PH90" s="138"/>
      <c r="PI90" s="138"/>
      <c r="PJ90" s="138"/>
      <c r="PK90" s="138"/>
      <c r="PL90" s="138"/>
      <c r="PM90" s="138"/>
      <c r="PN90" s="138"/>
      <c r="PO90" s="138"/>
      <c r="PP90" s="138"/>
      <c r="PQ90" s="138"/>
      <c r="PR90" s="138"/>
      <c r="PS90" s="138"/>
      <c r="PT90" s="138"/>
      <c r="PU90" s="138"/>
      <c r="PV90" s="138"/>
      <c r="PW90" s="138"/>
      <c r="PX90" s="138"/>
      <c r="PY90" s="138"/>
      <c r="PZ90" s="138"/>
      <c r="QA90" s="138"/>
      <c r="QB90" s="138"/>
      <c r="QC90" s="138"/>
      <c r="QD90" s="138"/>
      <c r="QE90" s="138"/>
      <c r="QF90" s="138"/>
      <c r="QG90" s="138"/>
      <c r="QH90" s="138"/>
      <c r="QI90" s="138"/>
      <c r="QJ90" s="138"/>
      <c r="QK90" s="138"/>
      <c r="QL90" s="138"/>
      <c r="QM90" s="138"/>
      <c r="QN90" s="138"/>
      <c r="QO90" s="138"/>
      <c r="QP90" s="138"/>
      <c r="QQ90" s="138"/>
      <c r="QR90" s="138"/>
      <c r="QS90" s="138"/>
      <c r="QT90" s="138"/>
      <c r="QU90" s="138"/>
      <c r="QV90" s="138"/>
      <c r="QW90" s="138"/>
      <c r="QX90" s="138"/>
      <c r="QY90" s="138"/>
      <c r="QZ90" s="138"/>
      <c r="RA90" s="138"/>
      <c r="RB90" s="138"/>
      <c r="RC90" s="138"/>
      <c r="RD90" s="138"/>
      <c r="RE90" s="138"/>
      <c r="RF90" s="138"/>
      <c r="RG90" s="138"/>
      <c r="RH90" s="138"/>
      <c r="RI90" s="138"/>
      <c r="RJ90" s="138"/>
      <c r="RK90" s="138"/>
      <c r="RL90" s="138"/>
      <c r="RM90" s="138"/>
      <c r="RN90" s="138"/>
      <c r="RO90" s="138"/>
      <c r="RP90" s="138"/>
      <c r="RQ90" s="138"/>
      <c r="RR90" s="138"/>
      <c r="RS90" s="138"/>
      <c r="RT90" s="138"/>
      <c r="RU90" s="138"/>
      <c r="RV90" s="138"/>
      <c r="RW90" s="138"/>
      <c r="RX90" s="138"/>
      <c r="RY90" s="138"/>
      <c r="RZ90" s="138"/>
      <c r="SA90" s="138"/>
      <c r="SB90" s="138"/>
      <c r="SC90" s="138"/>
      <c r="SD90" s="138"/>
      <c r="SE90" s="138"/>
      <c r="SF90" s="138"/>
      <c r="SG90" s="138"/>
      <c r="SH90" s="138"/>
      <c r="SI90" s="138"/>
      <c r="SJ90" s="138"/>
      <c r="SK90" s="138"/>
      <c r="SL90" s="138"/>
      <c r="SM90" s="138"/>
      <c r="SN90" s="138"/>
      <c r="SO90" s="138"/>
      <c r="SP90" s="138"/>
      <c r="SQ90" s="138"/>
      <c r="SR90" s="138"/>
      <c r="SS90" s="138"/>
      <c r="ST90" s="138"/>
      <c r="SU90" s="138"/>
      <c r="SV90" s="138"/>
      <c r="SW90" s="138"/>
      <c r="SX90" s="138"/>
      <c r="SY90" s="138"/>
      <c r="SZ90" s="138"/>
      <c r="TA90" s="138"/>
      <c r="TB90" s="138"/>
      <c r="TC90" s="138"/>
      <c r="TD90" s="138"/>
      <c r="TE90" s="138"/>
      <c r="TF90" s="138"/>
      <c r="TG90" s="138"/>
      <c r="TH90" s="138"/>
      <c r="TI90" s="138"/>
      <c r="TJ90" s="138"/>
      <c r="TK90" s="138"/>
      <c r="TL90" s="138"/>
      <c r="TM90" s="138"/>
      <c r="TN90" s="138"/>
      <c r="TO90" s="138"/>
      <c r="TP90" s="138"/>
      <c r="TQ90" s="138"/>
      <c r="TR90" s="138"/>
      <c r="TS90" s="138"/>
      <c r="TT90" s="138"/>
      <c r="TU90" s="138"/>
      <c r="TV90" s="138"/>
      <c r="TW90" s="138"/>
      <c r="TX90" s="138"/>
      <c r="TY90" s="138"/>
      <c r="TZ90" s="138"/>
      <c r="UA90" s="138"/>
      <c r="UB90" s="138"/>
      <c r="UC90" s="138"/>
      <c r="UD90" s="138"/>
      <c r="UE90" s="138"/>
      <c r="UF90" s="138"/>
      <c r="UG90" s="138"/>
      <c r="UH90" s="138"/>
      <c r="UI90" s="138"/>
      <c r="UJ90" s="138"/>
      <c r="UK90" s="138"/>
      <c r="UL90" s="138"/>
      <c r="UM90" s="138"/>
      <c r="UN90" s="138"/>
      <c r="UO90" s="138"/>
      <c r="UP90" s="138"/>
      <c r="UQ90" s="138"/>
      <c r="UR90" s="138"/>
      <c r="US90" s="138"/>
      <c r="UT90" s="138"/>
      <c r="UU90" s="138"/>
      <c r="UV90" s="138"/>
      <c r="UW90" s="138"/>
      <c r="UX90" s="138"/>
      <c r="UY90" s="138"/>
      <c r="UZ90" s="138"/>
      <c r="VA90" s="138"/>
      <c r="VB90" s="138"/>
      <c r="VC90" s="138"/>
      <c r="VD90" s="138"/>
      <c r="VE90" s="138"/>
      <c r="VF90" s="138"/>
      <c r="VG90" s="138"/>
      <c r="VH90" s="138"/>
      <c r="VI90" s="138"/>
      <c r="VJ90" s="138"/>
      <c r="VK90" s="138"/>
      <c r="VL90" s="138"/>
      <c r="VM90" s="138"/>
      <c r="VN90" s="138"/>
      <c r="VO90" s="138"/>
      <c r="VP90" s="138"/>
      <c r="VQ90" s="138"/>
      <c r="VR90" s="138"/>
      <c r="VS90" s="138"/>
      <c r="VT90" s="138"/>
      <c r="VU90" s="138"/>
      <c r="VV90" s="138"/>
      <c r="VW90" s="138"/>
      <c r="VX90" s="138"/>
      <c r="VY90" s="138"/>
      <c r="VZ90" s="138"/>
      <c r="WA90" s="138"/>
      <c r="WB90" s="138"/>
      <c r="WC90" s="138"/>
      <c r="WD90" s="138"/>
      <c r="WE90" s="138"/>
      <c r="WF90" s="138"/>
      <c r="WG90" s="138"/>
      <c r="WH90" s="138"/>
      <c r="WI90" s="138"/>
      <c r="WJ90" s="138"/>
      <c r="WK90" s="138"/>
      <c r="WL90" s="138"/>
      <c r="WM90" s="138"/>
      <c r="WN90" s="138"/>
      <c r="WO90" s="138"/>
      <c r="WP90" s="138"/>
      <c r="WQ90" s="138"/>
      <c r="WR90" s="138"/>
      <c r="WS90" s="138"/>
      <c r="WT90" s="138"/>
      <c r="WU90" s="138"/>
      <c r="WV90" s="138"/>
      <c r="WW90" s="138"/>
      <c r="WX90" s="138"/>
      <c r="WY90" s="138"/>
      <c r="WZ90" s="138"/>
      <c r="XA90" s="138"/>
      <c r="XB90" s="138"/>
      <c r="XC90" s="138"/>
      <c r="XD90" s="138"/>
      <c r="XE90" s="138"/>
      <c r="XF90" s="138"/>
      <c r="XG90" s="138"/>
      <c r="XH90" s="138"/>
      <c r="XI90" s="138"/>
      <c r="XJ90" s="138"/>
      <c r="XK90" s="138"/>
      <c r="XL90" s="138"/>
      <c r="XM90" s="138"/>
      <c r="XN90" s="138"/>
      <c r="XO90" s="138"/>
      <c r="XP90" s="138"/>
      <c r="XQ90" s="138"/>
      <c r="XR90" s="138"/>
      <c r="XS90" s="138"/>
      <c r="XT90" s="138"/>
      <c r="XU90" s="138"/>
      <c r="XV90" s="138"/>
      <c r="XW90" s="138"/>
      <c r="XX90" s="138"/>
      <c r="XY90" s="138"/>
      <c r="XZ90" s="138"/>
      <c r="YA90" s="138"/>
      <c r="YB90" s="138"/>
      <c r="YC90" s="138"/>
      <c r="YD90" s="138"/>
      <c r="YE90" s="138"/>
      <c r="YF90" s="138"/>
      <c r="YG90" s="138"/>
      <c r="YH90" s="138"/>
      <c r="YI90" s="138"/>
      <c r="YJ90" s="138"/>
      <c r="YK90" s="138"/>
      <c r="YL90" s="138"/>
      <c r="YM90" s="138"/>
      <c r="YN90" s="138"/>
      <c r="YO90" s="138"/>
      <c r="YP90" s="138"/>
      <c r="YQ90" s="138"/>
      <c r="YR90" s="138"/>
      <c r="YS90" s="138"/>
      <c r="YT90" s="138"/>
      <c r="YU90" s="138"/>
      <c r="YV90" s="138"/>
      <c r="YW90" s="138"/>
      <c r="YX90" s="138"/>
      <c r="YY90" s="138"/>
      <c r="YZ90" s="138"/>
      <c r="ZA90" s="138"/>
      <c r="ZB90" s="138"/>
      <c r="ZC90" s="138"/>
      <c r="ZD90" s="138"/>
      <c r="ZE90" s="138"/>
      <c r="ZF90" s="138"/>
      <c r="ZG90" s="138"/>
      <c r="ZH90" s="138"/>
      <c r="ZI90" s="138"/>
      <c r="ZJ90" s="138"/>
      <c r="ZK90" s="138"/>
      <c r="ZL90" s="138"/>
      <c r="ZM90" s="138"/>
      <c r="ZN90" s="138"/>
      <c r="ZO90" s="138"/>
      <c r="ZP90" s="138"/>
      <c r="ZQ90" s="138"/>
      <c r="ZR90" s="138"/>
      <c r="ZS90" s="138"/>
      <c r="ZT90" s="138"/>
      <c r="ZU90" s="138"/>
      <c r="ZV90" s="138"/>
      <c r="ZW90" s="138"/>
      <c r="ZX90" s="138"/>
      <c r="ZY90" s="138"/>
      <c r="ZZ90" s="138"/>
      <c r="AAA90" s="138"/>
      <c r="AAB90" s="138"/>
      <c r="AAC90" s="138"/>
      <c r="AAD90" s="138"/>
      <c r="AAE90" s="138"/>
      <c r="AAF90" s="138"/>
      <c r="AAG90" s="138"/>
      <c r="AAH90" s="138"/>
      <c r="AAI90" s="138"/>
      <c r="AAJ90" s="138"/>
      <c r="AAK90" s="138"/>
      <c r="AAL90" s="138"/>
      <c r="AAM90" s="138"/>
      <c r="AAN90" s="138"/>
      <c r="AAO90" s="138"/>
      <c r="AAP90" s="138"/>
      <c r="AAQ90" s="138"/>
      <c r="AAR90" s="138"/>
      <c r="AAS90" s="138"/>
      <c r="AAT90" s="138"/>
      <c r="AAU90" s="138"/>
      <c r="AAV90" s="138"/>
      <c r="AAW90" s="138"/>
      <c r="AAX90" s="138"/>
      <c r="AAY90" s="138"/>
      <c r="AAZ90" s="138"/>
      <c r="ABA90" s="138"/>
      <c r="ABB90" s="138"/>
      <c r="ABC90" s="138"/>
      <c r="ABD90" s="138"/>
      <c r="ABE90" s="138"/>
      <c r="ABF90" s="138"/>
      <c r="ABG90" s="138"/>
      <c r="ABH90" s="138"/>
      <c r="ABI90" s="138"/>
      <c r="ABJ90" s="138"/>
      <c r="ABK90" s="138"/>
      <c r="ABL90" s="138"/>
      <c r="ABM90" s="138"/>
      <c r="ABN90" s="138"/>
      <c r="ABO90" s="138"/>
      <c r="ABP90" s="138"/>
      <c r="ABQ90" s="138"/>
      <c r="ABR90" s="138"/>
      <c r="ABS90" s="138"/>
      <c r="ABT90" s="138"/>
      <c r="ABU90" s="138"/>
      <c r="ABV90" s="138"/>
      <c r="ABW90" s="138"/>
      <c r="ABX90" s="138"/>
      <c r="ABY90" s="138"/>
      <c r="ABZ90" s="138"/>
      <c r="ACA90" s="138"/>
      <c r="ACB90" s="138"/>
      <c r="ACC90" s="138"/>
      <c r="ACD90" s="138"/>
      <c r="ACE90" s="138"/>
      <c r="ACF90" s="138"/>
      <c r="ACG90" s="138"/>
      <c r="ACH90" s="138"/>
      <c r="ACI90" s="138"/>
      <c r="ACJ90" s="138"/>
      <c r="ACK90" s="138"/>
      <c r="ACL90" s="138"/>
      <c r="ACM90" s="138"/>
      <c r="ACN90" s="138"/>
      <c r="ACO90" s="138"/>
      <c r="ACP90" s="138"/>
      <c r="ACQ90" s="138"/>
      <c r="ACR90" s="138"/>
      <c r="ACS90" s="138"/>
      <c r="ACT90" s="138"/>
      <c r="ACU90" s="138"/>
      <c r="ACV90" s="138"/>
      <c r="ACW90" s="138"/>
      <c r="ACX90" s="138"/>
      <c r="ACY90" s="138"/>
      <c r="ACZ90" s="138"/>
      <c r="ADA90" s="138"/>
      <c r="ADB90" s="138"/>
      <c r="ADC90" s="138"/>
      <c r="ADD90" s="138"/>
      <c r="ADE90" s="138"/>
      <c r="ADF90" s="138"/>
      <c r="ADG90" s="138"/>
      <c r="ADH90" s="138"/>
      <c r="ADI90" s="138"/>
      <c r="ADJ90" s="138"/>
      <c r="ADK90" s="138"/>
      <c r="ADL90" s="138"/>
      <c r="ADM90" s="138"/>
      <c r="ADN90" s="138"/>
      <c r="ADO90" s="138"/>
      <c r="ADP90" s="138"/>
      <c r="ADQ90" s="138"/>
      <c r="ADR90" s="138"/>
      <c r="ADS90" s="138"/>
      <c r="ADT90" s="138"/>
      <c r="ADU90" s="138"/>
      <c r="ADV90" s="138"/>
      <c r="ADW90" s="138"/>
      <c r="ADX90" s="138"/>
      <c r="ADY90" s="138"/>
      <c r="ADZ90" s="138"/>
      <c r="AEA90" s="138"/>
      <c r="AEB90" s="138"/>
      <c r="AEC90" s="138"/>
      <c r="AED90" s="138"/>
      <c r="AEE90" s="138"/>
      <c r="AEF90" s="138"/>
      <c r="AEG90" s="138"/>
      <c r="AEH90" s="138"/>
      <c r="AEI90" s="138"/>
      <c r="AEJ90" s="138"/>
      <c r="AEK90" s="138"/>
      <c r="AEL90" s="138"/>
      <c r="AEM90" s="138"/>
      <c r="AEN90" s="138"/>
      <c r="AEO90" s="138"/>
      <c r="AEP90" s="138"/>
      <c r="AEQ90" s="138"/>
      <c r="AER90" s="138"/>
      <c r="AES90" s="138"/>
      <c r="AET90" s="138"/>
      <c r="AEU90" s="138"/>
      <c r="AEV90" s="138"/>
      <c r="AEW90" s="138"/>
      <c r="AEX90" s="138"/>
      <c r="AEY90" s="138"/>
      <c r="AEZ90" s="138"/>
      <c r="AFA90" s="138"/>
      <c r="AFB90" s="138"/>
      <c r="AFC90" s="138"/>
      <c r="AFD90" s="138"/>
      <c r="AFE90" s="138"/>
      <c r="AFF90" s="138"/>
      <c r="AFG90" s="138"/>
      <c r="AFH90" s="138"/>
      <c r="AFI90" s="138"/>
      <c r="AFJ90" s="138"/>
      <c r="AFK90" s="138"/>
      <c r="AFL90" s="138"/>
      <c r="AFM90" s="138"/>
      <c r="AFN90" s="138"/>
      <c r="AFO90" s="138"/>
      <c r="AFP90" s="138"/>
      <c r="AFQ90" s="138"/>
      <c r="AFR90" s="138"/>
      <c r="AFS90" s="138"/>
      <c r="AFT90" s="138"/>
      <c r="AFU90" s="138"/>
      <c r="AFV90" s="138"/>
      <c r="AFW90" s="138"/>
      <c r="AFX90" s="138"/>
      <c r="AFY90" s="138"/>
      <c r="AFZ90" s="138"/>
      <c r="AGA90" s="138"/>
      <c r="AGB90" s="138"/>
      <c r="AGC90" s="138"/>
      <c r="AGD90" s="138"/>
      <c r="AGE90" s="138"/>
      <c r="AGF90" s="138"/>
      <c r="AGG90" s="138"/>
      <c r="AGH90" s="138"/>
      <c r="AGI90" s="138"/>
      <c r="AGJ90" s="138"/>
      <c r="AGK90" s="138"/>
      <c r="AGL90" s="138"/>
      <c r="AGM90" s="138"/>
      <c r="AGN90" s="138"/>
      <c r="AGO90" s="138"/>
      <c r="AGP90" s="138"/>
      <c r="AGQ90" s="138"/>
      <c r="AGR90" s="138"/>
      <c r="AGS90" s="138"/>
      <c r="AGT90" s="138"/>
      <c r="AGU90" s="138"/>
      <c r="AGV90" s="138"/>
      <c r="AGW90" s="138"/>
      <c r="AGX90" s="138"/>
      <c r="AGY90" s="138"/>
      <c r="AGZ90" s="138"/>
      <c r="AHA90" s="138"/>
      <c r="AHB90" s="138"/>
      <c r="AHC90" s="138"/>
      <c r="AHD90" s="138"/>
      <c r="AHE90" s="138"/>
      <c r="AHF90" s="138"/>
      <c r="AHG90" s="138"/>
      <c r="AHH90" s="138"/>
      <c r="AHI90" s="138"/>
      <c r="AHJ90" s="138"/>
      <c r="AHK90" s="138"/>
      <c r="AHL90" s="138"/>
      <c r="AHM90" s="138"/>
      <c r="AHN90" s="138"/>
      <c r="AHO90" s="138"/>
      <c r="AHP90" s="138"/>
      <c r="AHQ90" s="138"/>
      <c r="AHR90" s="138"/>
      <c r="AHS90" s="138"/>
      <c r="AHT90" s="138"/>
      <c r="AHU90" s="138"/>
      <c r="AHV90" s="138"/>
      <c r="AHW90" s="138"/>
      <c r="AHX90" s="138"/>
      <c r="AHY90" s="138"/>
      <c r="AHZ90" s="138"/>
      <c r="AIA90" s="138"/>
      <c r="AIB90" s="138"/>
      <c r="AIC90" s="138"/>
      <c r="AID90" s="138"/>
      <c r="AIE90" s="138"/>
      <c r="AIF90" s="138"/>
      <c r="AIG90" s="138"/>
      <c r="AIH90" s="138"/>
      <c r="AII90" s="138"/>
      <c r="AIJ90" s="138"/>
      <c r="AIK90" s="138"/>
      <c r="AIL90" s="138"/>
      <c r="AIM90" s="138"/>
      <c r="AIN90" s="138"/>
      <c r="AIO90" s="138"/>
      <c r="AIP90" s="138"/>
      <c r="AIQ90" s="138"/>
      <c r="AIR90" s="138"/>
      <c r="AIS90" s="138"/>
      <c r="AIT90" s="138"/>
      <c r="AIU90" s="138"/>
      <c r="AIV90" s="138"/>
      <c r="AIW90" s="138"/>
      <c r="AIX90" s="138"/>
      <c r="AIY90" s="138"/>
      <c r="AIZ90" s="138"/>
      <c r="AJA90" s="138"/>
      <c r="AJB90" s="138"/>
      <c r="AJC90" s="138"/>
      <c r="AJD90" s="138"/>
      <c r="AJE90" s="138"/>
      <c r="AJF90" s="138"/>
      <c r="AJG90" s="138"/>
      <c r="AJH90" s="138"/>
      <c r="AJI90" s="138"/>
      <c r="AJJ90" s="138"/>
      <c r="AJK90" s="138"/>
      <c r="AJL90" s="138"/>
      <c r="AJM90" s="138"/>
      <c r="AJN90" s="138"/>
      <c r="AJO90" s="138"/>
      <c r="AJP90" s="138"/>
      <c r="AJQ90" s="138"/>
      <c r="AJR90" s="138"/>
      <c r="AJS90" s="138"/>
      <c r="AJT90" s="138"/>
      <c r="AJU90" s="138"/>
      <c r="AJV90" s="138"/>
      <c r="AJW90" s="138"/>
      <c r="AJX90" s="138"/>
      <c r="AJY90" s="138"/>
      <c r="AJZ90" s="138"/>
      <c r="AKA90" s="138"/>
      <c r="AKB90" s="138"/>
      <c r="AKC90" s="138"/>
      <c r="AKD90" s="138"/>
      <c r="AKE90" s="138"/>
      <c r="AKF90" s="138"/>
      <c r="AKG90" s="138"/>
      <c r="AKH90" s="138"/>
      <c r="AKI90" s="138"/>
      <c r="AKJ90" s="138"/>
      <c r="AKK90" s="138"/>
      <c r="AKL90" s="138"/>
      <c r="AKM90" s="138"/>
      <c r="AKN90" s="138"/>
      <c r="AKO90" s="138"/>
      <c r="AKP90" s="138"/>
      <c r="AKQ90" s="138"/>
      <c r="AKR90" s="138"/>
      <c r="AKS90" s="138"/>
      <c r="AKT90" s="138"/>
      <c r="AKU90" s="138"/>
      <c r="AKV90" s="138"/>
      <c r="AKW90" s="138"/>
      <c r="AKX90" s="138"/>
      <c r="AKY90" s="138"/>
      <c r="AKZ90" s="138"/>
      <c r="ALA90" s="138"/>
      <c r="ALB90" s="138"/>
      <c r="ALC90" s="138"/>
      <c r="ALD90" s="138"/>
      <c r="ALE90" s="138"/>
      <c r="ALF90" s="138"/>
      <c r="ALG90" s="138"/>
      <c r="ALH90" s="138"/>
      <c r="ALI90" s="138"/>
      <c r="ALJ90" s="138"/>
      <c r="ALK90" s="138"/>
      <c r="ALL90" s="138"/>
      <c r="ALM90" s="138"/>
      <c r="ALN90" s="138"/>
      <c r="ALO90" s="138"/>
      <c r="ALP90" s="138"/>
      <c r="ALQ90" s="138"/>
      <c r="ALR90" s="138"/>
      <c r="ALS90" s="138"/>
      <c r="ALT90" s="138"/>
      <c r="ALU90" s="138"/>
      <c r="ALV90" s="138"/>
      <c r="ALW90" s="138"/>
      <c r="ALX90" s="138"/>
      <c r="ALY90" s="138"/>
      <c r="ALZ90" s="138"/>
      <c r="AMA90" s="138"/>
    </row>
    <row r="91" spans="2:1015" s="123" customFormat="1" ht="17.25" x14ac:dyDescent="0.25">
      <c r="B91" s="215"/>
      <c r="C91" s="215"/>
      <c r="D91" s="215"/>
      <c r="E91" s="215"/>
      <c r="F91" s="215"/>
      <c r="G91" s="215"/>
      <c r="H91" s="216"/>
      <c r="I91" s="216"/>
      <c r="J91" s="216"/>
      <c r="K91" s="216"/>
      <c r="L91" s="217"/>
      <c r="M91" s="205"/>
      <c r="N91" s="205"/>
      <c r="O91" s="205"/>
      <c r="P91" s="138"/>
      <c r="Q91" s="138"/>
      <c r="R91" s="138"/>
      <c r="S91" s="138"/>
      <c r="T91" s="138"/>
      <c r="U91" s="138"/>
      <c r="V91" s="138"/>
      <c r="W91" s="138"/>
      <c r="X91" s="138"/>
      <c r="Y91" s="138"/>
      <c r="Z91" s="138"/>
      <c r="AA91" s="138"/>
      <c r="AB91" s="138"/>
      <c r="AC91" s="138"/>
      <c r="AD91" s="138"/>
      <c r="AE91" s="138"/>
      <c r="AF91" s="138"/>
      <c r="AG91" s="138"/>
      <c r="AH91" s="138"/>
      <c r="AI91" s="138"/>
      <c r="AJ91" s="138"/>
      <c r="AK91" s="138"/>
      <c r="AL91" s="138"/>
      <c r="AM91" s="138"/>
      <c r="AN91" s="138"/>
      <c r="AO91" s="138"/>
      <c r="AP91" s="138"/>
      <c r="AQ91" s="138"/>
      <c r="AR91" s="138"/>
      <c r="AS91" s="138"/>
      <c r="AT91" s="138"/>
      <c r="AU91" s="138"/>
      <c r="AV91" s="138"/>
      <c r="AW91" s="138"/>
      <c r="AX91" s="138"/>
      <c r="AY91" s="138"/>
      <c r="AZ91" s="138"/>
      <c r="BA91" s="138"/>
      <c r="BB91" s="138"/>
      <c r="BC91" s="138"/>
      <c r="BD91" s="138"/>
      <c r="BE91" s="138"/>
      <c r="BF91" s="138"/>
      <c r="BG91" s="138"/>
      <c r="BH91" s="138"/>
      <c r="BI91" s="138"/>
      <c r="BJ91" s="138"/>
      <c r="BK91" s="138"/>
      <c r="BL91" s="138"/>
      <c r="BM91" s="138"/>
      <c r="BN91" s="138"/>
      <c r="BO91" s="138"/>
      <c r="BP91" s="138"/>
      <c r="BQ91" s="138"/>
      <c r="BR91" s="138"/>
      <c r="BS91" s="138"/>
      <c r="BT91" s="138"/>
      <c r="BU91" s="138"/>
      <c r="BV91" s="138"/>
      <c r="BW91" s="138"/>
      <c r="BX91" s="138"/>
      <c r="BY91" s="138"/>
      <c r="BZ91" s="138"/>
      <c r="CA91" s="138"/>
      <c r="CB91" s="138"/>
      <c r="CC91" s="138"/>
      <c r="CD91" s="138"/>
      <c r="CE91" s="138"/>
      <c r="CF91" s="138"/>
      <c r="CG91" s="138"/>
      <c r="CH91" s="138"/>
      <c r="CI91" s="138"/>
      <c r="CJ91" s="138"/>
      <c r="CK91" s="138"/>
      <c r="CL91" s="138"/>
      <c r="CM91" s="138"/>
      <c r="CN91" s="138"/>
      <c r="CO91" s="138"/>
      <c r="CP91" s="138"/>
      <c r="CQ91" s="138"/>
      <c r="CR91" s="138"/>
      <c r="CS91" s="138"/>
      <c r="CT91" s="138"/>
      <c r="CU91" s="138"/>
      <c r="CV91" s="138"/>
      <c r="CW91" s="138"/>
      <c r="CX91" s="138"/>
      <c r="CY91" s="138"/>
      <c r="CZ91" s="138"/>
      <c r="DA91" s="138"/>
      <c r="DB91" s="138"/>
      <c r="DC91" s="138"/>
      <c r="DD91" s="138"/>
      <c r="DE91" s="138"/>
      <c r="DF91" s="138"/>
      <c r="DG91" s="138"/>
      <c r="DH91" s="138"/>
      <c r="DI91" s="138"/>
      <c r="DJ91" s="138"/>
      <c r="DK91" s="138"/>
      <c r="DL91" s="138"/>
      <c r="DM91" s="138"/>
      <c r="DN91" s="138"/>
      <c r="DO91" s="138"/>
      <c r="DP91" s="138"/>
      <c r="DQ91" s="138"/>
      <c r="DR91" s="138"/>
      <c r="DS91" s="138"/>
      <c r="DT91" s="138"/>
      <c r="DU91" s="138"/>
      <c r="DV91" s="138"/>
      <c r="DW91" s="138"/>
      <c r="DX91" s="138"/>
      <c r="DY91" s="138"/>
      <c r="DZ91" s="138"/>
      <c r="EA91" s="138"/>
      <c r="EB91" s="138"/>
      <c r="EC91" s="138"/>
      <c r="ED91" s="138"/>
      <c r="EE91" s="138"/>
      <c r="EF91" s="138"/>
      <c r="EG91" s="138"/>
      <c r="EH91" s="138"/>
      <c r="EI91" s="138"/>
      <c r="EJ91" s="138"/>
      <c r="EK91" s="138"/>
      <c r="EL91" s="138"/>
      <c r="EM91" s="138"/>
      <c r="EN91" s="138"/>
      <c r="EO91" s="138"/>
      <c r="EP91" s="138"/>
      <c r="EQ91" s="138"/>
      <c r="ER91" s="138"/>
      <c r="ES91" s="138"/>
      <c r="ET91" s="138"/>
      <c r="EU91" s="138"/>
      <c r="EV91" s="138"/>
      <c r="EW91" s="138"/>
      <c r="EX91" s="138"/>
      <c r="EY91" s="138"/>
      <c r="EZ91" s="138"/>
      <c r="FA91" s="138"/>
      <c r="FB91" s="138"/>
      <c r="FC91" s="138"/>
      <c r="FD91" s="138"/>
      <c r="FE91" s="138"/>
      <c r="FF91" s="138"/>
      <c r="FG91" s="138"/>
      <c r="FH91" s="138"/>
      <c r="FI91" s="138"/>
      <c r="FJ91" s="138"/>
      <c r="FK91" s="138"/>
      <c r="FL91" s="138"/>
      <c r="FM91" s="138"/>
      <c r="FN91" s="138"/>
      <c r="FO91" s="138"/>
      <c r="FP91" s="138"/>
      <c r="FQ91" s="138"/>
      <c r="FR91" s="138"/>
      <c r="FS91" s="138"/>
      <c r="FT91" s="138"/>
      <c r="FU91" s="138"/>
      <c r="FV91" s="138"/>
      <c r="FW91" s="138"/>
      <c r="FX91" s="138"/>
      <c r="FY91" s="138"/>
      <c r="FZ91" s="138"/>
      <c r="GA91" s="138"/>
      <c r="GB91" s="138"/>
      <c r="GC91" s="138"/>
      <c r="GD91" s="138"/>
      <c r="GE91" s="138"/>
      <c r="GF91" s="138"/>
      <c r="GG91" s="138"/>
      <c r="GH91" s="138"/>
      <c r="GI91" s="138"/>
      <c r="GJ91" s="138"/>
      <c r="GK91" s="138"/>
      <c r="GL91" s="138"/>
      <c r="GM91" s="138"/>
      <c r="GN91" s="138"/>
      <c r="GO91" s="138"/>
      <c r="GP91" s="138"/>
      <c r="GQ91" s="138"/>
      <c r="GR91" s="138"/>
      <c r="GS91" s="138"/>
      <c r="GT91" s="138"/>
      <c r="GU91" s="138"/>
      <c r="GV91" s="138"/>
      <c r="GW91" s="138"/>
      <c r="GX91" s="138"/>
      <c r="GY91" s="138"/>
      <c r="GZ91" s="138"/>
      <c r="HA91" s="138"/>
      <c r="HB91" s="138"/>
      <c r="HC91" s="138"/>
      <c r="HD91" s="138"/>
      <c r="HE91" s="138"/>
      <c r="HF91" s="138"/>
      <c r="HG91" s="138"/>
      <c r="HH91" s="138"/>
      <c r="HI91" s="138"/>
      <c r="HJ91" s="138"/>
      <c r="HK91" s="138"/>
      <c r="HL91" s="138"/>
      <c r="HM91" s="138"/>
      <c r="HN91" s="138"/>
      <c r="HO91" s="138"/>
      <c r="HP91" s="138"/>
      <c r="HQ91" s="138"/>
      <c r="HR91" s="138"/>
      <c r="HS91" s="138"/>
      <c r="HT91" s="138"/>
      <c r="HU91" s="138"/>
      <c r="HV91" s="138"/>
      <c r="HW91" s="138"/>
      <c r="HX91" s="138"/>
      <c r="HY91" s="138"/>
      <c r="HZ91" s="138"/>
      <c r="IA91" s="138"/>
      <c r="IB91" s="138"/>
      <c r="IC91" s="138"/>
      <c r="ID91" s="138"/>
      <c r="IE91" s="138"/>
      <c r="IF91" s="138"/>
      <c r="IG91" s="138"/>
      <c r="IH91" s="138"/>
      <c r="II91" s="138"/>
      <c r="IJ91" s="138"/>
      <c r="IK91" s="138"/>
      <c r="IL91" s="138"/>
      <c r="IM91" s="138"/>
      <c r="IN91" s="138"/>
      <c r="IO91" s="138"/>
      <c r="IP91" s="138"/>
      <c r="IQ91" s="138"/>
      <c r="IR91" s="138"/>
      <c r="IS91" s="138"/>
      <c r="IT91" s="138"/>
      <c r="IU91" s="138"/>
      <c r="IV91" s="138"/>
      <c r="IW91" s="138"/>
      <c r="IX91" s="138"/>
      <c r="IY91" s="138"/>
      <c r="IZ91" s="138"/>
      <c r="JA91" s="138"/>
      <c r="JB91" s="138"/>
      <c r="JC91" s="138"/>
      <c r="JD91" s="138"/>
      <c r="JE91" s="138"/>
      <c r="JF91" s="138"/>
      <c r="JG91" s="138"/>
      <c r="JH91" s="138"/>
      <c r="JI91" s="138"/>
      <c r="JJ91" s="138"/>
      <c r="JK91" s="138"/>
      <c r="JL91" s="138"/>
      <c r="JM91" s="138"/>
      <c r="JN91" s="138"/>
      <c r="JO91" s="138"/>
      <c r="JP91" s="138"/>
      <c r="JQ91" s="138"/>
      <c r="JR91" s="138"/>
      <c r="JS91" s="138"/>
      <c r="JT91" s="138"/>
      <c r="JU91" s="138"/>
      <c r="JV91" s="138"/>
      <c r="JW91" s="138"/>
      <c r="JX91" s="138"/>
      <c r="JY91" s="138"/>
      <c r="JZ91" s="138"/>
      <c r="KA91" s="138"/>
      <c r="KB91" s="138"/>
      <c r="KC91" s="138"/>
      <c r="KD91" s="138"/>
      <c r="KE91" s="138"/>
      <c r="KF91" s="138"/>
      <c r="KG91" s="138"/>
      <c r="KH91" s="138"/>
      <c r="KI91" s="138"/>
      <c r="KJ91" s="138"/>
      <c r="KK91" s="138"/>
      <c r="KL91" s="138"/>
      <c r="KM91" s="138"/>
      <c r="KN91" s="138"/>
      <c r="KO91" s="138"/>
      <c r="KP91" s="138"/>
      <c r="KQ91" s="138"/>
      <c r="KR91" s="138"/>
      <c r="KS91" s="138"/>
      <c r="KT91" s="138"/>
      <c r="KU91" s="138"/>
      <c r="KV91" s="138"/>
      <c r="KW91" s="138"/>
      <c r="KX91" s="138"/>
      <c r="KY91" s="138"/>
      <c r="KZ91" s="138"/>
      <c r="LA91" s="138"/>
      <c r="LB91" s="138"/>
      <c r="LC91" s="138"/>
      <c r="LD91" s="138"/>
      <c r="LE91" s="138"/>
      <c r="LF91" s="138"/>
      <c r="LG91" s="138"/>
      <c r="LH91" s="138"/>
      <c r="LI91" s="138"/>
      <c r="LJ91" s="138"/>
      <c r="LK91" s="138"/>
      <c r="LL91" s="138"/>
      <c r="LM91" s="138"/>
      <c r="LN91" s="138"/>
      <c r="LO91" s="138"/>
      <c r="LP91" s="138"/>
      <c r="LQ91" s="138"/>
      <c r="LR91" s="138"/>
      <c r="LS91" s="138"/>
      <c r="LT91" s="138"/>
      <c r="LU91" s="138"/>
      <c r="LV91" s="138"/>
      <c r="LW91" s="138"/>
      <c r="LX91" s="138"/>
      <c r="LY91" s="138"/>
      <c r="LZ91" s="138"/>
      <c r="MA91" s="138"/>
      <c r="MB91" s="138"/>
      <c r="MC91" s="138"/>
      <c r="MD91" s="138"/>
      <c r="ME91" s="138"/>
      <c r="MF91" s="138"/>
      <c r="MG91" s="138"/>
      <c r="MH91" s="138"/>
      <c r="MI91" s="138"/>
      <c r="MJ91" s="138"/>
      <c r="MK91" s="138"/>
      <c r="ML91" s="138"/>
      <c r="MM91" s="138"/>
      <c r="MN91" s="138"/>
      <c r="MO91" s="138"/>
      <c r="MP91" s="138"/>
      <c r="MQ91" s="138"/>
      <c r="MR91" s="138"/>
      <c r="MS91" s="138"/>
      <c r="MT91" s="138"/>
      <c r="MU91" s="138"/>
      <c r="MV91" s="138"/>
      <c r="MW91" s="138"/>
      <c r="MX91" s="138"/>
      <c r="MY91" s="138"/>
      <c r="MZ91" s="138"/>
      <c r="NA91" s="138"/>
      <c r="NB91" s="138"/>
      <c r="NC91" s="138"/>
      <c r="ND91" s="138"/>
      <c r="NE91" s="138"/>
      <c r="NF91" s="138"/>
      <c r="NG91" s="138"/>
      <c r="NH91" s="138"/>
      <c r="NI91" s="138"/>
      <c r="NJ91" s="138"/>
      <c r="NK91" s="138"/>
      <c r="NL91" s="138"/>
      <c r="NM91" s="138"/>
      <c r="NN91" s="138"/>
      <c r="NO91" s="138"/>
      <c r="NP91" s="138"/>
      <c r="NQ91" s="138"/>
      <c r="NR91" s="138"/>
      <c r="NS91" s="138"/>
      <c r="NT91" s="138"/>
      <c r="NU91" s="138"/>
      <c r="NV91" s="138"/>
      <c r="NW91" s="138"/>
      <c r="NX91" s="138"/>
      <c r="NY91" s="138"/>
      <c r="NZ91" s="138"/>
      <c r="OA91" s="138"/>
      <c r="OB91" s="138"/>
      <c r="OC91" s="138"/>
      <c r="OD91" s="138"/>
      <c r="OE91" s="138"/>
      <c r="OF91" s="138"/>
      <c r="OG91" s="138"/>
      <c r="OH91" s="138"/>
      <c r="OI91" s="138"/>
      <c r="OJ91" s="138"/>
      <c r="OK91" s="138"/>
      <c r="OL91" s="138"/>
      <c r="OM91" s="138"/>
      <c r="ON91" s="138"/>
      <c r="OO91" s="138"/>
      <c r="OP91" s="138"/>
      <c r="OQ91" s="138"/>
      <c r="OR91" s="138"/>
      <c r="OS91" s="138"/>
      <c r="OT91" s="138"/>
      <c r="OU91" s="138"/>
      <c r="OV91" s="138"/>
      <c r="OW91" s="138"/>
      <c r="OX91" s="138"/>
      <c r="OY91" s="138"/>
      <c r="OZ91" s="138"/>
      <c r="PA91" s="138"/>
      <c r="PB91" s="138"/>
      <c r="PC91" s="138"/>
      <c r="PD91" s="138"/>
      <c r="PE91" s="138"/>
      <c r="PF91" s="138"/>
      <c r="PG91" s="138"/>
      <c r="PH91" s="138"/>
      <c r="PI91" s="138"/>
      <c r="PJ91" s="138"/>
      <c r="PK91" s="138"/>
      <c r="PL91" s="138"/>
      <c r="PM91" s="138"/>
      <c r="PN91" s="138"/>
      <c r="PO91" s="138"/>
      <c r="PP91" s="138"/>
      <c r="PQ91" s="138"/>
      <c r="PR91" s="138"/>
      <c r="PS91" s="138"/>
      <c r="PT91" s="138"/>
      <c r="PU91" s="138"/>
      <c r="PV91" s="138"/>
      <c r="PW91" s="138"/>
      <c r="PX91" s="138"/>
      <c r="PY91" s="138"/>
      <c r="PZ91" s="138"/>
      <c r="QA91" s="138"/>
      <c r="QB91" s="138"/>
      <c r="QC91" s="138"/>
      <c r="QD91" s="138"/>
      <c r="QE91" s="138"/>
      <c r="QF91" s="138"/>
      <c r="QG91" s="138"/>
      <c r="QH91" s="138"/>
      <c r="QI91" s="138"/>
      <c r="QJ91" s="138"/>
      <c r="QK91" s="138"/>
      <c r="QL91" s="138"/>
      <c r="QM91" s="138"/>
      <c r="QN91" s="138"/>
      <c r="QO91" s="138"/>
      <c r="QP91" s="138"/>
      <c r="QQ91" s="138"/>
      <c r="QR91" s="138"/>
      <c r="QS91" s="138"/>
      <c r="QT91" s="138"/>
      <c r="QU91" s="138"/>
      <c r="QV91" s="138"/>
      <c r="QW91" s="138"/>
      <c r="QX91" s="138"/>
      <c r="QY91" s="138"/>
      <c r="QZ91" s="138"/>
      <c r="RA91" s="138"/>
      <c r="RB91" s="138"/>
      <c r="RC91" s="138"/>
      <c r="RD91" s="138"/>
      <c r="RE91" s="138"/>
      <c r="RF91" s="138"/>
      <c r="RG91" s="138"/>
      <c r="RH91" s="138"/>
      <c r="RI91" s="138"/>
      <c r="RJ91" s="138"/>
      <c r="RK91" s="138"/>
      <c r="RL91" s="138"/>
      <c r="RM91" s="138"/>
      <c r="RN91" s="138"/>
      <c r="RO91" s="138"/>
      <c r="RP91" s="138"/>
      <c r="RQ91" s="138"/>
      <c r="RR91" s="138"/>
      <c r="RS91" s="138"/>
      <c r="RT91" s="138"/>
      <c r="RU91" s="138"/>
      <c r="RV91" s="138"/>
      <c r="RW91" s="138"/>
      <c r="RX91" s="138"/>
      <c r="RY91" s="138"/>
      <c r="RZ91" s="138"/>
      <c r="SA91" s="138"/>
      <c r="SB91" s="138"/>
      <c r="SC91" s="138"/>
      <c r="SD91" s="138"/>
      <c r="SE91" s="138"/>
      <c r="SF91" s="138"/>
      <c r="SG91" s="138"/>
      <c r="SH91" s="138"/>
      <c r="SI91" s="138"/>
      <c r="SJ91" s="138"/>
      <c r="SK91" s="138"/>
      <c r="SL91" s="138"/>
      <c r="SM91" s="138"/>
      <c r="SN91" s="138"/>
      <c r="SO91" s="138"/>
      <c r="SP91" s="138"/>
      <c r="SQ91" s="138"/>
      <c r="SR91" s="138"/>
      <c r="SS91" s="138"/>
      <c r="ST91" s="138"/>
      <c r="SU91" s="138"/>
      <c r="SV91" s="138"/>
      <c r="SW91" s="138"/>
      <c r="SX91" s="138"/>
      <c r="SY91" s="138"/>
      <c r="SZ91" s="138"/>
      <c r="TA91" s="138"/>
      <c r="TB91" s="138"/>
      <c r="TC91" s="138"/>
      <c r="TD91" s="138"/>
      <c r="TE91" s="138"/>
      <c r="TF91" s="138"/>
      <c r="TG91" s="138"/>
      <c r="TH91" s="138"/>
      <c r="TI91" s="138"/>
      <c r="TJ91" s="138"/>
      <c r="TK91" s="138"/>
      <c r="TL91" s="138"/>
      <c r="TM91" s="138"/>
      <c r="TN91" s="138"/>
      <c r="TO91" s="138"/>
      <c r="TP91" s="138"/>
      <c r="TQ91" s="138"/>
      <c r="TR91" s="138"/>
      <c r="TS91" s="138"/>
      <c r="TT91" s="138"/>
      <c r="TU91" s="138"/>
      <c r="TV91" s="138"/>
      <c r="TW91" s="138"/>
      <c r="TX91" s="138"/>
      <c r="TY91" s="138"/>
      <c r="TZ91" s="138"/>
      <c r="UA91" s="138"/>
      <c r="UB91" s="138"/>
      <c r="UC91" s="138"/>
      <c r="UD91" s="138"/>
      <c r="UE91" s="138"/>
      <c r="UF91" s="138"/>
      <c r="UG91" s="138"/>
      <c r="UH91" s="138"/>
      <c r="UI91" s="138"/>
      <c r="UJ91" s="138"/>
      <c r="UK91" s="138"/>
      <c r="UL91" s="138"/>
      <c r="UM91" s="138"/>
      <c r="UN91" s="138"/>
      <c r="UO91" s="138"/>
      <c r="UP91" s="138"/>
      <c r="UQ91" s="138"/>
      <c r="UR91" s="138"/>
      <c r="US91" s="138"/>
      <c r="UT91" s="138"/>
      <c r="UU91" s="138"/>
      <c r="UV91" s="138"/>
      <c r="UW91" s="138"/>
      <c r="UX91" s="138"/>
      <c r="UY91" s="138"/>
      <c r="UZ91" s="138"/>
      <c r="VA91" s="138"/>
      <c r="VB91" s="138"/>
      <c r="VC91" s="138"/>
      <c r="VD91" s="138"/>
      <c r="VE91" s="138"/>
      <c r="VF91" s="138"/>
      <c r="VG91" s="138"/>
      <c r="VH91" s="138"/>
      <c r="VI91" s="138"/>
      <c r="VJ91" s="138"/>
      <c r="VK91" s="138"/>
      <c r="VL91" s="138"/>
      <c r="VM91" s="138"/>
      <c r="VN91" s="138"/>
      <c r="VO91" s="138"/>
      <c r="VP91" s="138"/>
      <c r="VQ91" s="138"/>
      <c r="VR91" s="138"/>
      <c r="VS91" s="138"/>
      <c r="VT91" s="138"/>
      <c r="VU91" s="138"/>
      <c r="VV91" s="138"/>
      <c r="VW91" s="138"/>
      <c r="VX91" s="138"/>
      <c r="VY91" s="138"/>
      <c r="VZ91" s="138"/>
      <c r="WA91" s="138"/>
      <c r="WB91" s="138"/>
      <c r="WC91" s="138"/>
      <c r="WD91" s="138"/>
      <c r="WE91" s="138"/>
      <c r="WF91" s="138"/>
      <c r="WG91" s="138"/>
      <c r="WH91" s="138"/>
      <c r="WI91" s="138"/>
      <c r="WJ91" s="138"/>
      <c r="WK91" s="138"/>
      <c r="WL91" s="138"/>
      <c r="WM91" s="138"/>
      <c r="WN91" s="138"/>
      <c r="WO91" s="138"/>
      <c r="WP91" s="138"/>
      <c r="WQ91" s="138"/>
      <c r="WR91" s="138"/>
      <c r="WS91" s="138"/>
      <c r="WT91" s="138"/>
      <c r="WU91" s="138"/>
      <c r="WV91" s="138"/>
      <c r="WW91" s="138"/>
      <c r="WX91" s="138"/>
      <c r="WY91" s="138"/>
      <c r="WZ91" s="138"/>
      <c r="XA91" s="138"/>
      <c r="XB91" s="138"/>
      <c r="XC91" s="138"/>
      <c r="XD91" s="138"/>
      <c r="XE91" s="138"/>
      <c r="XF91" s="138"/>
      <c r="XG91" s="138"/>
      <c r="XH91" s="138"/>
      <c r="XI91" s="138"/>
      <c r="XJ91" s="138"/>
      <c r="XK91" s="138"/>
      <c r="XL91" s="138"/>
      <c r="XM91" s="138"/>
      <c r="XN91" s="138"/>
      <c r="XO91" s="138"/>
      <c r="XP91" s="138"/>
      <c r="XQ91" s="138"/>
      <c r="XR91" s="138"/>
      <c r="XS91" s="138"/>
      <c r="XT91" s="138"/>
      <c r="XU91" s="138"/>
      <c r="XV91" s="138"/>
      <c r="XW91" s="138"/>
      <c r="XX91" s="138"/>
      <c r="XY91" s="138"/>
      <c r="XZ91" s="138"/>
      <c r="YA91" s="138"/>
      <c r="YB91" s="138"/>
      <c r="YC91" s="138"/>
      <c r="YD91" s="138"/>
      <c r="YE91" s="138"/>
      <c r="YF91" s="138"/>
      <c r="YG91" s="138"/>
      <c r="YH91" s="138"/>
      <c r="YI91" s="138"/>
      <c r="YJ91" s="138"/>
      <c r="YK91" s="138"/>
      <c r="YL91" s="138"/>
      <c r="YM91" s="138"/>
      <c r="YN91" s="138"/>
      <c r="YO91" s="138"/>
      <c r="YP91" s="138"/>
      <c r="YQ91" s="138"/>
      <c r="YR91" s="138"/>
      <c r="YS91" s="138"/>
      <c r="YT91" s="138"/>
      <c r="YU91" s="138"/>
      <c r="YV91" s="138"/>
      <c r="YW91" s="138"/>
      <c r="YX91" s="138"/>
      <c r="YY91" s="138"/>
      <c r="YZ91" s="138"/>
      <c r="ZA91" s="138"/>
      <c r="ZB91" s="138"/>
      <c r="ZC91" s="138"/>
      <c r="ZD91" s="138"/>
      <c r="ZE91" s="138"/>
      <c r="ZF91" s="138"/>
      <c r="ZG91" s="138"/>
      <c r="ZH91" s="138"/>
      <c r="ZI91" s="138"/>
      <c r="ZJ91" s="138"/>
      <c r="ZK91" s="138"/>
      <c r="ZL91" s="138"/>
      <c r="ZM91" s="138"/>
      <c r="ZN91" s="138"/>
      <c r="ZO91" s="138"/>
      <c r="ZP91" s="138"/>
      <c r="ZQ91" s="138"/>
      <c r="ZR91" s="138"/>
      <c r="ZS91" s="138"/>
      <c r="ZT91" s="138"/>
      <c r="ZU91" s="138"/>
      <c r="ZV91" s="138"/>
      <c r="ZW91" s="138"/>
      <c r="ZX91" s="138"/>
      <c r="ZY91" s="138"/>
      <c r="ZZ91" s="138"/>
      <c r="AAA91" s="138"/>
      <c r="AAB91" s="138"/>
      <c r="AAC91" s="138"/>
      <c r="AAD91" s="138"/>
      <c r="AAE91" s="138"/>
      <c r="AAF91" s="138"/>
      <c r="AAG91" s="138"/>
      <c r="AAH91" s="138"/>
      <c r="AAI91" s="138"/>
      <c r="AAJ91" s="138"/>
      <c r="AAK91" s="138"/>
      <c r="AAL91" s="138"/>
      <c r="AAM91" s="138"/>
      <c r="AAN91" s="138"/>
      <c r="AAO91" s="138"/>
      <c r="AAP91" s="138"/>
      <c r="AAQ91" s="138"/>
      <c r="AAR91" s="138"/>
      <c r="AAS91" s="138"/>
      <c r="AAT91" s="138"/>
      <c r="AAU91" s="138"/>
      <c r="AAV91" s="138"/>
      <c r="AAW91" s="138"/>
      <c r="AAX91" s="138"/>
      <c r="AAY91" s="138"/>
      <c r="AAZ91" s="138"/>
      <c r="ABA91" s="138"/>
      <c r="ABB91" s="138"/>
      <c r="ABC91" s="138"/>
      <c r="ABD91" s="138"/>
      <c r="ABE91" s="138"/>
      <c r="ABF91" s="138"/>
      <c r="ABG91" s="138"/>
      <c r="ABH91" s="138"/>
      <c r="ABI91" s="138"/>
      <c r="ABJ91" s="138"/>
      <c r="ABK91" s="138"/>
      <c r="ABL91" s="138"/>
      <c r="ABM91" s="138"/>
      <c r="ABN91" s="138"/>
      <c r="ABO91" s="138"/>
      <c r="ABP91" s="138"/>
      <c r="ABQ91" s="138"/>
      <c r="ABR91" s="138"/>
      <c r="ABS91" s="138"/>
      <c r="ABT91" s="138"/>
      <c r="ABU91" s="138"/>
      <c r="ABV91" s="138"/>
      <c r="ABW91" s="138"/>
      <c r="ABX91" s="138"/>
      <c r="ABY91" s="138"/>
      <c r="ABZ91" s="138"/>
      <c r="ACA91" s="138"/>
      <c r="ACB91" s="138"/>
      <c r="ACC91" s="138"/>
      <c r="ACD91" s="138"/>
      <c r="ACE91" s="138"/>
      <c r="ACF91" s="138"/>
      <c r="ACG91" s="138"/>
      <c r="ACH91" s="138"/>
      <c r="ACI91" s="138"/>
      <c r="ACJ91" s="138"/>
      <c r="ACK91" s="138"/>
      <c r="ACL91" s="138"/>
      <c r="ACM91" s="138"/>
      <c r="ACN91" s="138"/>
      <c r="ACO91" s="138"/>
      <c r="ACP91" s="138"/>
      <c r="ACQ91" s="138"/>
      <c r="ACR91" s="138"/>
      <c r="ACS91" s="138"/>
      <c r="ACT91" s="138"/>
      <c r="ACU91" s="138"/>
      <c r="ACV91" s="138"/>
      <c r="ACW91" s="138"/>
      <c r="ACX91" s="138"/>
      <c r="ACY91" s="138"/>
      <c r="ACZ91" s="138"/>
      <c r="ADA91" s="138"/>
      <c r="ADB91" s="138"/>
      <c r="ADC91" s="138"/>
      <c r="ADD91" s="138"/>
      <c r="ADE91" s="138"/>
      <c r="ADF91" s="138"/>
      <c r="ADG91" s="138"/>
      <c r="ADH91" s="138"/>
      <c r="ADI91" s="138"/>
      <c r="ADJ91" s="138"/>
      <c r="ADK91" s="138"/>
      <c r="ADL91" s="138"/>
      <c r="ADM91" s="138"/>
      <c r="ADN91" s="138"/>
      <c r="ADO91" s="138"/>
      <c r="ADP91" s="138"/>
      <c r="ADQ91" s="138"/>
      <c r="ADR91" s="138"/>
      <c r="ADS91" s="138"/>
      <c r="ADT91" s="138"/>
      <c r="ADU91" s="138"/>
      <c r="ADV91" s="138"/>
      <c r="ADW91" s="138"/>
      <c r="ADX91" s="138"/>
      <c r="ADY91" s="138"/>
      <c r="ADZ91" s="138"/>
      <c r="AEA91" s="138"/>
      <c r="AEB91" s="138"/>
      <c r="AEC91" s="138"/>
      <c r="AED91" s="138"/>
      <c r="AEE91" s="138"/>
      <c r="AEF91" s="138"/>
      <c r="AEG91" s="138"/>
      <c r="AEH91" s="138"/>
      <c r="AEI91" s="138"/>
      <c r="AEJ91" s="138"/>
      <c r="AEK91" s="138"/>
      <c r="AEL91" s="138"/>
      <c r="AEM91" s="138"/>
      <c r="AEN91" s="138"/>
      <c r="AEO91" s="138"/>
      <c r="AEP91" s="138"/>
      <c r="AEQ91" s="138"/>
      <c r="AER91" s="138"/>
      <c r="AES91" s="138"/>
      <c r="AET91" s="138"/>
      <c r="AEU91" s="138"/>
      <c r="AEV91" s="138"/>
      <c r="AEW91" s="138"/>
      <c r="AEX91" s="138"/>
      <c r="AEY91" s="138"/>
      <c r="AEZ91" s="138"/>
      <c r="AFA91" s="138"/>
      <c r="AFB91" s="138"/>
      <c r="AFC91" s="138"/>
      <c r="AFD91" s="138"/>
      <c r="AFE91" s="138"/>
      <c r="AFF91" s="138"/>
      <c r="AFG91" s="138"/>
      <c r="AFH91" s="138"/>
      <c r="AFI91" s="138"/>
      <c r="AFJ91" s="138"/>
      <c r="AFK91" s="138"/>
      <c r="AFL91" s="138"/>
      <c r="AFM91" s="138"/>
      <c r="AFN91" s="138"/>
      <c r="AFO91" s="138"/>
      <c r="AFP91" s="138"/>
      <c r="AFQ91" s="138"/>
      <c r="AFR91" s="138"/>
      <c r="AFS91" s="138"/>
      <c r="AFT91" s="138"/>
      <c r="AFU91" s="138"/>
      <c r="AFV91" s="138"/>
      <c r="AFW91" s="138"/>
      <c r="AFX91" s="138"/>
      <c r="AFY91" s="138"/>
      <c r="AFZ91" s="138"/>
      <c r="AGA91" s="138"/>
      <c r="AGB91" s="138"/>
      <c r="AGC91" s="138"/>
      <c r="AGD91" s="138"/>
      <c r="AGE91" s="138"/>
      <c r="AGF91" s="138"/>
      <c r="AGG91" s="138"/>
      <c r="AGH91" s="138"/>
      <c r="AGI91" s="138"/>
      <c r="AGJ91" s="138"/>
      <c r="AGK91" s="138"/>
      <c r="AGL91" s="138"/>
      <c r="AGM91" s="138"/>
      <c r="AGN91" s="138"/>
      <c r="AGO91" s="138"/>
      <c r="AGP91" s="138"/>
      <c r="AGQ91" s="138"/>
      <c r="AGR91" s="138"/>
      <c r="AGS91" s="138"/>
      <c r="AGT91" s="138"/>
      <c r="AGU91" s="138"/>
      <c r="AGV91" s="138"/>
      <c r="AGW91" s="138"/>
      <c r="AGX91" s="138"/>
      <c r="AGY91" s="138"/>
      <c r="AGZ91" s="138"/>
      <c r="AHA91" s="138"/>
      <c r="AHB91" s="138"/>
      <c r="AHC91" s="138"/>
      <c r="AHD91" s="138"/>
      <c r="AHE91" s="138"/>
      <c r="AHF91" s="138"/>
      <c r="AHG91" s="138"/>
      <c r="AHH91" s="138"/>
      <c r="AHI91" s="138"/>
      <c r="AHJ91" s="138"/>
      <c r="AHK91" s="138"/>
      <c r="AHL91" s="138"/>
      <c r="AHM91" s="138"/>
      <c r="AHN91" s="138"/>
      <c r="AHO91" s="138"/>
      <c r="AHP91" s="138"/>
      <c r="AHQ91" s="138"/>
      <c r="AHR91" s="138"/>
      <c r="AHS91" s="138"/>
      <c r="AHT91" s="138"/>
      <c r="AHU91" s="138"/>
      <c r="AHV91" s="138"/>
      <c r="AHW91" s="138"/>
      <c r="AHX91" s="138"/>
      <c r="AHY91" s="138"/>
      <c r="AHZ91" s="138"/>
      <c r="AIA91" s="138"/>
      <c r="AIB91" s="138"/>
      <c r="AIC91" s="138"/>
      <c r="AID91" s="138"/>
      <c r="AIE91" s="138"/>
      <c r="AIF91" s="138"/>
      <c r="AIG91" s="138"/>
      <c r="AIH91" s="138"/>
      <c r="AII91" s="138"/>
      <c r="AIJ91" s="138"/>
      <c r="AIK91" s="138"/>
      <c r="AIL91" s="138"/>
      <c r="AIM91" s="138"/>
      <c r="AIN91" s="138"/>
      <c r="AIO91" s="138"/>
      <c r="AIP91" s="138"/>
      <c r="AIQ91" s="138"/>
      <c r="AIR91" s="138"/>
      <c r="AIS91" s="138"/>
      <c r="AIT91" s="138"/>
      <c r="AIU91" s="138"/>
      <c r="AIV91" s="138"/>
      <c r="AIW91" s="138"/>
      <c r="AIX91" s="138"/>
      <c r="AIY91" s="138"/>
      <c r="AIZ91" s="138"/>
      <c r="AJA91" s="138"/>
      <c r="AJB91" s="138"/>
      <c r="AJC91" s="138"/>
      <c r="AJD91" s="138"/>
      <c r="AJE91" s="138"/>
      <c r="AJF91" s="138"/>
      <c r="AJG91" s="138"/>
      <c r="AJH91" s="138"/>
      <c r="AJI91" s="138"/>
      <c r="AJJ91" s="138"/>
      <c r="AJK91" s="138"/>
      <c r="AJL91" s="138"/>
      <c r="AJM91" s="138"/>
      <c r="AJN91" s="138"/>
      <c r="AJO91" s="138"/>
      <c r="AJP91" s="138"/>
      <c r="AJQ91" s="138"/>
      <c r="AJR91" s="138"/>
      <c r="AJS91" s="138"/>
      <c r="AJT91" s="138"/>
      <c r="AJU91" s="138"/>
      <c r="AJV91" s="138"/>
      <c r="AJW91" s="138"/>
      <c r="AJX91" s="138"/>
      <c r="AJY91" s="138"/>
      <c r="AJZ91" s="138"/>
      <c r="AKA91" s="138"/>
      <c r="AKB91" s="138"/>
      <c r="AKC91" s="138"/>
      <c r="AKD91" s="138"/>
      <c r="AKE91" s="138"/>
      <c r="AKF91" s="138"/>
      <c r="AKG91" s="138"/>
      <c r="AKH91" s="138"/>
      <c r="AKI91" s="138"/>
      <c r="AKJ91" s="138"/>
      <c r="AKK91" s="138"/>
      <c r="AKL91" s="138"/>
      <c r="AKM91" s="138"/>
      <c r="AKN91" s="138"/>
      <c r="AKO91" s="138"/>
      <c r="AKP91" s="138"/>
      <c r="AKQ91" s="138"/>
      <c r="AKR91" s="138"/>
      <c r="AKS91" s="138"/>
      <c r="AKT91" s="138"/>
      <c r="AKU91" s="138"/>
      <c r="AKV91" s="138"/>
      <c r="AKW91" s="138"/>
      <c r="AKX91" s="138"/>
      <c r="AKY91" s="138"/>
      <c r="AKZ91" s="138"/>
      <c r="ALA91" s="138"/>
      <c r="ALB91" s="138"/>
      <c r="ALC91" s="138"/>
      <c r="ALD91" s="138"/>
      <c r="ALE91" s="138"/>
      <c r="ALF91" s="138"/>
      <c r="ALG91" s="138"/>
      <c r="ALH91" s="138"/>
      <c r="ALI91" s="138"/>
      <c r="ALJ91" s="138"/>
      <c r="ALK91" s="138"/>
      <c r="ALL91" s="138"/>
      <c r="ALM91" s="138"/>
      <c r="ALN91" s="138"/>
      <c r="ALO91" s="138"/>
      <c r="ALP91" s="138"/>
      <c r="ALQ91" s="138"/>
      <c r="ALR91" s="138"/>
      <c r="ALS91" s="138"/>
      <c r="ALT91" s="138"/>
      <c r="ALU91" s="138"/>
      <c r="ALV91" s="138"/>
      <c r="ALW91" s="138"/>
      <c r="ALX91" s="138"/>
      <c r="ALY91" s="138"/>
      <c r="ALZ91" s="138"/>
      <c r="AMA91" s="138"/>
    </row>
    <row r="92" spans="2:1015" s="123" customFormat="1" ht="25.15" customHeight="1" x14ac:dyDescent="0.25">
      <c r="B92" s="215"/>
      <c r="C92" s="215"/>
      <c r="D92" s="215"/>
      <c r="E92" s="215"/>
      <c r="F92" s="215"/>
      <c r="G92" s="215"/>
      <c r="H92" s="216"/>
      <c r="I92" s="216"/>
      <c r="J92" s="216"/>
      <c r="K92" s="216"/>
      <c r="L92" s="217"/>
      <c r="M92" s="205"/>
      <c r="N92" s="205"/>
      <c r="O92" s="205"/>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8"/>
      <c r="AY92" s="138"/>
      <c r="AZ92" s="138"/>
      <c r="BA92" s="138"/>
      <c r="BB92" s="138"/>
      <c r="BC92" s="138"/>
      <c r="BD92" s="138"/>
      <c r="BE92" s="138"/>
      <c r="BF92" s="138"/>
      <c r="BG92" s="138"/>
      <c r="BH92" s="138"/>
      <c r="BI92" s="138"/>
      <c r="BJ92" s="138"/>
      <c r="BK92" s="138"/>
      <c r="BL92" s="138"/>
      <c r="BM92" s="138"/>
      <c r="BN92" s="138"/>
      <c r="BO92" s="138"/>
      <c r="BP92" s="138"/>
      <c r="BQ92" s="138"/>
      <c r="BR92" s="138"/>
      <c r="BS92" s="138"/>
      <c r="BT92" s="138"/>
      <c r="BU92" s="138"/>
      <c r="BV92" s="138"/>
      <c r="BW92" s="138"/>
      <c r="BX92" s="138"/>
      <c r="BY92" s="138"/>
      <c r="BZ92" s="138"/>
      <c r="CA92" s="138"/>
      <c r="CB92" s="138"/>
      <c r="CC92" s="138"/>
      <c r="CD92" s="138"/>
      <c r="CE92" s="138"/>
      <c r="CF92" s="138"/>
      <c r="CG92" s="138"/>
      <c r="CH92" s="138"/>
      <c r="CI92" s="138"/>
      <c r="CJ92" s="138"/>
      <c r="CK92" s="138"/>
      <c r="CL92" s="138"/>
      <c r="CM92" s="138"/>
      <c r="CN92" s="138"/>
      <c r="CO92" s="138"/>
      <c r="CP92" s="138"/>
      <c r="CQ92" s="138"/>
      <c r="CR92" s="138"/>
      <c r="CS92" s="138"/>
      <c r="CT92" s="138"/>
      <c r="CU92" s="138"/>
      <c r="CV92" s="138"/>
      <c r="CW92" s="138"/>
      <c r="CX92" s="138"/>
      <c r="CY92" s="138"/>
      <c r="CZ92" s="138"/>
      <c r="DA92" s="138"/>
      <c r="DB92" s="138"/>
      <c r="DC92" s="138"/>
      <c r="DD92" s="138"/>
      <c r="DE92" s="138"/>
      <c r="DF92" s="138"/>
      <c r="DG92" s="138"/>
      <c r="DH92" s="138"/>
      <c r="DI92" s="138"/>
      <c r="DJ92" s="138"/>
      <c r="DK92" s="138"/>
      <c r="DL92" s="138"/>
      <c r="DM92" s="138"/>
      <c r="DN92" s="138"/>
      <c r="DO92" s="138"/>
      <c r="DP92" s="138"/>
      <c r="DQ92" s="138"/>
      <c r="DR92" s="138"/>
      <c r="DS92" s="138"/>
      <c r="DT92" s="138"/>
      <c r="DU92" s="138"/>
      <c r="DV92" s="138"/>
      <c r="DW92" s="138"/>
      <c r="DX92" s="138"/>
      <c r="DY92" s="138"/>
      <c r="DZ92" s="138"/>
      <c r="EA92" s="138"/>
      <c r="EB92" s="138"/>
      <c r="EC92" s="138"/>
      <c r="ED92" s="138"/>
      <c r="EE92" s="138"/>
      <c r="EF92" s="138"/>
      <c r="EG92" s="138"/>
      <c r="EH92" s="138"/>
      <c r="EI92" s="138"/>
      <c r="EJ92" s="138"/>
      <c r="EK92" s="138"/>
      <c r="EL92" s="138"/>
      <c r="EM92" s="138"/>
      <c r="EN92" s="138"/>
      <c r="EO92" s="138"/>
      <c r="EP92" s="138"/>
      <c r="EQ92" s="138"/>
      <c r="ER92" s="138"/>
      <c r="ES92" s="138"/>
      <c r="ET92" s="138"/>
      <c r="EU92" s="138"/>
      <c r="EV92" s="138"/>
      <c r="EW92" s="138"/>
      <c r="EX92" s="138"/>
      <c r="EY92" s="138"/>
      <c r="EZ92" s="138"/>
      <c r="FA92" s="138"/>
      <c r="FB92" s="138"/>
      <c r="FC92" s="138"/>
      <c r="FD92" s="138"/>
      <c r="FE92" s="138"/>
      <c r="FF92" s="138"/>
      <c r="FG92" s="138"/>
      <c r="FH92" s="138"/>
      <c r="FI92" s="138"/>
      <c r="FJ92" s="138"/>
      <c r="FK92" s="138"/>
      <c r="FL92" s="138"/>
      <c r="FM92" s="138"/>
      <c r="FN92" s="138"/>
      <c r="FO92" s="138"/>
      <c r="FP92" s="138"/>
      <c r="FQ92" s="138"/>
      <c r="FR92" s="138"/>
      <c r="FS92" s="138"/>
      <c r="FT92" s="138"/>
      <c r="FU92" s="138"/>
      <c r="FV92" s="138"/>
      <c r="FW92" s="138"/>
      <c r="FX92" s="138"/>
      <c r="FY92" s="138"/>
      <c r="FZ92" s="138"/>
      <c r="GA92" s="138"/>
      <c r="GB92" s="138"/>
      <c r="GC92" s="138"/>
      <c r="GD92" s="138"/>
      <c r="GE92" s="138"/>
      <c r="GF92" s="138"/>
      <c r="GG92" s="138"/>
      <c r="GH92" s="138"/>
      <c r="GI92" s="138"/>
      <c r="GJ92" s="138"/>
      <c r="GK92" s="138"/>
      <c r="GL92" s="138"/>
      <c r="GM92" s="138"/>
      <c r="GN92" s="138"/>
      <c r="GO92" s="138"/>
      <c r="GP92" s="138"/>
      <c r="GQ92" s="138"/>
      <c r="GR92" s="138"/>
      <c r="GS92" s="138"/>
      <c r="GT92" s="138"/>
      <c r="GU92" s="138"/>
      <c r="GV92" s="138"/>
      <c r="GW92" s="138"/>
      <c r="GX92" s="138"/>
      <c r="GY92" s="138"/>
      <c r="GZ92" s="138"/>
      <c r="HA92" s="138"/>
      <c r="HB92" s="138"/>
      <c r="HC92" s="138"/>
      <c r="HD92" s="138"/>
      <c r="HE92" s="138"/>
      <c r="HF92" s="138"/>
      <c r="HG92" s="138"/>
      <c r="HH92" s="138"/>
      <c r="HI92" s="138"/>
      <c r="HJ92" s="138"/>
      <c r="HK92" s="138"/>
      <c r="HL92" s="138"/>
      <c r="HM92" s="138"/>
      <c r="HN92" s="138"/>
      <c r="HO92" s="138"/>
      <c r="HP92" s="138"/>
      <c r="HQ92" s="138"/>
      <c r="HR92" s="138"/>
      <c r="HS92" s="138"/>
      <c r="HT92" s="138"/>
      <c r="HU92" s="138"/>
      <c r="HV92" s="138"/>
      <c r="HW92" s="138"/>
      <c r="HX92" s="138"/>
      <c r="HY92" s="138"/>
      <c r="HZ92" s="138"/>
      <c r="IA92" s="138"/>
      <c r="IB92" s="138"/>
      <c r="IC92" s="138"/>
      <c r="ID92" s="138"/>
      <c r="IE92" s="138"/>
      <c r="IF92" s="138"/>
      <c r="IG92" s="138"/>
      <c r="IH92" s="138"/>
      <c r="II92" s="138"/>
      <c r="IJ92" s="138"/>
      <c r="IK92" s="138"/>
      <c r="IL92" s="138"/>
      <c r="IM92" s="138"/>
      <c r="IN92" s="138"/>
      <c r="IO92" s="138"/>
      <c r="IP92" s="138"/>
      <c r="IQ92" s="138"/>
      <c r="IR92" s="138"/>
      <c r="IS92" s="138"/>
      <c r="IT92" s="138"/>
      <c r="IU92" s="138"/>
      <c r="IV92" s="138"/>
      <c r="IW92" s="138"/>
      <c r="IX92" s="138"/>
      <c r="IY92" s="138"/>
      <c r="IZ92" s="138"/>
      <c r="JA92" s="138"/>
      <c r="JB92" s="138"/>
      <c r="JC92" s="138"/>
      <c r="JD92" s="138"/>
      <c r="JE92" s="138"/>
      <c r="JF92" s="138"/>
      <c r="JG92" s="138"/>
      <c r="JH92" s="138"/>
      <c r="JI92" s="138"/>
      <c r="JJ92" s="138"/>
      <c r="JK92" s="138"/>
      <c r="JL92" s="138"/>
      <c r="JM92" s="138"/>
      <c r="JN92" s="138"/>
      <c r="JO92" s="138"/>
      <c r="JP92" s="138"/>
      <c r="JQ92" s="138"/>
      <c r="JR92" s="138"/>
      <c r="JS92" s="138"/>
      <c r="JT92" s="138"/>
      <c r="JU92" s="138"/>
      <c r="JV92" s="138"/>
      <c r="JW92" s="138"/>
      <c r="JX92" s="138"/>
      <c r="JY92" s="138"/>
      <c r="JZ92" s="138"/>
      <c r="KA92" s="138"/>
      <c r="KB92" s="138"/>
      <c r="KC92" s="138"/>
      <c r="KD92" s="138"/>
      <c r="KE92" s="138"/>
      <c r="KF92" s="138"/>
      <c r="KG92" s="138"/>
      <c r="KH92" s="138"/>
      <c r="KI92" s="138"/>
      <c r="KJ92" s="138"/>
      <c r="KK92" s="138"/>
      <c r="KL92" s="138"/>
      <c r="KM92" s="138"/>
      <c r="KN92" s="138"/>
      <c r="KO92" s="138"/>
      <c r="KP92" s="138"/>
      <c r="KQ92" s="138"/>
      <c r="KR92" s="138"/>
      <c r="KS92" s="138"/>
      <c r="KT92" s="138"/>
      <c r="KU92" s="138"/>
      <c r="KV92" s="138"/>
      <c r="KW92" s="138"/>
      <c r="KX92" s="138"/>
      <c r="KY92" s="138"/>
      <c r="KZ92" s="138"/>
      <c r="LA92" s="138"/>
      <c r="LB92" s="138"/>
      <c r="LC92" s="138"/>
      <c r="LD92" s="138"/>
      <c r="LE92" s="138"/>
      <c r="LF92" s="138"/>
      <c r="LG92" s="138"/>
      <c r="LH92" s="138"/>
      <c r="LI92" s="138"/>
      <c r="LJ92" s="138"/>
      <c r="LK92" s="138"/>
      <c r="LL92" s="138"/>
      <c r="LM92" s="138"/>
      <c r="LN92" s="138"/>
      <c r="LO92" s="138"/>
      <c r="LP92" s="138"/>
      <c r="LQ92" s="138"/>
      <c r="LR92" s="138"/>
      <c r="LS92" s="138"/>
      <c r="LT92" s="138"/>
      <c r="LU92" s="138"/>
      <c r="LV92" s="138"/>
      <c r="LW92" s="138"/>
      <c r="LX92" s="138"/>
      <c r="LY92" s="138"/>
      <c r="LZ92" s="138"/>
      <c r="MA92" s="138"/>
      <c r="MB92" s="138"/>
      <c r="MC92" s="138"/>
      <c r="MD92" s="138"/>
      <c r="ME92" s="138"/>
      <c r="MF92" s="138"/>
      <c r="MG92" s="138"/>
      <c r="MH92" s="138"/>
      <c r="MI92" s="138"/>
      <c r="MJ92" s="138"/>
      <c r="MK92" s="138"/>
      <c r="ML92" s="138"/>
      <c r="MM92" s="138"/>
      <c r="MN92" s="138"/>
      <c r="MO92" s="138"/>
      <c r="MP92" s="138"/>
      <c r="MQ92" s="138"/>
      <c r="MR92" s="138"/>
      <c r="MS92" s="138"/>
      <c r="MT92" s="138"/>
      <c r="MU92" s="138"/>
      <c r="MV92" s="138"/>
      <c r="MW92" s="138"/>
      <c r="MX92" s="138"/>
      <c r="MY92" s="138"/>
      <c r="MZ92" s="138"/>
      <c r="NA92" s="138"/>
      <c r="NB92" s="138"/>
      <c r="NC92" s="138"/>
      <c r="ND92" s="138"/>
      <c r="NE92" s="138"/>
      <c r="NF92" s="138"/>
      <c r="NG92" s="138"/>
      <c r="NH92" s="138"/>
      <c r="NI92" s="138"/>
      <c r="NJ92" s="138"/>
      <c r="NK92" s="138"/>
      <c r="NL92" s="138"/>
      <c r="NM92" s="138"/>
      <c r="NN92" s="138"/>
      <c r="NO92" s="138"/>
      <c r="NP92" s="138"/>
      <c r="NQ92" s="138"/>
      <c r="NR92" s="138"/>
      <c r="NS92" s="138"/>
      <c r="NT92" s="138"/>
      <c r="NU92" s="138"/>
      <c r="NV92" s="138"/>
      <c r="NW92" s="138"/>
      <c r="NX92" s="138"/>
      <c r="NY92" s="138"/>
      <c r="NZ92" s="138"/>
      <c r="OA92" s="138"/>
      <c r="OB92" s="138"/>
      <c r="OC92" s="138"/>
      <c r="OD92" s="138"/>
      <c r="OE92" s="138"/>
      <c r="OF92" s="138"/>
      <c r="OG92" s="138"/>
      <c r="OH92" s="138"/>
      <c r="OI92" s="138"/>
      <c r="OJ92" s="138"/>
      <c r="OK92" s="138"/>
      <c r="OL92" s="138"/>
      <c r="OM92" s="138"/>
      <c r="ON92" s="138"/>
      <c r="OO92" s="138"/>
      <c r="OP92" s="138"/>
      <c r="OQ92" s="138"/>
      <c r="OR92" s="138"/>
      <c r="OS92" s="138"/>
      <c r="OT92" s="138"/>
      <c r="OU92" s="138"/>
      <c r="OV92" s="138"/>
      <c r="OW92" s="138"/>
      <c r="OX92" s="138"/>
      <c r="OY92" s="138"/>
      <c r="OZ92" s="138"/>
      <c r="PA92" s="138"/>
      <c r="PB92" s="138"/>
      <c r="PC92" s="138"/>
      <c r="PD92" s="138"/>
      <c r="PE92" s="138"/>
      <c r="PF92" s="138"/>
      <c r="PG92" s="138"/>
      <c r="PH92" s="138"/>
      <c r="PI92" s="138"/>
      <c r="PJ92" s="138"/>
      <c r="PK92" s="138"/>
      <c r="PL92" s="138"/>
      <c r="PM92" s="138"/>
      <c r="PN92" s="138"/>
      <c r="PO92" s="138"/>
      <c r="PP92" s="138"/>
      <c r="PQ92" s="138"/>
      <c r="PR92" s="138"/>
      <c r="PS92" s="138"/>
      <c r="PT92" s="138"/>
      <c r="PU92" s="138"/>
      <c r="PV92" s="138"/>
      <c r="PW92" s="138"/>
      <c r="PX92" s="138"/>
      <c r="PY92" s="138"/>
      <c r="PZ92" s="138"/>
      <c r="QA92" s="138"/>
      <c r="QB92" s="138"/>
      <c r="QC92" s="138"/>
      <c r="QD92" s="138"/>
      <c r="QE92" s="138"/>
      <c r="QF92" s="138"/>
      <c r="QG92" s="138"/>
      <c r="QH92" s="138"/>
      <c r="QI92" s="138"/>
      <c r="QJ92" s="138"/>
      <c r="QK92" s="138"/>
      <c r="QL92" s="138"/>
      <c r="QM92" s="138"/>
      <c r="QN92" s="138"/>
      <c r="QO92" s="138"/>
      <c r="QP92" s="138"/>
      <c r="QQ92" s="138"/>
      <c r="QR92" s="138"/>
      <c r="QS92" s="138"/>
      <c r="QT92" s="138"/>
      <c r="QU92" s="138"/>
      <c r="QV92" s="138"/>
      <c r="QW92" s="138"/>
      <c r="QX92" s="138"/>
      <c r="QY92" s="138"/>
      <c r="QZ92" s="138"/>
      <c r="RA92" s="138"/>
      <c r="RB92" s="138"/>
      <c r="RC92" s="138"/>
      <c r="RD92" s="138"/>
      <c r="RE92" s="138"/>
      <c r="RF92" s="138"/>
      <c r="RG92" s="138"/>
      <c r="RH92" s="138"/>
      <c r="RI92" s="138"/>
      <c r="RJ92" s="138"/>
      <c r="RK92" s="138"/>
      <c r="RL92" s="138"/>
      <c r="RM92" s="138"/>
      <c r="RN92" s="138"/>
      <c r="RO92" s="138"/>
      <c r="RP92" s="138"/>
      <c r="RQ92" s="138"/>
      <c r="RR92" s="138"/>
      <c r="RS92" s="138"/>
      <c r="RT92" s="138"/>
      <c r="RU92" s="138"/>
      <c r="RV92" s="138"/>
      <c r="RW92" s="138"/>
      <c r="RX92" s="138"/>
      <c r="RY92" s="138"/>
      <c r="RZ92" s="138"/>
      <c r="SA92" s="138"/>
      <c r="SB92" s="138"/>
      <c r="SC92" s="138"/>
      <c r="SD92" s="138"/>
      <c r="SE92" s="138"/>
      <c r="SF92" s="138"/>
      <c r="SG92" s="138"/>
      <c r="SH92" s="138"/>
      <c r="SI92" s="138"/>
      <c r="SJ92" s="138"/>
      <c r="SK92" s="138"/>
      <c r="SL92" s="138"/>
      <c r="SM92" s="138"/>
      <c r="SN92" s="138"/>
      <c r="SO92" s="138"/>
      <c r="SP92" s="138"/>
      <c r="SQ92" s="138"/>
      <c r="SR92" s="138"/>
      <c r="SS92" s="138"/>
      <c r="ST92" s="138"/>
      <c r="SU92" s="138"/>
      <c r="SV92" s="138"/>
      <c r="SW92" s="138"/>
      <c r="SX92" s="138"/>
      <c r="SY92" s="138"/>
      <c r="SZ92" s="138"/>
      <c r="TA92" s="138"/>
      <c r="TB92" s="138"/>
      <c r="TC92" s="138"/>
      <c r="TD92" s="138"/>
      <c r="TE92" s="138"/>
      <c r="TF92" s="138"/>
      <c r="TG92" s="138"/>
      <c r="TH92" s="138"/>
      <c r="TI92" s="138"/>
      <c r="TJ92" s="138"/>
      <c r="TK92" s="138"/>
      <c r="TL92" s="138"/>
      <c r="TM92" s="138"/>
      <c r="TN92" s="138"/>
      <c r="TO92" s="138"/>
      <c r="TP92" s="138"/>
      <c r="TQ92" s="138"/>
      <c r="TR92" s="138"/>
      <c r="TS92" s="138"/>
      <c r="TT92" s="138"/>
      <c r="TU92" s="138"/>
      <c r="TV92" s="138"/>
      <c r="TW92" s="138"/>
      <c r="TX92" s="138"/>
      <c r="TY92" s="138"/>
      <c r="TZ92" s="138"/>
      <c r="UA92" s="138"/>
      <c r="UB92" s="138"/>
      <c r="UC92" s="138"/>
      <c r="UD92" s="138"/>
      <c r="UE92" s="138"/>
      <c r="UF92" s="138"/>
      <c r="UG92" s="138"/>
      <c r="UH92" s="138"/>
      <c r="UI92" s="138"/>
      <c r="UJ92" s="138"/>
      <c r="UK92" s="138"/>
      <c r="UL92" s="138"/>
      <c r="UM92" s="138"/>
      <c r="UN92" s="138"/>
      <c r="UO92" s="138"/>
      <c r="UP92" s="138"/>
      <c r="UQ92" s="138"/>
      <c r="UR92" s="138"/>
      <c r="US92" s="138"/>
      <c r="UT92" s="138"/>
      <c r="UU92" s="138"/>
      <c r="UV92" s="138"/>
      <c r="UW92" s="138"/>
      <c r="UX92" s="138"/>
      <c r="UY92" s="138"/>
      <c r="UZ92" s="138"/>
      <c r="VA92" s="138"/>
      <c r="VB92" s="138"/>
      <c r="VC92" s="138"/>
      <c r="VD92" s="138"/>
      <c r="VE92" s="138"/>
      <c r="VF92" s="138"/>
      <c r="VG92" s="138"/>
      <c r="VH92" s="138"/>
      <c r="VI92" s="138"/>
      <c r="VJ92" s="138"/>
      <c r="VK92" s="138"/>
      <c r="VL92" s="138"/>
      <c r="VM92" s="138"/>
      <c r="VN92" s="138"/>
      <c r="VO92" s="138"/>
      <c r="VP92" s="138"/>
      <c r="VQ92" s="138"/>
      <c r="VR92" s="138"/>
      <c r="VS92" s="138"/>
      <c r="VT92" s="138"/>
      <c r="VU92" s="138"/>
      <c r="VV92" s="138"/>
      <c r="VW92" s="138"/>
      <c r="VX92" s="138"/>
      <c r="VY92" s="138"/>
      <c r="VZ92" s="138"/>
      <c r="WA92" s="138"/>
      <c r="WB92" s="138"/>
      <c r="WC92" s="138"/>
      <c r="WD92" s="138"/>
      <c r="WE92" s="138"/>
      <c r="WF92" s="138"/>
      <c r="WG92" s="138"/>
      <c r="WH92" s="138"/>
      <c r="WI92" s="138"/>
      <c r="WJ92" s="138"/>
      <c r="WK92" s="138"/>
      <c r="WL92" s="138"/>
      <c r="WM92" s="138"/>
      <c r="WN92" s="138"/>
      <c r="WO92" s="138"/>
      <c r="WP92" s="138"/>
      <c r="WQ92" s="138"/>
      <c r="WR92" s="138"/>
      <c r="WS92" s="138"/>
      <c r="WT92" s="138"/>
      <c r="WU92" s="138"/>
      <c r="WV92" s="138"/>
      <c r="WW92" s="138"/>
      <c r="WX92" s="138"/>
      <c r="WY92" s="138"/>
      <c r="WZ92" s="138"/>
      <c r="XA92" s="138"/>
      <c r="XB92" s="138"/>
      <c r="XC92" s="138"/>
      <c r="XD92" s="138"/>
      <c r="XE92" s="138"/>
      <c r="XF92" s="138"/>
      <c r="XG92" s="138"/>
      <c r="XH92" s="138"/>
      <c r="XI92" s="138"/>
      <c r="XJ92" s="138"/>
      <c r="XK92" s="138"/>
      <c r="XL92" s="138"/>
      <c r="XM92" s="138"/>
      <c r="XN92" s="138"/>
      <c r="XO92" s="138"/>
      <c r="XP92" s="138"/>
      <c r="XQ92" s="138"/>
      <c r="XR92" s="138"/>
      <c r="XS92" s="138"/>
      <c r="XT92" s="138"/>
      <c r="XU92" s="138"/>
      <c r="XV92" s="138"/>
      <c r="XW92" s="138"/>
      <c r="XX92" s="138"/>
      <c r="XY92" s="138"/>
      <c r="XZ92" s="138"/>
      <c r="YA92" s="138"/>
      <c r="YB92" s="138"/>
      <c r="YC92" s="138"/>
      <c r="YD92" s="138"/>
      <c r="YE92" s="138"/>
      <c r="YF92" s="138"/>
      <c r="YG92" s="138"/>
      <c r="YH92" s="138"/>
      <c r="YI92" s="138"/>
      <c r="YJ92" s="138"/>
      <c r="YK92" s="138"/>
      <c r="YL92" s="138"/>
      <c r="YM92" s="138"/>
      <c r="YN92" s="138"/>
      <c r="YO92" s="138"/>
      <c r="YP92" s="138"/>
      <c r="YQ92" s="138"/>
      <c r="YR92" s="138"/>
      <c r="YS92" s="138"/>
      <c r="YT92" s="138"/>
      <c r="YU92" s="138"/>
      <c r="YV92" s="138"/>
      <c r="YW92" s="138"/>
      <c r="YX92" s="138"/>
      <c r="YY92" s="138"/>
      <c r="YZ92" s="138"/>
      <c r="ZA92" s="138"/>
      <c r="ZB92" s="138"/>
      <c r="ZC92" s="138"/>
      <c r="ZD92" s="138"/>
      <c r="ZE92" s="138"/>
      <c r="ZF92" s="138"/>
      <c r="ZG92" s="138"/>
      <c r="ZH92" s="138"/>
      <c r="ZI92" s="138"/>
      <c r="ZJ92" s="138"/>
      <c r="ZK92" s="138"/>
      <c r="ZL92" s="138"/>
      <c r="ZM92" s="138"/>
      <c r="ZN92" s="138"/>
      <c r="ZO92" s="138"/>
      <c r="ZP92" s="138"/>
      <c r="ZQ92" s="138"/>
      <c r="ZR92" s="138"/>
      <c r="ZS92" s="138"/>
      <c r="ZT92" s="138"/>
      <c r="ZU92" s="138"/>
      <c r="ZV92" s="138"/>
      <c r="ZW92" s="138"/>
      <c r="ZX92" s="138"/>
      <c r="ZY92" s="138"/>
      <c r="ZZ92" s="138"/>
      <c r="AAA92" s="138"/>
      <c r="AAB92" s="138"/>
      <c r="AAC92" s="138"/>
      <c r="AAD92" s="138"/>
      <c r="AAE92" s="138"/>
      <c r="AAF92" s="138"/>
      <c r="AAG92" s="138"/>
      <c r="AAH92" s="138"/>
      <c r="AAI92" s="138"/>
      <c r="AAJ92" s="138"/>
      <c r="AAK92" s="138"/>
      <c r="AAL92" s="138"/>
      <c r="AAM92" s="138"/>
      <c r="AAN92" s="138"/>
      <c r="AAO92" s="138"/>
      <c r="AAP92" s="138"/>
      <c r="AAQ92" s="138"/>
      <c r="AAR92" s="138"/>
      <c r="AAS92" s="138"/>
      <c r="AAT92" s="138"/>
      <c r="AAU92" s="138"/>
      <c r="AAV92" s="138"/>
      <c r="AAW92" s="138"/>
      <c r="AAX92" s="138"/>
      <c r="AAY92" s="138"/>
      <c r="AAZ92" s="138"/>
      <c r="ABA92" s="138"/>
      <c r="ABB92" s="138"/>
      <c r="ABC92" s="138"/>
      <c r="ABD92" s="138"/>
      <c r="ABE92" s="138"/>
      <c r="ABF92" s="138"/>
      <c r="ABG92" s="138"/>
      <c r="ABH92" s="138"/>
      <c r="ABI92" s="138"/>
      <c r="ABJ92" s="138"/>
      <c r="ABK92" s="138"/>
      <c r="ABL92" s="138"/>
      <c r="ABM92" s="138"/>
      <c r="ABN92" s="138"/>
      <c r="ABO92" s="138"/>
      <c r="ABP92" s="138"/>
      <c r="ABQ92" s="138"/>
      <c r="ABR92" s="138"/>
      <c r="ABS92" s="138"/>
      <c r="ABT92" s="138"/>
      <c r="ABU92" s="138"/>
      <c r="ABV92" s="138"/>
      <c r="ABW92" s="138"/>
      <c r="ABX92" s="138"/>
      <c r="ABY92" s="138"/>
      <c r="ABZ92" s="138"/>
      <c r="ACA92" s="138"/>
      <c r="ACB92" s="138"/>
      <c r="ACC92" s="138"/>
      <c r="ACD92" s="138"/>
      <c r="ACE92" s="138"/>
      <c r="ACF92" s="138"/>
      <c r="ACG92" s="138"/>
      <c r="ACH92" s="138"/>
      <c r="ACI92" s="138"/>
      <c r="ACJ92" s="138"/>
      <c r="ACK92" s="138"/>
      <c r="ACL92" s="138"/>
      <c r="ACM92" s="138"/>
      <c r="ACN92" s="138"/>
      <c r="ACO92" s="138"/>
      <c r="ACP92" s="138"/>
      <c r="ACQ92" s="138"/>
      <c r="ACR92" s="138"/>
      <c r="ACS92" s="138"/>
      <c r="ACT92" s="138"/>
      <c r="ACU92" s="138"/>
      <c r="ACV92" s="138"/>
      <c r="ACW92" s="138"/>
      <c r="ACX92" s="138"/>
      <c r="ACY92" s="138"/>
      <c r="ACZ92" s="138"/>
      <c r="ADA92" s="138"/>
      <c r="ADB92" s="138"/>
      <c r="ADC92" s="138"/>
      <c r="ADD92" s="138"/>
      <c r="ADE92" s="138"/>
      <c r="ADF92" s="138"/>
      <c r="ADG92" s="138"/>
      <c r="ADH92" s="138"/>
      <c r="ADI92" s="138"/>
      <c r="ADJ92" s="138"/>
      <c r="ADK92" s="138"/>
      <c r="ADL92" s="138"/>
      <c r="ADM92" s="138"/>
      <c r="ADN92" s="138"/>
      <c r="ADO92" s="138"/>
      <c r="ADP92" s="138"/>
      <c r="ADQ92" s="138"/>
      <c r="ADR92" s="138"/>
      <c r="ADS92" s="138"/>
      <c r="ADT92" s="138"/>
      <c r="ADU92" s="138"/>
      <c r="ADV92" s="138"/>
      <c r="ADW92" s="138"/>
      <c r="ADX92" s="138"/>
      <c r="ADY92" s="138"/>
      <c r="ADZ92" s="138"/>
      <c r="AEA92" s="138"/>
      <c r="AEB92" s="138"/>
      <c r="AEC92" s="138"/>
      <c r="AED92" s="138"/>
      <c r="AEE92" s="138"/>
      <c r="AEF92" s="138"/>
      <c r="AEG92" s="138"/>
      <c r="AEH92" s="138"/>
      <c r="AEI92" s="138"/>
      <c r="AEJ92" s="138"/>
      <c r="AEK92" s="138"/>
      <c r="AEL92" s="138"/>
      <c r="AEM92" s="138"/>
      <c r="AEN92" s="138"/>
      <c r="AEO92" s="138"/>
      <c r="AEP92" s="138"/>
      <c r="AEQ92" s="138"/>
      <c r="AER92" s="138"/>
      <c r="AES92" s="138"/>
      <c r="AET92" s="138"/>
      <c r="AEU92" s="138"/>
      <c r="AEV92" s="138"/>
      <c r="AEW92" s="138"/>
      <c r="AEX92" s="138"/>
      <c r="AEY92" s="138"/>
      <c r="AEZ92" s="138"/>
      <c r="AFA92" s="138"/>
      <c r="AFB92" s="138"/>
      <c r="AFC92" s="138"/>
      <c r="AFD92" s="138"/>
      <c r="AFE92" s="138"/>
      <c r="AFF92" s="138"/>
      <c r="AFG92" s="138"/>
      <c r="AFH92" s="138"/>
      <c r="AFI92" s="138"/>
      <c r="AFJ92" s="138"/>
      <c r="AFK92" s="138"/>
      <c r="AFL92" s="138"/>
      <c r="AFM92" s="138"/>
      <c r="AFN92" s="138"/>
      <c r="AFO92" s="138"/>
      <c r="AFP92" s="138"/>
      <c r="AFQ92" s="138"/>
      <c r="AFR92" s="138"/>
      <c r="AFS92" s="138"/>
      <c r="AFT92" s="138"/>
      <c r="AFU92" s="138"/>
      <c r="AFV92" s="138"/>
      <c r="AFW92" s="138"/>
      <c r="AFX92" s="138"/>
      <c r="AFY92" s="138"/>
      <c r="AFZ92" s="138"/>
      <c r="AGA92" s="138"/>
      <c r="AGB92" s="138"/>
      <c r="AGC92" s="138"/>
      <c r="AGD92" s="138"/>
      <c r="AGE92" s="138"/>
      <c r="AGF92" s="138"/>
      <c r="AGG92" s="138"/>
      <c r="AGH92" s="138"/>
      <c r="AGI92" s="138"/>
      <c r="AGJ92" s="138"/>
      <c r="AGK92" s="138"/>
      <c r="AGL92" s="138"/>
      <c r="AGM92" s="138"/>
      <c r="AGN92" s="138"/>
      <c r="AGO92" s="138"/>
      <c r="AGP92" s="138"/>
      <c r="AGQ92" s="138"/>
      <c r="AGR92" s="138"/>
      <c r="AGS92" s="138"/>
      <c r="AGT92" s="138"/>
      <c r="AGU92" s="138"/>
      <c r="AGV92" s="138"/>
      <c r="AGW92" s="138"/>
      <c r="AGX92" s="138"/>
      <c r="AGY92" s="138"/>
      <c r="AGZ92" s="138"/>
      <c r="AHA92" s="138"/>
      <c r="AHB92" s="138"/>
      <c r="AHC92" s="138"/>
      <c r="AHD92" s="138"/>
      <c r="AHE92" s="138"/>
      <c r="AHF92" s="138"/>
      <c r="AHG92" s="138"/>
      <c r="AHH92" s="138"/>
      <c r="AHI92" s="138"/>
      <c r="AHJ92" s="138"/>
      <c r="AHK92" s="138"/>
      <c r="AHL92" s="138"/>
      <c r="AHM92" s="138"/>
      <c r="AHN92" s="138"/>
      <c r="AHO92" s="138"/>
      <c r="AHP92" s="138"/>
      <c r="AHQ92" s="138"/>
      <c r="AHR92" s="138"/>
      <c r="AHS92" s="138"/>
      <c r="AHT92" s="138"/>
      <c r="AHU92" s="138"/>
      <c r="AHV92" s="138"/>
      <c r="AHW92" s="138"/>
      <c r="AHX92" s="138"/>
      <c r="AHY92" s="138"/>
      <c r="AHZ92" s="138"/>
      <c r="AIA92" s="138"/>
      <c r="AIB92" s="138"/>
      <c r="AIC92" s="138"/>
      <c r="AID92" s="138"/>
      <c r="AIE92" s="138"/>
      <c r="AIF92" s="138"/>
      <c r="AIG92" s="138"/>
      <c r="AIH92" s="138"/>
      <c r="AII92" s="138"/>
      <c r="AIJ92" s="138"/>
      <c r="AIK92" s="138"/>
      <c r="AIL92" s="138"/>
      <c r="AIM92" s="138"/>
      <c r="AIN92" s="138"/>
      <c r="AIO92" s="138"/>
      <c r="AIP92" s="138"/>
      <c r="AIQ92" s="138"/>
      <c r="AIR92" s="138"/>
      <c r="AIS92" s="138"/>
      <c r="AIT92" s="138"/>
      <c r="AIU92" s="138"/>
      <c r="AIV92" s="138"/>
      <c r="AIW92" s="138"/>
      <c r="AIX92" s="138"/>
      <c r="AIY92" s="138"/>
      <c r="AIZ92" s="138"/>
      <c r="AJA92" s="138"/>
      <c r="AJB92" s="138"/>
      <c r="AJC92" s="138"/>
      <c r="AJD92" s="138"/>
      <c r="AJE92" s="138"/>
      <c r="AJF92" s="138"/>
      <c r="AJG92" s="138"/>
      <c r="AJH92" s="138"/>
      <c r="AJI92" s="138"/>
      <c r="AJJ92" s="138"/>
      <c r="AJK92" s="138"/>
      <c r="AJL92" s="138"/>
      <c r="AJM92" s="138"/>
      <c r="AJN92" s="138"/>
      <c r="AJO92" s="138"/>
      <c r="AJP92" s="138"/>
      <c r="AJQ92" s="138"/>
      <c r="AJR92" s="138"/>
      <c r="AJS92" s="138"/>
      <c r="AJT92" s="138"/>
      <c r="AJU92" s="138"/>
      <c r="AJV92" s="138"/>
      <c r="AJW92" s="138"/>
      <c r="AJX92" s="138"/>
      <c r="AJY92" s="138"/>
      <c r="AJZ92" s="138"/>
      <c r="AKA92" s="138"/>
      <c r="AKB92" s="138"/>
      <c r="AKC92" s="138"/>
      <c r="AKD92" s="138"/>
      <c r="AKE92" s="138"/>
      <c r="AKF92" s="138"/>
      <c r="AKG92" s="138"/>
      <c r="AKH92" s="138"/>
      <c r="AKI92" s="138"/>
      <c r="AKJ92" s="138"/>
      <c r="AKK92" s="138"/>
      <c r="AKL92" s="138"/>
      <c r="AKM92" s="138"/>
      <c r="AKN92" s="138"/>
      <c r="AKO92" s="138"/>
      <c r="AKP92" s="138"/>
      <c r="AKQ92" s="138"/>
      <c r="AKR92" s="138"/>
      <c r="AKS92" s="138"/>
      <c r="AKT92" s="138"/>
      <c r="AKU92" s="138"/>
      <c r="AKV92" s="138"/>
      <c r="AKW92" s="138"/>
      <c r="AKX92" s="138"/>
      <c r="AKY92" s="138"/>
      <c r="AKZ92" s="138"/>
      <c r="ALA92" s="138"/>
      <c r="ALB92" s="138"/>
      <c r="ALC92" s="138"/>
      <c r="ALD92" s="138"/>
      <c r="ALE92" s="138"/>
      <c r="ALF92" s="138"/>
      <c r="ALG92" s="138"/>
      <c r="ALH92" s="138"/>
      <c r="ALI92" s="138"/>
      <c r="ALJ92" s="138"/>
      <c r="ALK92" s="138"/>
      <c r="ALL92" s="138"/>
      <c r="ALM92" s="138"/>
      <c r="ALN92" s="138"/>
      <c r="ALO92" s="138"/>
      <c r="ALP92" s="138"/>
      <c r="ALQ92" s="138"/>
      <c r="ALR92" s="138"/>
      <c r="ALS92" s="138"/>
      <c r="ALT92" s="138"/>
      <c r="ALU92" s="138"/>
      <c r="ALV92" s="138"/>
      <c r="ALW92" s="138"/>
      <c r="ALX92" s="138"/>
      <c r="ALY92" s="138"/>
      <c r="ALZ92" s="138"/>
      <c r="AMA92" s="138"/>
    </row>
    <row r="93" spans="2:1015" s="123" customFormat="1" x14ac:dyDescent="0.25">
      <c r="C93" s="210"/>
      <c r="D93" s="210"/>
      <c r="E93" s="210"/>
      <c r="F93" s="210"/>
      <c r="G93" s="210"/>
      <c r="H93" s="210"/>
      <c r="I93" s="210"/>
      <c r="J93" s="210"/>
      <c r="K93" s="210"/>
      <c r="L93" s="138"/>
      <c r="M93" s="138"/>
      <c r="N93" s="138"/>
      <c r="O93" s="138"/>
      <c r="P93" s="138"/>
      <c r="Q93" s="138"/>
      <c r="R93" s="138"/>
      <c r="S93" s="138"/>
      <c r="T93" s="138"/>
      <c r="U93" s="138"/>
      <c r="V93" s="138"/>
      <c r="W93" s="138"/>
      <c r="X93" s="138"/>
      <c r="Y93" s="138"/>
      <c r="Z93" s="138"/>
      <c r="AA93" s="138"/>
      <c r="AB93" s="138"/>
      <c r="AC93" s="138"/>
      <c r="AD93" s="138"/>
      <c r="AE93" s="138"/>
      <c r="AF93" s="138"/>
      <c r="AG93" s="138"/>
      <c r="AH93" s="138"/>
      <c r="AI93" s="138"/>
      <c r="AJ93" s="138"/>
      <c r="AK93" s="138"/>
      <c r="AL93" s="138"/>
      <c r="AM93" s="138"/>
      <c r="AN93" s="138"/>
      <c r="AO93" s="138"/>
      <c r="AP93" s="138"/>
      <c r="AQ93" s="138"/>
      <c r="AR93" s="138"/>
      <c r="AS93" s="138"/>
      <c r="AT93" s="138"/>
      <c r="AU93" s="138"/>
      <c r="AV93" s="138"/>
      <c r="AW93" s="138"/>
      <c r="AX93" s="138"/>
      <c r="AY93" s="138"/>
      <c r="AZ93" s="138"/>
      <c r="BA93" s="138"/>
      <c r="BB93" s="138"/>
      <c r="BC93" s="138"/>
      <c r="BD93" s="138"/>
      <c r="BE93" s="138"/>
      <c r="BF93" s="138"/>
      <c r="BG93" s="138"/>
      <c r="BH93" s="138"/>
      <c r="BI93" s="138"/>
      <c r="BJ93" s="138"/>
      <c r="BK93" s="138"/>
      <c r="BL93" s="138"/>
      <c r="BM93" s="138"/>
      <c r="BN93" s="138"/>
      <c r="BO93" s="138"/>
      <c r="BP93" s="138"/>
      <c r="BQ93" s="138"/>
      <c r="BR93" s="138"/>
      <c r="BS93" s="138"/>
      <c r="BT93" s="138"/>
      <c r="BU93" s="138"/>
      <c r="BV93" s="138"/>
      <c r="BW93" s="138"/>
      <c r="BX93" s="138"/>
      <c r="BY93" s="138"/>
      <c r="BZ93" s="138"/>
      <c r="CA93" s="138"/>
      <c r="CB93" s="138"/>
      <c r="CC93" s="138"/>
      <c r="CD93" s="138"/>
      <c r="CE93" s="138"/>
      <c r="CF93" s="138"/>
      <c r="CG93" s="138"/>
      <c r="CH93" s="138"/>
      <c r="CI93" s="138"/>
      <c r="CJ93" s="138"/>
      <c r="CK93" s="138"/>
      <c r="CL93" s="138"/>
      <c r="CM93" s="138"/>
      <c r="CN93" s="138"/>
      <c r="CO93" s="138"/>
      <c r="CP93" s="138"/>
      <c r="CQ93" s="138"/>
      <c r="CR93" s="138"/>
      <c r="CS93" s="138"/>
      <c r="CT93" s="138"/>
      <c r="CU93" s="138"/>
      <c r="CV93" s="138"/>
      <c r="CW93" s="138"/>
      <c r="CX93" s="138"/>
      <c r="CY93" s="138"/>
      <c r="CZ93" s="138"/>
      <c r="DA93" s="138"/>
      <c r="DB93" s="138"/>
      <c r="DC93" s="138"/>
      <c r="DD93" s="138"/>
      <c r="DE93" s="138"/>
      <c r="DF93" s="138"/>
      <c r="DG93" s="138"/>
      <c r="DH93" s="138"/>
      <c r="DI93" s="138"/>
      <c r="DJ93" s="138"/>
      <c r="DK93" s="138"/>
      <c r="DL93" s="138"/>
      <c r="DM93" s="138"/>
      <c r="DN93" s="138"/>
      <c r="DO93" s="138"/>
      <c r="DP93" s="138"/>
      <c r="DQ93" s="138"/>
      <c r="DR93" s="138"/>
      <c r="DS93" s="138"/>
      <c r="DT93" s="138"/>
      <c r="DU93" s="138"/>
      <c r="DV93" s="138"/>
      <c r="DW93" s="138"/>
      <c r="DX93" s="138"/>
      <c r="DY93" s="138"/>
      <c r="DZ93" s="138"/>
      <c r="EA93" s="138"/>
      <c r="EB93" s="138"/>
      <c r="EC93" s="138"/>
      <c r="ED93" s="138"/>
      <c r="EE93" s="138"/>
      <c r="EF93" s="138"/>
      <c r="EG93" s="138"/>
      <c r="EH93" s="138"/>
      <c r="EI93" s="138"/>
      <c r="EJ93" s="138"/>
      <c r="EK93" s="138"/>
      <c r="EL93" s="138"/>
      <c r="EM93" s="138"/>
      <c r="EN93" s="138"/>
      <c r="EO93" s="138"/>
      <c r="EP93" s="138"/>
      <c r="EQ93" s="138"/>
      <c r="ER93" s="138"/>
      <c r="ES93" s="138"/>
      <c r="ET93" s="138"/>
      <c r="EU93" s="138"/>
      <c r="EV93" s="138"/>
      <c r="EW93" s="138"/>
      <c r="EX93" s="138"/>
      <c r="EY93" s="138"/>
      <c r="EZ93" s="138"/>
      <c r="FA93" s="138"/>
      <c r="FB93" s="138"/>
      <c r="FC93" s="138"/>
      <c r="FD93" s="138"/>
      <c r="FE93" s="138"/>
      <c r="FF93" s="138"/>
      <c r="FG93" s="138"/>
      <c r="FH93" s="138"/>
      <c r="FI93" s="138"/>
      <c r="FJ93" s="138"/>
      <c r="FK93" s="138"/>
      <c r="FL93" s="138"/>
      <c r="FM93" s="138"/>
      <c r="FN93" s="138"/>
      <c r="FO93" s="138"/>
      <c r="FP93" s="138"/>
      <c r="FQ93" s="138"/>
      <c r="FR93" s="138"/>
      <c r="FS93" s="138"/>
      <c r="FT93" s="138"/>
      <c r="FU93" s="138"/>
      <c r="FV93" s="138"/>
      <c r="FW93" s="138"/>
      <c r="FX93" s="138"/>
      <c r="FY93" s="138"/>
      <c r="FZ93" s="138"/>
      <c r="GA93" s="138"/>
      <c r="GB93" s="138"/>
      <c r="GC93" s="138"/>
      <c r="GD93" s="138"/>
      <c r="GE93" s="138"/>
      <c r="GF93" s="138"/>
      <c r="GG93" s="138"/>
      <c r="GH93" s="138"/>
      <c r="GI93" s="138"/>
      <c r="GJ93" s="138"/>
      <c r="GK93" s="138"/>
      <c r="GL93" s="138"/>
      <c r="GM93" s="138"/>
      <c r="GN93" s="138"/>
      <c r="GO93" s="138"/>
      <c r="GP93" s="138"/>
      <c r="GQ93" s="138"/>
      <c r="GR93" s="138"/>
      <c r="GS93" s="138"/>
      <c r="GT93" s="138"/>
      <c r="GU93" s="138"/>
      <c r="GV93" s="138"/>
      <c r="GW93" s="138"/>
      <c r="GX93" s="138"/>
      <c r="GY93" s="138"/>
      <c r="GZ93" s="138"/>
      <c r="HA93" s="138"/>
      <c r="HB93" s="138"/>
      <c r="HC93" s="138"/>
      <c r="HD93" s="138"/>
      <c r="HE93" s="138"/>
      <c r="HF93" s="138"/>
      <c r="HG93" s="138"/>
      <c r="HH93" s="138"/>
      <c r="HI93" s="138"/>
      <c r="HJ93" s="138"/>
      <c r="HK93" s="138"/>
      <c r="HL93" s="138"/>
      <c r="HM93" s="138"/>
      <c r="HN93" s="138"/>
      <c r="HO93" s="138"/>
      <c r="HP93" s="138"/>
      <c r="HQ93" s="138"/>
      <c r="HR93" s="138"/>
      <c r="HS93" s="138"/>
      <c r="HT93" s="138"/>
      <c r="HU93" s="138"/>
      <c r="HV93" s="138"/>
      <c r="HW93" s="138"/>
      <c r="HX93" s="138"/>
      <c r="HY93" s="138"/>
      <c r="HZ93" s="138"/>
      <c r="IA93" s="138"/>
      <c r="IB93" s="138"/>
      <c r="IC93" s="138"/>
      <c r="ID93" s="138"/>
      <c r="IE93" s="138"/>
      <c r="IF93" s="138"/>
      <c r="IG93" s="138"/>
      <c r="IH93" s="138"/>
      <c r="II93" s="138"/>
      <c r="IJ93" s="138"/>
      <c r="IK93" s="138"/>
      <c r="IL93" s="138"/>
      <c r="IM93" s="138"/>
      <c r="IN93" s="138"/>
      <c r="IO93" s="138"/>
      <c r="IP93" s="138"/>
      <c r="IQ93" s="138"/>
      <c r="IR93" s="138"/>
      <c r="IS93" s="138"/>
      <c r="IT93" s="138"/>
      <c r="IU93" s="138"/>
      <c r="IV93" s="138"/>
      <c r="IW93" s="138"/>
      <c r="IX93" s="138"/>
      <c r="IY93" s="138"/>
      <c r="IZ93" s="138"/>
      <c r="JA93" s="138"/>
      <c r="JB93" s="138"/>
      <c r="JC93" s="138"/>
      <c r="JD93" s="138"/>
      <c r="JE93" s="138"/>
      <c r="JF93" s="138"/>
      <c r="JG93" s="138"/>
      <c r="JH93" s="138"/>
      <c r="JI93" s="138"/>
      <c r="JJ93" s="138"/>
      <c r="JK93" s="138"/>
      <c r="JL93" s="138"/>
      <c r="JM93" s="138"/>
      <c r="JN93" s="138"/>
      <c r="JO93" s="138"/>
      <c r="JP93" s="138"/>
      <c r="JQ93" s="138"/>
      <c r="JR93" s="138"/>
      <c r="JS93" s="138"/>
      <c r="JT93" s="138"/>
      <c r="JU93" s="138"/>
      <c r="JV93" s="138"/>
      <c r="JW93" s="138"/>
      <c r="JX93" s="138"/>
      <c r="JY93" s="138"/>
      <c r="JZ93" s="138"/>
      <c r="KA93" s="138"/>
      <c r="KB93" s="138"/>
      <c r="KC93" s="138"/>
      <c r="KD93" s="138"/>
      <c r="KE93" s="138"/>
      <c r="KF93" s="138"/>
      <c r="KG93" s="138"/>
      <c r="KH93" s="138"/>
      <c r="KI93" s="138"/>
      <c r="KJ93" s="138"/>
      <c r="KK93" s="138"/>
      <c r="KL93" s="138"/>
      <c r="KM93" s="138"/>
      <c r="KN93" s="138"/>
      <c r="KO93" s="138"/>
      <c r="KP93" s="138"/>
      <c r="KQ93" s="138"/>
      <c r="KR93" s="138"/>
      <c r="KS93" s="138"/>
      <c r="KT93" s="138"/>
      <c r="KU93" s="138"/>
      <c r="KV93" s="138"/>
      <c r="KW93" s="138"/>
      <c r="KX93" s="138"/>
      <c r="KY93" s="138"/>
      <c r="KZ93" s="138"/>
      <c r="LA93" s="138"/>
      <c r="LB93" s="138"/>
      <c r="LC93" s="138"/>
      <c r="LD93" s="138"/>
      <c r="LE93" s="138"/>
      <c r="LF93" s="138"/>
      <c r="LG93" s="138"/>
      <c r="LH93" s="138"/>
      <c r="LI93" s="138"/>
      <c r="LJ93" s="138"/>
      <c r="LK93" s="138"/>
      <c r="LL93" s="138"/>
      <c r="LM93" s="138"/>
      <c r="LN93" s="138"/>
      <c r="LO93" s="138"/>
      <c r="LP93" s="138"/>
      <c r="LQ93" s="138"/>
      <c r="LR93" s="138"/>
      <c r="LS93" s="138"/>
      <c r="LT93" s="138"/>
      <c r="LU93" s="138"/>
      <c r="LV93" s="138"/>
      <c r="LW93" s="138"/>
      <c r="LX93" s="138"/>
      <c r="LY93" s="138"/>
      <c r="LZ93" s="138"/>
      <c r="MA93" s="138"/>
      <c r="MB93" s="138"/>
      <c r="MC93" s="138"/>
      <c r="MD93" s="138"/>
      <c r="ME93" s="138"/>
      <c r="MF93" s="138"/>
      <c r="MG93" s="138"/>
      <c r="MH93" s="138"/>
      <c r="MI93" s="138"/>
      <c r="MJ93" s="138"/>
      <c r="MK93" s="138"/>
      <c r="ML93" s="138"/>
      <c r="MM93" s="138"/>
      <c r="MN93" s="138"/>
      <c r="MO93" s="138"/>
      <c r="MP93" s="138"/>
      <c r="MQ93" s="138"/>
      <c r="MR93" s="138"/>
      <c r="MS93" s="138"/>
      <c r="MT93" s="138"/>
      <c r="MU93" s="138"/>
      <c r="MV93" s="138"/>
      <c r="MW93" s="138"/>
      <c r="MX93" s="138"/>
      <c r="MY93" s="138"/>
      <c r="MZ93" s="138"/>
      <c r="NA93" s="138"/>
      <c r="NB93" s="138"/>
      <c r="NC93" s="138"/>
      <c r="ND93" s="138"/>
      <c r="NE93" s="138"/>
      <c r="NF93" s="138"/>
      <c r="NG93" s="138"/>
      <c r="NH93" s="138"/>
      <c r="NI93" s="138"/>
      <c r="NJ93" s="138"/>
      <c r="NK93" s="138"/>
      <c r="NL93" s="138"/>
      <c r="NM93" s="138"/>
      <c r="NN93" s="138"/>
      <c r="NO93" s="138"/>
      <c r="NP93" s="138"/>
      <c r="NQ93" s="138"/>
      <c r="NR93" s="138"/>
      <c r="NS93" s="138"/>
      <c r="NT93" s="138"/>
      <c r="NU93" s="138"/>
      <c r="NV93" s="138"/>
      <c r="NW93" s="138"/>
      <c r="NX93" s="138"/>
      <c r="NY93" s="138"/>
      <c r="NZ93" s="138"/>
      <c r="OA93" s="138"/>
      <c r="OB93" s="138"/>
      <c r="OC93" s="138"/>
      <c r="OD93" s="138"/>
      <c r="OE93" s="138"/>
      <c r="OF93" s="138"/>
      <c r="OG93" s="138"/>
      <c r="OH93" s="138"/>
      <c r="OI93" s="138"/>
      <c r="OJ93" s="138"/>
      <c r="OK93" s="138"/>
      <c r="OL93" s="138"/>
      <c r="OM93" s="138"/>
      <c r="ON93" s="138"/>
      <c r="OO93" s="138"/>
      <c r="OP93" s="138"/>
      <c r="OQ93" s="138"/>
      <c r="OR93" s="138"/>
      <c r="OS93" s="138"/>
      <c r="OT93" s="138"/>
      <c r="OU93" s="138"/>
      <c r="OV93" s="138"/>
      <c r="OW93" s="138"/>
      <c r="OX93" s="138"/>
      <c r="OY93" s="138"/>
      <c r="OZ93" s="138"/>
      <c r="PA93" s="138"/>
      <c r="PB93" s="138"/>
      <c r="PC93" s="138"/>
      <c r="PD93" s="138"/>
      <c r="PE93" s="138"/>
      <c r="PF93" s="138"/>
      <c r="PG93" s="138"/>
      <c r="PH93" s="138"/>
      <c r="PI93" s="138"/>
      <c r="PJ93" s="138"/>
      <c r="PK93" s="138"/>
      <c r="PL93" s="138"/>
      <c r="PM93" s="138"/>
      <c r="PN93" s="138"/>
      <c r="PO93" s="138"/>
      <c r="PP93" s="138"/>
      <c r="PQ93" s="138"/>
      <c r="PR93" s="138"/>
      <c r="PS93" s="138"/>
      <c r="PT93" s="138"/>
      <c r="PU93" s="138"/>
      <c r="PV93" s="138"/>
      <c r="PW93" s="138"/>
      <c r="PX93" s="138"/>
      <c r="PY93" s="138"/>
      <c r="PZ93" s="138"/>
      <c r="QA93" s="138"/>
      <c r="QB93" s="138"/>
      <c r="QC93" s="138"/>
      <c r="QD93" s="138"/>
      <c r="QE93" s="138"/>
      <c r="QF93" s="138"/>
      <c r="QG93" s="138"/>
      <c r="QH93" s="138"/>
      <c r="QI93" s="138"/>
      <c r="QJ93" s="138"/>
      <c r="QK93" s="138"/>
      <c r="QL93" s="138"/>
      <c r="QM93" s="138"/>
      <c r="QN93" s="138"/>
      <c r="QO93" s="138"/>
      <c r="QP93" s="138"/>
      <c r="QQ93" s="138"/>
      <c r="QR93" s="138"/>
      <c r="QS93" s="138"/>
      <c r="QT93" s="138"/>
      <c r="QU93" s="138"/>
      <c r="QV93" s="138"/>
      <c r="QW93" s="138"/>
      <c r="QX93" s="138"/>
      <c r="QY93" s="138"/>
      <c r="QZ93" s="138"/>
      <c r="RA93" s="138"/>
      <c r="RB93" s="138"/>
      <c r="RC93" s="138"/>
      <c r="RD93" s="138"/>
      <c r="RE93" s="138"/>
      <c r="RF93" s="138"/>
      <c r="RG93" s="138"/>
      <c r="RH93" s="138"/>
      <c r="RI93" s="138"/>
      <c r="RJ93" s="138"/>
      <c r="RK93" s="138"/>
      <c r="RL93" s="138"/>
      <c r="RM93" s="138"/>
      <c r="RN93" s="138"/>
      <c r="RO93" s="138"/>
      <c r="RP93" s="138"/>
      <c r="RQ93" s="138"/>
      <c r="RR93" s="138"/>
      <c r="RS93" s="138"/>
      <c r="RT93" s="138"/>
      <c r="RU93" s="138"/>
      <c r="RV93" s="138"/>
      <c r="RW93" s="138"/>
      <c r="RX93" s="138"/>
      <c r="RY93" s="138"/>
      <c r="RZ93" s="138"/>
      <c r="SA93" s="138"/>
      <c r="SB93" s="138"/>
      <c r="SC93" s="138"/>
      <c r="SD93" s="138"/>
      <c r="SE93" s="138"/>
      <c r="SF93" s="138"/>
      <c r="SG93" s="138"/>
      <c r="SH93" s="138"/>
      <c r="SI93" s="138"/>
      <c r="SJ93" s="138"/>
      <c r="SK93" s="138"/>
      <c r="SL93" s="138"/>
      <c r="SM93" s="138"/>
      <c r="SN93" s="138"/>
      <c r="SO93" s="138"/>
      <c r="SP93" s="138"/>
      <c r="SQ93" s="138"/>
      <c r="SR93" s="138"/>
      <c r="SS93" s="138"/>
      <c r="ST93" s="138"/>
      <c r="SU93" s="138"/>
      <c r="SV93" s="138"/>
      <c r="SW93" s="138"/>
      <c r="SX93" s="138"/>
      <c r="SY93" s="138"/>
      <c r="SZ93" s="138"/>
      <c r="TA93" s="138"/>
      <c r="TB93" s="138"/>
      <c r="TC93" s="138"/>
      <c r="TD93" s="138"/>
      <c r="TE93" s="138"/>
      <c r="TF93" s="138"/>
      <c r="TG93" s="138"/>
      <c r="TH93" s="138"/>
      <c r="TI93" s="138"/>
      <c r="TJ93" s="138"/>
      <c r="TK93" s="138"/>
      <c r="TL93" s="138"/>
      <c r="TM93" s="138"/>
      <c r="TN93" s="138"/>
      <c r="TO93" s="138"/>
      <c r="TP93" s="138"/>
      <c r="TQ93" s="138"/>
      <c r="TR93" s="138"/>
      <c r="TS93" s="138"/>
      <c r="TT93" s="138"/>
      <c r="TU93" s="138"/>
      <c r="TV93" s="138"/>
      <c r="TW93" s="138"/>
      <c r="TX93" s="138"/>
      <c r="TY93" s="138"/>
      <c r="TZ93" s="138"/>
      <c r="UA93" s="138"/>
      <c r="UB93" s="138"/>
      <c r="UC93" s="138"/>
      <c r="UD93" s="138"/>
      <c r="UE93" s="138"/>
      <c r="UF93" s="138"/>
      <c r="UG93" s="138"/>
      <c r="UH93" s="138"/>
      <c r="UI93" s="138"/>
      <c r="UJ93" s="138"/>
      <c r="UK93" s="138"/>
      <c r="UL93" s="138"/>
      <c r="UM93" s="138"/>
      <c r="UN93" s="138"/>
      <c r="UO93" s="138"/>
      <c r="UP93" s="138"/>
      <c r="UQ93" s="138"/>
      <c r="UR93" s="138"/>
      <c r="US93" s="138"/>
      <c r="UT93" s="138"/>
      <c r="UU93" s="138"/>
      <c r="UV93" s="138"/>
      <c r="UW93" s="138"/>
      <c r="UX93" s="138"/>
      <c r="UY93" s="138"/>
      <c r="UZ93" s="138"/>
      <c r="VA93" s="138"/>
      <c r="VB93" s="138"/>
      <c r="VC93" s="138"/>
      <c r="VD93" s="138"/>
      <c r="VE93" s="138"/>
      <c r="VF93" s="138"/>
      <c r="VG93" s="138"/>
      <c r="VH93" s="138"/>
      <c r="VI93" s="138"/>
      <c r="VJ93" s="138"/>
      <c r="VK93" s="138"/>
      <c r="VL93" s="138"/>
      <c r="VM93" s="138"/>
      <c r="VN93" s="138"/>
      <c r="VO93" s="138"/>
      <c r="VP93" s="138"/>
      <c r="VQ93" s="138"/>
      <c r="VR93" s="138"/>
      <c r="VS93" s="138"/>
      <c r="VT93" s="138"/>
      <c r="VU93" s="138"/>
      <c r="VV93" s="138"/>
      <c r="VW93" s="138"/>
      <c r="VX93" s="138"/>
      <c r="VY93" s="138"/>
      <c r="VZ93" s="138"/>
      <c r="WA93" s="138"/>
      <c r="WB93" s="138"/>
      <c r="WC93" s="138"/>
      <c r="WD93" s="138"/>
      <c r="WE93" s="138"/>
      <c r="WF93" s="138"/>
      <c r="WG93" s="138"/>
      <c r="WH93" s="138"/>
      <c r="WI93" s="138"/>
      <c r="WJ93" s="138"/>
      <c r="WK93" s="138"/>
      <c r="WL93" s="138"/>
      <c r="WM93" s="138"/>
      <c r="WN93" s="138"/>
      <c r="WO93" s="138"/>
      <c r="WP93" s="138"/>
      <c r="WQ93" s="138"/>
      <c r="WR93" s="138"/>
      <c r="WS93" s="138"/>
      <c r="WT93" s="138"/>
      <c r="WU93" s="138"/>
      <c r="WV93" s="138"/>
      <c r="WW93" s="138"/>
      <c r="WX93" s="138"/>
      <c r="WY93" s="138"/>
      <c r="WZ93" s="138"/>
      <c r="XA93" s="138"/>
      <c r="XB93" s="138"/>
      <c r="XC93" s="138"/>
      <c r="XD93" s="138"/>
      <c r="XE93" s="138"/>
      <c r="XF93" s="138"/>
      <c r="XG93" s="138"/>
      <c r="XH93" s="138"/>
      <c r="XI93" s="138"/>
      <c r="XJ93" s="138"/>
      <c r="XK93" s="138"/>
      <c r="XL93" s="138"/>
      <c r="XM93" s="138"/>
      <c r="XN93" s="138"/>
      <c r="XO93" s="138"/>
      <c r="XP93" s="138"/>
      <c r="XQ93" s="138"/>
      <c r="XR93" s="138"/>
      <c r="XS93" s="138"/>
      <c r="XT93" s="138"/>
      <c r="XU93" s="138"/>
      <c r="XV93" s="138"/>
      <c r="XW93" s="138"/>
      <c r="XX93" s="138"/>
      <c r="XY93" s="138"/>
      <c r="XZ93" s="138"/>
      <c r="YA93" s="138"/>
      <c r="YB93" s="138"/>
      <c r="YC93" s="138"/>
      <c r="YD93" s="138"/>
      <c r="YE93" s="138"/>
      <c r="YF93" s="138"/>
      <c r="YG93" s="138"/>
      <c r="YH93" s="138"/>
      <c r="YI93" s="138"/>
      <c r="YJ93" s="138"/>
      <c r="YK93" s="138"/>
      <c r="YL93" s="138"/>
      <c r="YM93" s="138"/>
      <c r="YN93" s="138"/>
      <c r="YO93" s="138"/>
      <c r="YP93" s="138"/>
      <c r="YQ93" s="138"/>
      <c r="YR93" s="138"/>
      <c r="YS93" s="138"/>
      <c r="YT93" s="138"/>
      <c r="YU93" s="138"/>
      <c r="YV93" s="138"/>
      <c r="YW93" s="138"/>
      <c r="YX93" s="138"/>
      <c r="YY93" s="138"/>
      <c r="YZ93" s="138"/>
      <c r="ZA93" s="138"/>
      <c r="ZB93" s="138"/>
      <c r="ZC93" s="138"/>
      <c r="ZD93" s="138"/>
      <c r="ZE93" s="138"/>
      <c r="ZF93" s="138"/>
      <c r="ZG93" s="138"/>
      <c r="ZH93" s="138"/>
      <c r="ZI93" s="138"/>
      <c r="ZJ93" s="138"/>
      <c r="ZK93" s="138"/>
      <c r="ZL93" s="138"/>
      <c r="ZM93" s="138"/>
      <c r="ZN93" s="138"/>
      <c r="ZO93" s="138"/>
      <c r="ZP93" s="138"/>
      <c r="ZQ93" s="138"/>
      <c r="ZR93" s="138"/>
      <c r="ZS93" s="138"/>
      <c r="ZT93" s="138"/>
      <c r="ZU93" s="138"/>
      <c r="ZV93" s="138"/>
      <c r="ZW93" s="138"/>
      <c r="ZX93" s="138"/>
      <c r="ZY93" s="138"/>
      <c r="ZZ93" s="138"/>
      <c r="AAA93" s="138"/>
      <c r="AAB93" s="138"/>
      <c r="AAC93" s="138"/>
      <c r="AAD93" s="138"/>
      <c r="AAE93" s="138"/>
      <c r="AAF93" s="138"/>
      <c r="AAG93" s="138"/>
      <c r="AAH93" s="138"/>
      <c r="AAI93" s="138"/>
      <c r="AAJ93" s="138"/>
      <c r="AAK93" s="138"/>
      <c r="AAL93" s="138"/>
      <c r="AAM93" s="138"/>
      <c r="AAN93" s="138"/>
      <c r="AAO93" s="138"/>
      <c r="AAP93" s="138"/>
      <c r="AAQ93" s="138"/>
      <c r="AAR93" s="138"/>
      <c r="AAS93" s="138"/>
      <c r="AAT93" s="138"/>
      <c r="AAU93" s="138"/>
      <c r="AAV93" s="138"/>
      <c r="AAW93" s="138"/>
      <c r="AAX93" s="138"/>
      <c r="AAY93" s="138"/>
      <c r="AAZ93" s="138"/>
      <c r="ABA93" s="138"/>
      <c r="ABB93" s="138"/>
      <c r="ABC93" s="138"/>
      <c r="ABD93" s="138"/>
      <c r="ABE93" s="138"/>
      <c r="ABF93" s="138"/>
      <c r="ABG93" s="138"/>
      <c r="ABH93" s="138"/>
      <c r="ABI93" s="138"/>
      <c r="ABJ93" s="138"/>
      <c r="ABK93" s="138"/>
      <c r="ABL93" s="138"/>
      <c r="ABM93" s="138"/>
      <c r="ABN93" s="138"/>
      <c r="ABO93" s="138"/>
      <c r="ABP93" s="138"/>
      <c r="ABQ93" s="138"/>
      <c r="ABR93" s="138"/>
      <c r="ABS93" s="138"/>
      <c r="ABT93" s="138"/>
      <c r="ABU93" s="138"/>
      <c r="ABV93" s="138"/>
      <c r="ABW93" s="138"/>
      <c r="ABX93" s="138"/>
      <c r="ABY93" s="138"/>
      <c r="ABZ93" s="138"/>
      <c r="ACA93" s="138"/>
      <c r="ACB93" s="138"/>
      <c r="ACC93" s="138"/>
      <c r="ACD93" s="138"/>
      <c r="ACE93" s="138"/>
      <c r="ACF93" s="138"/>
      <c r="ACG93" s="138"/>
      <c r="ACH93" s="138"/>
      <c r="ACI93" s="138"/>
      <c r="ACJ93" s="138"/>
      <c r="ACK93" s="138"/>
      <c r="ACL93" s="138"/>
      <c r="ACM93" s="138"/>
      <c r="ACN93" s="138"/>
      <c r="ACO93" s="138"/>
      <c r="ACP93" s="138"/>
      <c r="ACQ93" s="138"/>
      <c r="ACR93" s="138"/>
      <c r="ACS93" s="138"/>
      <c r="ACT93" s="138"/>
      <c r="ACU93" s="138"/>
      <c r="ACV93" s="138"/>
      <c r="ACW93" s="138"/>
      <c r="ACX93" s="138"/>
      <c r="ACY93" s="138"/>
      <c r="ACZ93" s="138"/>
      <c r="ADA93" s="138"/>
      <c r="ADB93" s="138"/>
      <c r="ADC93" s="138"/>
      <c r="ADD93" s="138"/>
      <c r="ADE93" s="138"/>
      <c r="ADF93" s="138"/>
      <c r="ADG93" s="138"/>
      <c r="ADH93" s="138"/>
      <c r="ADI93" s="138"/>
      <c r="ADJ93" s="138"/>
      <c r="ADK93" s="138"/>
      <c r="ADL93" s="138"/>
      <c r="ADM93" s="138"/>
      <c r="ADN93" s="138"/>
      <c r="ADO93" s="138"/>
      <c r="ADP93" s="138"/>
      <c r="ADQ93" s="138"/>
      <c r="ADR93" s="138"/>
      <c r="ADS93" s="138"/>
      <c r="ADT93" s="138"/>
      <c r="ADU93" s="138"/>
      <c r="ADV93" s="138"/>
      <c r="ADW93" s="138"/>
      <c r="ADX93" s="138"/>
      <c r="ADY93" s="138"/>
      <c r="ADZ93" s="138"/>
      <c r="AEA93" s="138"/>
      <c r="AEB93" s="138"/>
      <c r="AEC93" s="138"/>
      <c r="AED93" s="138"/>
      <c r="AEE93" s="138"/>
      <c r="AEF93" s="138"/>
      <c r="AEG93" s="138"/>
      <c r="AEH93" s="138"/>
      <c r="AEI93" s="138"/>
      <c r="AEJ93" s="138"/>
      <c r="AEK93" s="138"/>
      <c r="AEL93" s="138"/>
      <c r="AEM93" s="138"/>
      <c r="AEN93" s="138"/>
      <c r="AEO93" s="138"/>
      <c r="AEP93" s="138"/>
      <c r="AEQ93" s="138"/>
      <c r="AER93" s="138"/>
      <c r="AES93" s="138"/>
      <c r="AET93" s="138"/>
      <c r="AEU93" s="138"/>
      <c r="AEV93" s="138"/>
      <c r="AEW93" s="138"/>
      <c r="AEX93" s="138"/>
      <c r="AEY93" s="138"/>
      <c r="AEZ93" s="138"/>
      <c r="AFA93" s="138"/>
      <c r="AFB93" s="138"/>
      <c r="AFC93" s="138"/>
      <c r="AFD93" s="138"/>
      <c r="AFE93" s="138"/>
      <c r="AFF93" s="138"/>
      <c r="AFG93" s="138"/>
      <c r="AFH93" s="138"/>
      <c r="AFI93" s="138"/>
      <c r="AFJ93" s="138"/>
      <c r="AFK93" s="138"/>
      <c r="AFL93" s="138"/>
      <c r="AFM93" s="138"/>
      <c r="AFN93" s="138"/>
      <c r="AFO93" s="138"/>
      <c r="AFP93" s="138"/>
      <c r="AFQ93" s="138"/>
      <c r="AFR93" s="138"/>
      <c r="AFS93" s="138"/>
      <c r="AFT93" s="138"/>
      <c r="AFU93" s="138"/>
      <c r="AFV93" s="138"/>
      <c r="AFW93" s="138"/>
      <c r="AFX93" s="138"/>
      <c r="AFY93" s="138"/>
      <c r="AFZ93" s="138"/>
      <c r="AGA93" s="138"/>
      <c r="AGB93" s="138"/>
      <c r="AGC93" s="138"/>
      <c r="AGD93" s="138"/>
      <c r="AGE93" s="138"/>
      <c r="AGF93" s="138"/>
      <c r="AGG93" s="138"/>
      <c r="AGH93" s="138"/>
      <c r="AGI93" s="138"/>
      <c r="AGJ93" s="138"/>
      <c r="AGK93" s="138"/>
      <c r="AGL93" s="138"/>
      <c r="AGM93" s="138"/>
      <c r="AGN93" s="138"/>
      <c r="AGO93" s="138"/>
      <c r="AGP93" s="138"/>
      <c r="AGQ93" s="138"/>
      <c r="AGR93" s="138"/>
      <c r="AGS93" s="138"/>
      <c r="AGT93" s="138"/>
      <c r="AGU93" s="138"/>
      <c r="AGV93" s="138"/>
      <c r="AGW93" s="138"/>
      <c r="AGX93" s="138"/>
      <c r="AGY93" s="138"/>
      <c r="AGZ93" s="138"/>
      <c r="AHA93" s="138"/>
      <c r="AHB93" s="138"/>
      <c r="AHC93" s="138"/>
      <c r="AHD93" s="138"/>
      <c r="AHE93" s="138"/>
      <c r="AHF93" s="138"/>
      <c r="AHG93" s="138"/>
      <c r="AHH93" s="138"/>
      <c r="AHI93" s="138"/>
      <c r="AHJ93" s="138"/>
      <c r="AHK93" s="138"/>
      <c r="AHL93" s="138"/>
      <c r="AHM93" s="138"/>
      <c r="AHN93" s="138"/>
      <c r="AHO93" s="138"/>
      <c r="AHP93" s="138"/>
      <c r="AHQ93" s="138"/>
      <c r="AHR93" s="138"/>
      <c r="AHS93" s="138"/>
      <c r="AHT93" s="138"/>
      <c r="AHU93" s="138"/>
      <c r="AHV93" s="138"/>
      <c r="AHW93" s="138"/>
      <c r="AHX93" s="138"/>
      <c r="AHY93" s="138"/>
      <c r="AHZ93" s="138"/>
      <c r="AIA93" s="138"/>
      <c r="AIB93" s="138"/>
      <c r="AIC93" s="138"/>
      <c r="AID93" s="138"/>
      <c r="AIE93" s="138"/>
      <c r="AIF93" s="138"/>
      <c r="AIG93" s="138"/>
      <c r="AIH93" s="138"/>
      <c r="AII93" s="138"/>
      <c r="AIJ93" s="138"/>
      <c r="AIK93" s="138"/>
      <c r="AIL93" s="138"/>
      <c r="AIM93" s="138"/>
      <c r="AIN93" s="138"/>
      <c r="AIO93" s="138"/>
      <c r="AIP93" s="138"/>
      <c r="AIQ93" s="138"/>
      <c r="AIR93" s="138"/>
      <c r="AIS93" s="138"/>
      <c r="AIT93" s="138"/>
      <c r="AIU93" s="138"/>
      <c r="AIV93" s="138"/>
      <c r="AIW93" s="138"/>
      <c r="AIX93" s="138"/>
      <c r="AIY93" s="138"/>
      <c r="AIZ93" s="138"/>
      <c r="AJA93" s="138"/>
      <c r="AJB93" s="138"/>
      <c r="AJC93" s="138"/>
      <c r="AJD93" s="138"/>
      <c r="AJE93" s="138"/>
      <c r="AJF93" s="138"/>
      <c r="AJG93" s="138"/>
      <c r="AJH93" s="138"/>
      <c r="AJI93" s="138"/>
      <c r="AJJ93" s="138"/>
      <c r="AJK93" s="138"/>
      <c r="AJL93" s="138"/>
      <c r="AJM93" s="138"/>
      <c r="AJN93" s="138"/>
      <c r="AJO93" s="138"/>
      <c r="AJP93" s="138"/>
      <c r="AJQ93" s="138"/>
      <c r="AJR93" s="138"/>
      <c r="AJS93" s="138"/>
      <c r="AJT93" s="138"/>
      <c r="AJU93" s="138"/>
      <c r="AJV93" s="138"/>
      <c r="AJW93" s="138"/>
      <c r="AJX93" s="138"/>
      <c r="AJY93" s="138"/>
      <c r="AJZ93" s="138"/>
      <c r="AKA93" s="138"/>
      <c r="AKB93" s="138"/>
      <c r="AKC93" s="138"/>
      <c r="AKD93" s="138"/>
      <c r="AKE93" s="138"/>
      <c r="AKF93" s="138"/>
      <c r="AKG93" s="138"/>
      <c r="AKH93" s="138"/>
      <c r="AKI93" s="138"/>
      <c r="AKJ93" s="138"/>
      <c r="AKK93" s="138"/>
      <c r="AKL93" s="138"/>
      <c r="AKM93" s="138"/>
      <c r="AKN93" s="138"/>
      <c r="AKO93" s="138"/>
      <c r="AKP93" s="138"/>
      <c r="AKQ93" s="138"/>
      <c r="AKR93" s="138"/>
      <c r="AKS93" s="138"/>
      <c r="AKT93" s="138"/>
      <c r="AKU93" s="138"/>
      <c r="AKV93" s="138"/>
      <c r="AKW93" s="138"/>
      <c r="AKX93" s="138"/>
      <c r="AKY93" s="138"/>
      <c r="AKZ93" s="138"/>
      <c r="ALA93" s="138"/>
      <c r="ALB93" s="138"/>
      <c r="ALC93" s="138"/>
      <c r="ALD93" s="138"/>
      <c r="ALE93" s="138"/>
      <c r="ALF93" s="138"/>
      <c r="ALG93" s="138"/>
      <c r="ALH93" s="138"/>
      <c r="ALI93" s="138"/>
      <c r="ALJ93" s="138"/>
      <c r="ALK93" s="138"/>
      <c r="ALL93" s="138"/>
      <c r="ALM93" s="138"/>
      <c r="ALN93" s="138"/>
      <c r="ALO93" s="138"/>
      <c r="ALP93" s="138"/>
      <c r="ALQ93" s="138"/>
      <c r="ALR93" s="138"/>
      <c r="ALS93" s="138"/>
      <c r="ALT93" s="138"/>
      <c r="ALU93" s="138"/>
      <c r="ALV93" s="138"/>
      <c r="ALW93" s="138"/>
      <c r="ALX93" s="138"/>
      <c r="ALY93" s="138"/>
      <c r="ALZ93" s="138"/>
      <c r="AMA93" s="138"/>
    </row>
    <row r="94" spans="2:1015" s="123" customFormat="1" x14ac:dyDescent="0.25">
      <c r="C94" s="211"/>
      <c r="D94" s="212"/>
      <c r="E94" s="212"/>
      <c r="F94" s="213"/>
      <c r="G94" s="210"/>
      <c r="H94" s="210"/>
      <c r="I94" s="210"/>
      <c r="J94" s="210"/>
      <c r="K94" s="210"/>
      <c r="L94" s="214"/>
      <c r="M94" s="191"/>
      <c r="N94" s="138"/>
      <c r="O94" s="138"/>
      <c r="P94" s="138"/>
      <c r="Q94" s="138"/>
      <c r="R94" s="138"/>
      <c r="S94" s="138"/>
      <c r="T94" s="138"/>
      <c r="U94" s="138"/>
      <c r="V94" s="138"/>
      <c r="W94" s="138"/>
      <c r="X94" s="138"/>
      <c r="Y94" s="138"/>
      <c r="Z94" s="138"/>
      <c r="AA94" s="138"/>
      <c r="AB94" s="138"/>
      <c r="AC94" s="138"/>
      <c r="AD94" s="138"/>
      <c r="AE94" s="138"/>
      <c r="AF94" s="138"/>
      <c r="AG94" s="138"/>
      <c r="AH94" s="138"/>
      <c r="AI94" s="138"/>
      <c r="AJ94" s="138"/>
      <c r="AK94" s="138"/>
      <c r="AL94" s="138"/>
      <c r="AM94" s="138"/>
      <c r="AN94" s="138"/>
      <c r="AO94" s="138"/>
      <c r="AP94" s="138"/>
      <c r="AQ94" s="138"/>
      <c r="AR94" s="138"/>
      <c r="AS94" s="138"/>
      <c r="AT94" s="138"/>
      <c r="AU94" s="138"/>
      <c r="AV94" s="138"/>
      <c r="AW94" s="138"/>
      <c r="AX94" s="138"/>
      <c r="AY94" s="138"/>
      <c r="AZ94" s="138"/>
      <c r="BA94" s="138"/>
      <c r="BB94" s="138"/>
      <c r="BC94" s="138"/>
      <c r="BD94" s="138"/>
      <c r="BE94" s="138"/>
      <c r="BF94" s="138"/>
      <c r="BG94" s="138"/>
      <c r="BH94" s="138"/>
      <c r="BI94" s="138"/>
      <c r="BJ94" s="138"/>
      <c r="BK94" s="138"/>
      <c r="BL94" s="138"/>
      <c r="BM94" s="138"/>
      <c r="BN94" s="138"/>
      <c r="BO94" s="138"/>
      <c r="BP94" s="138"/>
      <c r="BQ94" s="138"/>
      <c r="BR94" s="138"/>
      <c r="BS94" s="138"/>
      <c r="BT94" s="138"/>
      <c r="BU94" s="138"/>
      <c r="BV94" s="138"/>
      <c r="BW94" s="138"/>
      <c r="BX94" s="138"/>
      <c r="BY94" s="138"/>
      <c r="BZ94" s="138"/>
      <c r="CA94" s="138"/>
      <c r="CB94" s="138"/>
      <c r="CC94" s="138"/>
      <c r="CD94" s="138"/>
      <c r="CE94" s="138"/>
      <c r="CF94" s="138"/>
      <c r="CG94" s="138"/>
      <c r="CH94" s="138"/>
      <c r="CI94" s="138"/>
      <c r="CJ94" s="138"/>
      <c r="CK94" s="138"/>
      <c r="CL94" s="138"/>
      <c r="CM94" s="138"/>
      <c r="CN94" s="138"/>
      <c r="CO94" s="138"/>
      <c r="CP94" s="138"/>
      <c r="CQ94" s="138"/>
      <c r="CR94" s="138"/>
      <c r="CS94" s="138"/>
      <c r="CT94" s="138"/>
      <c r="CU94" s="138"/>
      <c r="CV94" s="138"/>
      <c r="CW94" s="138"/>
      <c r="CX94" s="138"/>
      <c r="CY94" s="138"/>
      <c r="CZ94" s="138"/>
      <c r="DA94" s="138"/>
      <c r="DB94" s="138"/>
      <c r="DC94" s="138"/>
      <c r="DD94" s="138"/>
      <c r="DE94" s="138"/>
      <c r="DF94" s="138"/>
      <c r="DG94" s="138"/>
      <c r="DH94" s="138"/>
      <c r="DI94" s="138"/>
      <c r="DJ94" s="138"/>
      <c r="DK94" s="138"/>
      <c r="DL94" s="138"/>
      <c r="DM94" s="138"/>
      <c r="DN94" s="138"/>
      <c r="DO94" s="138"/>
      <c r="DP94" s="138"/>
      <c r="DQ94" s="138"/>
      <c r="DR94" s="138"/>
      <c r="DS94" s="138"/>
      <c r="DT94" s="138"/>
      <c r="DU94" s="138"/>
      <c r="DV94" s="138"/>
      <c r="DW94" s="138"/>
      <c r="DX94" s="138"/>
      <c r="DY94" s="138"/>
      <c r="DZ94" s="138"/>
      <c r="EA94" s="138"/>
      <c r="EB94" s="138"/>
      <c r="EC94" s="138"/>
      <c r="ED94" s="138"/>
      <c r="EE94" s="138"/>
      <c r="EF94" s="138"/>
      <c r="EG94" s="138"/>
      <c r="EH94" s="138"/>
      <c r="EI94" s="138"/>
      <c r="EJ94" s="138"/>
      <c r="EK94" s="138"/>
      <c r="EL94" s="138"/>
      <c r="EM94" s="138"/>
      <c r="EN94" s="138"/>
      <c r="EO94" s="138"/>
      <c r="EP94" s="138"/>
      <c r="EQ94" s="138"/>
      <c r="ER94" s="138"/>
      <c r="ES94" s="138"/>
      <c r="ET94" s="138"/>
      <c r="EU94" s="138"/>
      <c r="EV94" s="138"/>
      <c r="EW94" s="138"/>
      <c r="EX94" s="138"/>
      <c r="EY94" s="138"/>
      <c r="EZ94" s="138"/>
      <c r="FA94" s="138"/>
      <c r="FB94" s="138"/>
      <c r="FC94" s="138"/>
      <c r="FD94" s="138"/>
      <c r="FE94" s="138"/>
      <c r="FF94" s="138"/>
      <c r="FG94" s="138"/>
      <c r="FH94" s="138"/>
      <c r="FI94" s="138"/>
      <c r="FJ94" s="138"/>
      <c r="FK94" s="138"/>
      <c r="FL94" s="138"/>
      <c r="FM94" s="138"/>
      <c r="FN94" s="138"/>
      <c r="FO94" s="138"/>
      <c r="FP94" s="138"/>
      <c r="FQ94" s="138"/>
      <c r="FR94" s="138"/>
      <c r="FS94" s="138"/>
      <c r="FT94" s="138"/>
      <c r="FU94" s="138"/>
      <c r="FV94" s="138"/>
      <c r="FW94" s="138"/>
      <c r="FX94" s="138"/>
      <c r="FY94" s="138"/>
      <c r="FZ94" s="138"/>
      <c r="GA94" s="138"/>
      <c r="GB94" s="138"/>
      <c r="GC94" s="138"/>
      <c r="GD94" s="138"/>
      <c r="GE94" s="138"/>
      <c r="GF94" s="138"/>
      <c r="GG94" s="138"/>
      <c r="GH94" s="138"/>
      <c r="GI94" s="138"/>
      <c r="GJ94" s="138"/>
      <c r="GK94" s="138"/>
      <c r="GL94" s="138"/>
      <c r="GM94" s="138"/>
      <c r="GN94" s="138"/>
      <c r="GO94" s="138"/>
      <c r="GP94" s="138"/>
      <c r="GQ94" s="138"/>
      <c r="GR94" s="138"/>
      <c r="GS94" s="138"/>
      <c r="GT94" s="138"/>
      <c r="GU94" s="138"/>
      <c r="GV94" s="138"/>
      <c r="GW94" s="138"/>
      <c r="GX94" s="138"/>
      <c r="GY94" s="138"/>
      <c r="GZ94" s="138"/>
      <c r="HA94" s="138"/>
      <c r="HB94" s="138"/>
      <c r="HC94" s="138"/>
      <c r="HD94" s="138"/>
      <c r="HE94" s="138"/>
      <c r="HF94" s="138"/>
      <c r="HG94" s="138"/>
      <c r="HH94" s="138"/>
      <c r="HI94" s="138"/>
      <c r="HJ94" s="138"/>
      <c r="HK94" s="138"/>
      <c r="HL94" s="138"/>
      <c r="HM94" s="138"/>
      <c r="HN94" s="138"/>
      <c r="HO94" s="138"/>
      <c r="HP94" s="138"/>
      <c r="HQ94" s="138"/>
      <c r="HR94" s="138"/>
      <c r="HS94" s="138"/>
      <c r="HT94" s="138"/>
      <c r="HU94" s="138"/>
      <c r="HV94" s="138"/>
      <c r="HW94" s="138"/>
      <c r="HX94" s="138"/>
      <c r="HY94" s="138"/>
      <c r="HZ94" s="138"/>
      <c r="IA94" s="138"/>
      <c r="IB94" s="138"/>
      <c r="IC94" s="138"/>
      <c r="ID94" s="138"/>
      <c r="IE94" s="138"/>
      <c r="IF94" s="138"/>
      <c r="IG94" s="138"/>
      <c r="IH94" s="138"/>
      <c r="II94" s="138"/>
      <c r="IJ94" s="138"/>
      <c r="IK94" s="138"/>
      <c r="IL94" s="138"/>
      <c r="IM94" s="138"/>
      <c r="IN94" s="138"/>
      <c r="IO94" s="138"/>
      <c r="IP94" s="138"/>
      <c r="IQ94" s="138"/>
      <c r="IR94" s="138"/>
      <c r="IS94" s="138"/>
      <c r="IT94" s="138"/>
      <c r="IU94" s="138"/>
      <c r="IV94" s="138"/>
      <c r="IW94" s="138"/>
      <c r="IX94" s="138"/>
      <c r="IY94" s="138"/>
      <c r="IZ94" s="138"/>
      <c r="JA94" s="138"/>
      <c r="JB94" s="138"/>
      <c r="JC94" s="138"/>
      <c r="JD94" s="138"/>
      <c r="JE94" s="138"/>
      <c r="JF94" s="138"/>
      <c r="JG94" s="138"/>
      <c r="JH94" s="138"/>
      <c r="JI94" s="138"/>
      <c r="JJ94" s="138"/>
      <c r="JK94" s="138"/>
      <c r="JL94" s="138"/>
      <c r="JM94" s="138"/>
      <c r="JN94" s="138"/>
      <c r="JO94" s="138"/>
      <c r="JP94" s="138"/>
      <c r="JQ94" s="138"/>
      <c r="JR94" s="138"/>
      <c r="JS94" s="138"/>
      <c r="JT94" s="138"/>
      <c r="JU94" s="138"/>
      <c r="JV94" s="138"/>
      <c r="JW94" s="138"/>
      <c r="JX94" s="138"/>
      <c r="JY94" s="138"/>
      <c r="JZ94" s="138"/>
      <c r="KA94" s="138"/>
      <c r="KB94" s="138"/>
      <c r="KC94" s="138"/>
      <c r="KD94" s="138"/>
      <c r="KE94" s="138"/>
      <c r="KF94" s="138"/>
      <c r="KG94" s="138"/>
      <c r="KH94" s="138"/>
      <c r="KI94" s="138"/>
      <c r="KJ94" s="138"/>
      <c r="KK94" s="138"/>
      <c r="KL94" s="138"/>
      <c r="KM94" s="138"/>
      <c r="KN94" s="138"/>
      <c r="KO94" s="138"/>
      <c r="KP94" s="138"/>
      <c r="KQ94" s="138"/>
      <c r="KR94" s="138"/>
      <c r="KS94" s="138"/>
      <c r="KT94" s="138"/>
      <c r="KU94" s="138"/>
      <c r="KV94" s="138"/>
      <c r="KW94" s="138"/>
      <c r="KX94" s="138"/>
      <c r="KY94" s="138"/>
      <c r="KZ94" s="138"/>
      <c r="LA94" s="138"/>
      <c r="LB94" s="138"/>
      <c r="LC94" s="138"/>
      <c r="LD94" s="138"/>
      <c r="LE94" s="138"/>
      <c r="LF94" s="138"/>
      <c r="LG94" s="138"/>
      <c r="LH94" s="138"/>
      <c r="LI94" s="138"/>
      <c r="LJ94" s="138"/>
      <c r="LK94" s="138"/>
      <c r="LL94" s="138"/>
      <c r="LM94" s="138"/>
      <c r="LN94" s="138"/>
      <c r="LO94" s="138"/>
      <c r="LP94" s="138"/>
      <c r="LQ94" s="138"/>
      <c r="LR94" s="138"/>
      <c r="LS94" s="138"/>
      <c r="LT94" s="138"/>
      <c r="LU94" s="138"/>
      <c r="LV94" s="138"/>
      <c r="LW94" s="138"/>
      <c r="LX94" s="138"/>
      <c r="LY94" s="138"/>
      <c r="LZ94" s="138"/>
      <c r="MA94" s="138"/>
      <c r="MB94" s="138"/>
      <c r="MC94" s="138"/>
      <c r="MD94" s="138"/>
      <c r="ME94" s="138"/>
      <c r="MF94" s="138"/>
      <c r="MG94" s="138"/>
      <c r="MH94" s="138"/>
      <c r="MI94" s="138"/>
      <c r="MJ94" s="138"/>
      <c r="MK94" s="138"/>
      <c r="ML94" s="138"/>
      <c r="MM94" s="138"/>
      <c r="MN94" s="138"/>
      <c r="MO94" s="138"/>
      <c r="MP94" s="138"/>
      <c r="MQ94" s="138"/>
      <c r="MR94" s="138"/>
      <c r="MS94" s="138"/>
      <c r="MT94" s="138"/>
      <c r="MU94" s="138"/>
      <c r="MV94" s="138"/>
      <c r="MW94" s="138"/>
      <c r="MX94" s="138"/>
      <c r="MY94" s="138"/>
      <c r="MZ94" s="138"/>
      <c r="NA94" s="138"/>
      <c r="NB94" s="138"/>
      <c r="NC94" s="138"/>
      <c r="ND94" s="138"/>
      <c r="NE94" s="138"/>
      <c r="NF94" s="138"/>
      <c r="NG94" s="138"/>
      <c r="NH94" s="138"/>
      <c r="NI94" s="138"/>
      <c r="NJ94" s="138"/>
      <c r="NK94" s="138"/>
      <c r="NL94" s="138"/>
      <c r="NM94" s="138"/>
      <c r="NN94" s="138"/>
      <c r="NO94" s="138"/>
      <c r="NP94" s="138"/>
      <c r="NQ94" s="138"/>
      <c r="NR94" s="138"/>
      <c r="NS94" s="138"/>
      <c r="NT94" s="138"/>
      <c r="NU94" s="138"/>
      <c r="NV94" s="138"/>
      <c r="NW94" s="138"/>
      <c r="NX94" s="138"/>
      <c r="NY94" s="138"/>
      <c r="NZ94" s="138"/>
      <c r="OA94" s="138"/>
      <c r="OB94" s="138"/>
      <c r="OC94" s="138"/>
      <c r="OD94" s="138"/>
      <c r="OE94" s="138"/>
      <c r="OF94" s="138"/>
      <c r="OG94" s="138"/>
      <c r="OH94" s="138"/>
      <c r="OI94" s="138"/>
      <c r="OJ94" s="138"/>
      <c r="OK94" s="138"/>
      <c r="OL94" s="138"/>
      <c r="OM94" s="138"/>
      <c r="ON94" s="138"/>
      <c r="OO94" s="138"/>
      <c r="OP94" s="138"/>
      <c r="OQ94" s="138"/>
      <c r="OR94" s="138"/>
      <c r="OS94" s="138"/>
      <c r="OT94" s="138"/>
      <c r="OU94" s="138"/>
      <c r="OV94" s="138"/>
      <c r="OW94" s="138"/>
      <c r="OX94" s="138"/>
      <c r="OY94" s="138"/>
      <c r="OZ94" s="138"/>
      <c r="PA94" s="138"/>
      <c r="PB94" s="138"/>
      <c r="PC94" s="138"/>
      <c r="PD94" s="138"/>
      <c r="PE94" s="138"/>
      <c r="PF94" s="138"/>
      <c r="PG94" s="138"/>
      <c r="PH94" s="138"/>
      <c r="PI94" s="138"/>
      <c r="PJ94" s="138"/>
      <c r="PK94" s="138"/>
      <c r="PL94" s="138"/>
      <c r="PM94" s="138"/>
      <c r="PN94" s="138"/>
      <c r="PO94" s="138"/>
      <c r="PP94" s="138"/>
      <c r="PQ94" s="138"/>
      <c r="PR94" s="138"/>
      <c r="PS94" s="138"/>
      <c r="PT94" s="138"/>
      <c r="PU94" s="138"/>
      <c r="PV94" s="138"/>
      <c r="PW94" s="138"/>
      <c r="PX94" s="138"/>
      <c r="PY94" s="138"/>
      <c r="PZ94" s="138"/>
      <c r="QA94" s="138"/>
      <c r="QB94" s="138"/>
      <c r="QC94" s="138"/>
      <c r="QD94" s="138"/>
      <c r="QE94" s="138"/>
      <c r="QF94" s="138"/>
      <c r="QG94" s="138"/>
      <c r="QH94" s="138"/>
      <c r="QI94" s="138"/>
      <c r="QJ94" s="138"/>
      <c r="QK94" s="138"/>
      <c r="QL94" s="138"/>
      <c r="QM94" s="138"/>
      <c r="QN94" s="138"/>
      <c r="QO94" s="138"/>
      <c r="QP94" s="138"/>
      <c r="QQ94" s="138"/>
      <c r="QR94" s="138"/>
      <c r="QS94" s="138"/>
      <c r="QT94" s="138"/>
      <c r="QU94" s="138"/>
      <c r="QV94" s="138"/>
      <c r="QW94" s="138"/>
      <c r="QX94" s="138"/>
      <c r="QY94" s="138"/>
      <c r="QZ94" s="138"/>
      <c r="RA94" s="138"/>
      <c r="RB94" s="138"/>
      <c r="RC94" s="138"/>
      <c r="RD94" s="138"/>
      <c r="RE94" s="138"/>
      <c r="RF94" s="138"/>
      <c r="RG94" s="138"/>
      <c r="RH94" s="138"/>
      <c r="RI94" s="138"/>
      <c r="RJ94" s="138"/>
      <c r="RK94" s="138"/>
      <c r="RL94" s="138"/>
      <c r="RM94" s="138"/>
      <c r="RN94" s="138"/>
      <c r="RO94" s="138"/>
      <c r="RP94" s="138"/>
      <c r="RQ94" s="138"/>
      <c r="RR94" s="138"/>
      <c r="RS94" s="138"/>
      <c r="RT94" s="138"/>
      <c r="RU94" s="138"/>
      <c r="RV94" s="138"/>
      <c r="RW94" s="138"/>
      <c r="RX94" s="138"/>
      <c r="RY94" s="138"/>
      <c r="RZ94" s="138"/>
      <c r="SA94" s="138"/>
      <c r="SB94" s="138"/>
      <c r="SC94" s="138"/>
      <c r="SD94" s="138"/>
      <c r="SE94" s="138"/>
      <c r="SF94" s="138"/>
      <c r="SG94" s="138"/>
      <c r="SH94" s="138"/>
      <c r="SI94" s="138"/>
      <c r="SJ94" s="138"/>
      <c r="SK94" s="138"/>
      <c r="SL94" s="138"/>
      <c r="SM94" s="138"/>
      <c r="SN94" s="138"/>
      <c r="SO94" s="138"/>
      <c r="SP94" s="138"/>
      <c r="SQ94" s="138"/>
      <c r="SR94" s="138"/>
      <c r="SS94" s="138"/>
      <c r="ST94" s="138"/>
      <c r="SU94" s="138"/>
      <c r="SV94" s="138"/>
      <c r="SW94" s="138"/>
      <c r="SX94" s="138"/>
      <c r="SY94" s="138"/>
      <c r="SZ94" s="138"/>
      <c r="TA94" s="138"/>
      <c r="TB94" s="138"/>
      <c r="TC94" s="138"/>
      <c r="TD94" s="138"/>
      <c r="TE94" s="138"/>
      <c r="TF94" s="138"/>
      <c r="TG94" s="138"/>
      <c r="TH94" s="138"/>
      <c r="TI94" s="138"/>
      <c r="TJ94" s="138"/>
      <c r="TK94" s="138"/>
      <c r="TL94" s="138"/>
      <c r="TM94" s="138"/>
      <c r="TN94" s="138"/>
      <c r="TO94" s="138"/>
      <c r="TP94" s="138"/>
      <c r="TQ94" s="138"/>
      <c r="TR94" s="138"/>
      <c r="TS94" s="138"/>
      <c r="TT94" s="138"/>
      <c r="TU94" s="138"/>
      <c r="TV94" s="138"/>
      <c r="TW94" s="138"/>
      <c r="TX94" s="138"/>
      <c r="TY94" s="138"/>
      <c r="TZ94" s="138"/>
      <c r="UA94" s="138"/>
      <c r="UB94" s="138"/>
      <c r="UC94" s="138"/>
      <c r="UD94" s="138"/>
      <c r="UE94" s="138"/>
      <c r="UF94" s="138"/>
      <c r="UG94" s="138"/>
      <c r="UH94" s="138"/>
      <c r="UI94" s="138"/>
      <c r="UJ94" s="138"/>
      <c r="UK94" s="138"/>
      <c r="UL94" s="138"/>
      <c r="UM94" s="138"/>
      <c r="UN94" s="138"/>
      <c r="UO94" s="138"/>
      <c r="UP94" s="138"/>
      <c r="UQ94" s="138"/>
      <c r="UR94" s="138"/>
      <c r="US94" s="138"/>
      <c r="UT94" s="138"/>
      <c r="UU94" s="138"/>
      <c r="UV94" s="138"/>
      <c r="UW94" s="138"/>
      <c r="UX94" s="138"/>
      <c r="UY94" s="138"/>
      <c r="UZ94" s="138"/>
      <c r="VA94" s="138"/>
      <c r="VB94" s="138"/>
      <c r="VC94" s="138"/>
      <c r="VD94" s="138"/>
      <c r="VE94" s="138"/>
      <c r="VF94" s="138"/>
      <c r="VG94" s="138"/>
      <c r="VH94" s="138"/>
      <c r="VI94" s="138"/>
      <c r="VJ94" s="138"/>
      <c r="VK94" s="138"/>
      <c r="VL94" s="138"/>
      <c r="VM94" s="138"/>
      <c r="VN94" s="138"/>
      <c r="VO94" s="138"/>
      <c r="VP94" s="138"/>
      <c r="VQ94" s="138"/>
      <c r="VR94" s="138"/>
      <c r="VS94" s="138"/>
      <c r="VT94" s="138"/>
      <c r="VU94" s="138"/>
      <c r="VV94" s="138"/>
      <c r="VW94" s="138"/>
      <c r="VX94" s="138"/>
      <c r="VY94" s="138"/>
      <c r="VZ94" s="138"/>
      <c r="WA94" s="138"/>
      <c r="WB94" s="138"/>
      <c r="WC94" s="138"/>
      <c r="WD94" s="138"/>
      <c r="WE94" s="138"/>
      <c r="WF94" s="138"/>
      <c r="WG94" s="138"/>
      <c r="WH94" s="138"/>
      <c r="WI94" s="138"/>
      <c r="WJ94" s="138"/>
      <c r="WK94" s="138"/>
      <c r="WL94" s="138"/>
      <c r="WM94" s="138"/>
      <c r="WN94" s="138"/>
      <c r="WO94" s="138"/>
      <c r="WP94" s="138"/>
      <c r="WQ94" s="138"/>
      <c r="WR94" s="138"/>
      <c r="WS94" s="138"/>
      <c r="WT94" s="138"/>
      <c r="WU94" s="138"/>
      <c r="WV94" s="138"/>
      <c r="WW94" s="138"/>
      <c r="WX94" s="138"/>
      <c r="WY94" s="138"/>
      <c r="WZ94" s="138"/>
      <c r="XA94" s="138"/>
      <c r="XB94" s="138"/>
      <c r="XC94" s="138"/>
      <c r="XD94" s="138"/>
      <c r="XE94" s="138"/>
      <c r="XF94" s="138"/>
      <c r="XG94" s="138"/>
      <c r="XH94" s="138"/>
      <c r="XI94" s="138"/>
      <c r="XJ94" s="138"/>
      <c r="XK94" s="138"/>
      <c r="XL94" s="138"/>
      <c r="XM94" s="138"/>
      <c r="XN94" s="138"/>
      <c r="XO94" s="138"/>
      <c r="XP94" s="138"/>
      <c r="XQ94" s="138"/>
      <c r="XR94" s="138"/>
      <c r="XS94" s="138"/>
      <c r="XT94" s="138"/>
      <c r="XU94" s="138"/>
      <c r="XV94" s="138"/>
      <c r="XW94" s="138"/>
      <c r="XX94" s="138"/>
      <c r="XY94" s="138"/>
      <c r="XZ94" s="138"/>
      <c r="YA94" s="138"/>
      <c r="YB94" s="138"/>
      <c r="YC94" s="138"/>
      <c r="YD94" s="138"/>
      <c r="YE94" s="138"/>
      <c r="YF94" s="138"/>
      <c r="YG94" s="138"/>
      <c r="YH94" s="138"/>
      <c r="YI94" s="138"/>
      <c r="YJ94" s="138"/>
      <c r="YK94" s="138"/>
      <c r="YL94" s="138"/>
      <c r="YM94" s="138"/>
      <c r="YN94" s="138"/>
      <c r="YO94" s="138"/>
      <c r="YP94" s="138"/>
      <c r="YQ94" s="138"/>
      <c r="YR94" s="138"/>
      <c r="YS94" s="138"/>
      <c r="YT94" s="138"/>
      <c r="YU94" s="138"/>
      <c r="YV94" s="138"/>
      <c r="YW94" s="138"/>
      <c r="YX94" s="138"/>
      <c r="YY94" s="138"/>
      <c r="YZ94" s="138"/>
      <c r="ZA94" s="138"/>
      <c r="ZB94" s="138"/>
      <c r="ZC94" s="138"/>
      <c r="ZD94" s="138"/>
      <c r="ZE94" s="138"/>
      <c r="ZF94" s="138"/>
      <c r="ZG94" s="138"/>
      <c r="ZH94" s="138"/>
      <c r="ZI94" s="138"/>
      <c r="ZJ94" s="138"/>
      <c r="ZK94" s="138"/>
      <c r="ZL94" s="138"/>
      <c r="ZM94" s="138"/>
      <c r="ZN94" s="138"/>
      <c r="ZO94" s="138"/>
      <c r="ZP94" s="138"/>
      <c r="ZQ94" s="138"/>
      <c r="ZR94" s="138"/>
      <c r="ZS94" s="138"/>
      <c r="ZT94" s="138"/>
      <c r="ZU94" s="138"/>
      <c r="ZV94" s="138"/>
      <c r="ZW94" s="138"/>
      <c r="ZX94" s="138"/>
      <c r="ZY94" s="138"/>
      <c r="ZZ94" s="138"/>
      <c r="AAA94" s="138"/>
      <c r="AAB94" s="138"/>
      <c r="AAC94" s="138"/>
      <c r="AAD94" s="138"/>
      <c r="AAE94" s="138"/>
      <c r="AAF94" s="138"/>
      <c r="AAG94" s="138"/>
      <c r="AAH94" s="138"/>
      <c r="AAI94" s="138"/>
      <c r="AAJ94" s="138"/>
      <c r="AAK94" s="138"/>
      <c r="AAL94" s="138"/>
      <c r="AAM94" s="138"/>
      <c r="AAN94" s="138"/>
      <c r="AAO94" s="138"/>
      <c r="AAP94" s="138"/>
      <c r="AAQ94" s="138"/>
      <c r="AAR94" s="138"/>
      <c r="AAS94" s="138"/>
      <c r="AAT94" s="138"/>
      <c r="AAU94" s="138"/>
      <c r="AAV94" s="138"/>
      <c r="AAW94" s="138"/>
      <c r="AAX94" s="138"/>
      <c r="AAY94" s="138"/>
      <c r="AAZ94" s="138"/>
      <c r="ABA94" s="138"/>
      <c r="ABB94" s="138"/>
      <c r="ABC94" s="138"/>
      <c r="ABD94" s="138"/>
      <c r="ABE94" s="138"/>
      <c r="ABF94" s="138"/>
      <c r="ABG94" s="138"/>
      <c r="ABH94" s="138"/>
      <c r="ABI94" s="138"/>
      <c r="ABJ94" s="138"/>
      <c r="ABK94" s="138"/>
      <c r="ABL94" s="138"/>
      <c r="ABM94" s="138"/>
      <c r="ABN94" s="138"/>
      <c r="ABO94" s="138"/>
      <c r="ABP94" s="138"/>
      <c r="ABQ94" s="138"/>
      <c r="ABR94" s="138"/>
      <c r="ABS94" s="138"/>
      <c r="ABT94" s="138"/>
      <c r="ABU94" s="138"/>
      <c r="ABV94" s="138"/>
      <c r="ABW94" s="138"/>
      <c r="ABX94" s="138"/>
      <c r="ABY94" s="138"/>
      <c r="ABZ94" s="138"/>
      <c r="ACA94" s="138"/>
      <c r="ACB94" s="138"/>
      <c r="ACC94" s="138"/>
      <c r="ACD94" s="138"/>
      <c r="ACE94" s="138"/>
      <c r="ACF94" s="138"/>
      <c r="ACG94" s="138"/>
      <c r="ACH94" s="138"/>
      <c r="ACI94" s="138"/>
      <c r="ACJ94" s="138"/>
      <c r="ACK94" s="138"/>
      <c r="ACL94" s="138"/>
      <c r="ACM94" s="138"/>
      <c r="ACN94" s="138"/>
      <c r="ACO94" s="138"/>
      <c r="ACP94" s="138"/>
      <c r="ACQ94" s="138"/>
      <c r="ACR94" s="138"/>
      <c r="ACS94" s="138"/>
      <c r="ACT94" s="138"/>
      <c r="ACU94" s="138"/>
      <c r="ACV94" s="138"/>
      <c r="ACW94" s="138"/>
      <c r="ACX94" s="138"/>
      <c r="ACY94" s="138"/>
      <c r="ACZ94" s="138"/>
      <c r="ADA94" s="138"/>
      <c r="ADB94" s="138"/>
      <c r="ADC94" s="138"/>
      <c r="ADD94" s="138"/>
      <c r="ADE94" s="138"/>
      <c r="ADF94" s="138"/>
      <c r="ADG94" s="138"/>
      <c r="ADH94" s="138"/>
      <c r="ADI94" s="138"/>
      <c r="ADJ94" s="138"/>
      <c r="ADK94" s="138"/>
      <c r="ADL94" s="138"/>
      <c r="ADM94" s="138"/>
      <c r="ADN94" s="138"/>
      <c r="ADO94" s="138"/>
      <c r="ADP94" s="138"/>
      <c r="ADQ94" s="138"/>
      <c r="ADR94" s="138"/>
      <c r="ADS94" s="138"/>
      <c r="ADT94" s="138"/>
      <c r="ADU94" s="138"/>
      <c r="ADV94" s="138"/>
      <c r="ADW94" s="138"/>
      <c r="ADX94" s="138"/>
      <c r="ADY94" s="138"/>
      <c r="ADZ94" s="138"/>
      <c r="AEA94" s="138"/>
      <c r="AEB94" s="138"/>
      <c r="AEC94" s="138"/>
      <c r="AED94" s="138"/>
      <c r="AEE94" s="138"/>
      <c r="AEF94" s="138"/>
      <c r="AEG94" s="138"/>
      <c r="AEH94" s="138"/>
      <c r="AEI94" s="138"/>
      <c r="AEJ94" s="138"/>
      <c r="AEK94" s="138"/>
      <c r="AEL94" s="138"/>
      <c r="AEM94" s="138"/>
      <c r="AEN94" s="138"/>
      <c r="AEO94" s="138"/>
      <c r="AEP94" s="138"/>
      <c r="AEQ94" s="138"/>
      <c r="AER94" s="138"/>
      <c r="AES94" s="138"/>
      <c r="AET94" s="138"/>
      <c r="AEU94" s="138"/>
      <c r="AEV94" s="138"/>
      <c r="AEW94" s="138"/>
      <c r="AEX94" s="138"/>
      <c r="AEY94" s="138"/>
      <c r="AEZ94" s="138"/>
      <c r="AFA94" s="138"/>
      <c r="AFB94" s="138"/>
      <c r="AFC94" s="138"/>
      <c r="AFD94" s="138"/>
      <c r="AFE94" s="138"/>
      <c r="AFF94" s="138"/>
      <c r="AFG94" s="138"/>
      <c r="AFH94" s="138"/>
      <c r="AFI94" s="138"/>
      <c r="AFJ94" s="138"/>
      <c r="AFK94" s="138"/>
      <c r="AFL94" s="138"/>
      <c r="AFM94" s="138"/>
      <c r="AFN94" s="138"/>
      <c r="AFO94" s="138"/>
      <c r="AFP94" s="138"/>
      <c r="AFQ94" s="138"/>
      <c r="AFR94" s="138"/>
      <c r="AFS94" s="138"/>
      <c r="AFT94" s="138"/>
      <c r="AFU94" s="138"/>
      <c r="AFV94" s="138"/>
      <c r="AFW94" s="138"/>
      <c r="AFX94" s="138"/>
      <c r="AFY94" s="138"/>
      <c r="AFZ94" s="138"/>
      <c r="AGA94" s="138"/>
      <c r="AGB94" s="138"/>
      <c r="AGC94" s="138"/>
      <c r="AGD94" s="138"/>
      <c r="AGE94" s="138"/>
      <c r="AGF94" s="138"/>
      <c r="AGG94" s="138"/>
      <c r="AGH94" s="138"/>
      <c r="AGI94" s="138"/>
      <c r="AGJ94" s="138"/>
      <c r="AGK94" s="138"/>
      <c r="AGL94" s="138"/>
      <c r="AGM94" s="138"/>
      <c r="AGN94" s="138"/>
      <c r="AGO94" s="138"/>
      <c r="AGP94" s="138"/>
      <c r="AGQ94" s="138"/>
      <c r="AGR94" s="138"/>
      <c r="AGS94" s="138"/>
      <c r="AGT94" s="138"/>
      <c r="AGU94" s="138"/>
      <c r="AGV94" s="138"/>
      <c r="AGW94" s="138"/>
      <c r="AGX94" s="138"/>
      <c r="AGY94" s="138"/>
      <c r="AGZ94" s="138"/>
      <c r="AHA94" s="138"/>
      <c r="AHB94" s="138"/>
      <c r="AHC94" s="138"/>
      <c r="AHD94" s="138"/>
      <c r="AHE94" s="138"/>
      <c r="AHF94" s="138"/>
      <c r="AHG94" s="138"/>
      <c r="AHH94" s="138"/>
      <c r="AHI94" s="138"/>
      <c r="AHJ94" s="138"/>
      <c r="AHK94" s="138"/>
      <c r="AHL94" s="138"/>
      <c r="AHM94" s="138"/>
      <c r="AHN94" s="138"/>
      <c r="AHO94" s="138"/>
      <c r="AHP94" s="138"/>
      <c r="AHQ94" s="138"/>
      <c r="AHR94" s="138"/>
      <c r="AHS94" s="138"/>
      <c r="AHT94" s="138"/>
      <c r="AHU94" s="138"/>
      <c r="AHV94" s="138"/>
      <c r="AHW94" s="138"/>
      <c r="AHX94" s="138"/>
      <c r="AHY94" s="138"/>
      <c r="AHZ94" s="138"/>
      <c r="AIA94" s="138"/>
      <c r="AIB94" s="138"/>
      <c r="AIC94" s="138"/>
      <c r="AID94" s="138"/>
      <c r="AIE94" s="138"/>
      <c r="AIF94" s="138"/>
      <c r="AIG94" s="138"/>
      <c r="AIH94" s="138"/>
      <c r="AII94" s="138"/>
      <c r="AIJ94" s="138"/>
      <c r="AIK94" s="138"/>
      <c r="AIL94" s="138"/>
      <c r="AIM94" s="138"/>
      <c r="AIN94" s="138"/>
      <c r="AIO94" s="138"/>
      <c r="AIP94" s="138"/>
      <c r="AIQ94" s="138"/>
      <c r="AIR94" s="138"/>
      <c r="AIS94" s="138"/>
      <c r="AIT94" s="138"/>
      <c r="AIU94" s="138"/>
      <c r="AIV94" s="138"/>
      <c r="AIW94" s="138"/>
      <c r="AIX94" s="138"/>
      <c r="AIY94" s="138"/>
      <c r="AIZ94" s="138"/>
      <c r="AJA94" s="138"/>
      <c r="AJB94" s="138"/>
      <c r="AJC94" s="138"/>
      <c r="AJD94" s="138"/>
      <c r="AJE94" s="138"/>
      <c r="AJF94" s="138"/>
      <c r="AJG94" s="138"/>
      <c r="AJH94" s="138"/>
      <c r="AJI94" s="138"/>
      <c r="AJJ94" s="138"/>
      <c r="AJK94" s="138"/>
      <c r="AJL94" s="138"/>
      <c r="AJM94" s="138"/>
      <c r="AJN94" s="138"/>
      <c r="AJO94" s="138"/>
      <c r="AJP94" s="138"/>
      <c r="AJQ94" s="138"/>
      <c r="AJR94" s="138"/>
      <c r="AJS94" s="138"/>
      <c r="AJT94" s="138"/>
      <c r="AJU94" s="138"/>
      <c r="AJV94" s="138"/>
      <c r="AJW94" s="138"/>
      <c r="AJX94" s="138"/>
      <c r="AJY94" s="138"/>
      <c r="AJZ94" s="138"/>
      <c r="AKA94" s="138"/>
      <c r="AKB94" s="138"/>
      <c r="AKC94" s="138"/>
      <c r="AKD94" s="138"/>
      <c r="AKE94" s="138"/>
      <c r="AKF94" s="138"/>
      <c r="AKG94" s="138"/>
      <c r="AKH94" s="138"/>
      <c r="AKI94" s="138"/>
      <c r="AKJ94" s="138"/>
      <c r="AKK94" s="138"/>
      <c r="AKL94" s="138"/>
      <c r="AKM94" s="138"/>
      <c r="AKN94" s="138"/>
      <c r="AKO94" s="138"/>
      <c r="AKP94" s="138"/>
      <c r="AKQ94" s="138"/>
      <c r="AKR94" s="138"/>
      <c r="AKS94" s="138"/>
      <c r="AKT94" s="138"/>
      <c r="AKU94" s="138"/>
      <c r="AKV94" s="138"/>
      <c r="AKW94" s="138"/>
      <c r="AKX94" s="138"/>
      <c r="AKY94" s="138"/>
      <c r="AKZ94" s="138"/>
      <c r="ALA94" s="138"/>
      <c r="ALB94" s="138"/>
      <c r="ALC94" s="138"/>
      <c r="ALD94" s="138"/>
      <c r="ALE94" s="138"/>
      <c r="ALF94" s="138"/>
      <c r="ALG94" s="138"/>
      <c r="ALH94" s="138"/>
      <c r="ALI94" s="138"/>
      <c r="ALJ94" s="138"/>
      <c r="ALK94" s="138"/>
      <c r="ALL94" s="138"/>
      <c r="ALM94" s="138"/>
      <c r="ALN94" s="138"/>
      <c r="ALO94" s="138"/>
      <c r="ALP94" s="138"/>
      <c r="ALQ94" s="138"/>
      <c r="ALR94" s="138"/>
      <c r="ALS94" s="138"/>
      <c r="ALT94" s="138"/>
      <c r="ALU94" s="138"/>
      <c r="ALV94" s="138"/>
      <c r="ALW94" s="138"/>
      <c r="ALX94" s="138"/>
      <c r="ALY94" s="138"/>
      <c r="ALZ94" s="138"/>
      <c r="AMA94" s="138"/>
    </row>
    <row r="95" spans="2:1015" x14ac:dyDescent="0.25">
      <c r="C95" s="170"/>
      <c r="D95" s="171"/>
      <c r="E95" s="171"/>
      <c r="F95" s="172"/>
      <c r="G95" s="140"/>
      <c r="H95" s="140"/>
      <c r="I95" s="140"/>
      <c r="J95" s="140"/>
      <c r="K95" s="140"/>
      <c r="L95" s="597"/>
      <c r="M95" s="598"/>
    </row>
    <row r="96" spans="2:1015" ht="14.65" customHeight="1" x14ac:dyDescent="0.25">
      <c r="C96" s="1"/>
      <c r="D96" s="1"/>
      <c r="E96" s="1"/>
      <c r="F96" s="1"/>
      <c r="G96" s="1"/>
      <c r="H96" s="1"/>
      <c r="I96" s="1"/>
      <c r="J96" s="1"/>
      <c r="K96" s="1"/>
    </row>
    <row r="97" spans="3:15" x14ac:dyDescent="0.25">
      <c r="C97" s="1"/>
      <c r="D97" s="1"/>
      <c r="E97" s="1"/>
      <c r="F97" s="1"/>
      <c r="G97" s="1"/>
      <c r="H97" s="1"/>
      <c r="I97" s="1"/>
      <c r="J97" s="1"/>
      <c r="K97" s="1"/>
    </row>
    <row r="98" spans="3:15" x14ac:dyDescent="0.25">
      <c r="C98" s="1"/>
      <c r="D98" s="1"/>
      <c r="E98" s="1"/>
      <c r="F98" s="1"/>
      <c r="G98" s="1"/>
      <c r="H98" s="1"/>
      <c r="I98" s="1"/>
      <c r="J98" s="1"/>
      <c r="K98" s="1"/>
      <c r="O98" s="85"/>
    </row>
    <row r="99" spans="3:15" x14ac:dyDescent="0.25">
      <c r="C99" s="1"/>
      <c r="D99" s="1"/>
      <c r="E99" s="1"/>
      <c r="F99" s="1"/>
      <c r="G99" s="1"/>
      <c r="H99" s="1"/>
      <c r="I99" s="1"/>
      <c r="J99" s="1"/>
      <c r="K99" s="1"/>
    </row>
    <row r="100" spans="3:15" x14ac:dyDescent="0.25">
      <c r="C100" s="1"/>
      <c r="D100" s="1"/>
      <c r="E100" s="1"/>
      <c r="F100" s="1"/>
      <c r="G100" s="1"/>
      <c r="H100" s="1"/>
      <c r="I100" s="1"/>
      <c r="J100" s="1"/>
      <c r="K100" s="1"/>
    </row>
    <row r="101" spans="3:15" x14ac:dyDescent="0.25">
      <c r="C101" s="1"/>
      <c r="D101" s="1"/>
      <c r="E101" s="1"/>
      <c r="F101" s="1"/>
      <c r="G101" s="1"/>
      <c r="H101" s="1"/>
      <c r="I101" s="1"/>
      <c r="J101" s="1"/>
      <c r="K101" s="1"/>
    </row>
    <row r="102" spans="3:15" x14ac:dyDescent="0.25">
      <c r="C102" s="1"/>
      <c r="D102" s="1"/>
      <c r="E102" s="1"/>
      <c r="F102" s="1"/>
      <c r="G102" s="1"/>
      <c r="H102" s="1"/>
      <c r="I102" s="1"/>
      <c r="J102" s="1"/>
      <c r="K102" s="1"/>
    </row>
    <row r="103" spans="3:15" x14ac:dyDescent="0.25">
      <c r="C103" s="1"/>
      <c r="D103" s="1"/>
      <c r="E103" s="1"/>
      <c r="F103" s="1"/>
      <c r="G103" s="1"/>
      <c r="H103" s="1"/>
      <c r="I103" s="1"/>
      <c r="J103" s="1"/>
      <c r="K103" s="1"/>
    </row>
    <row r="104" spans="3:15" x14ac:dyDescent="0.25">
      <c r="C104" s="1"/>
      <c r="D104" s="1"/>
      <c r="E104" s="1"/>
      <c r="F104" s="1"/>
      <c r="G104" s="1"/>
      <c r="H104" s="1"/>
      <c r="I104" s="1"/>
      <c r="J104" s="1"/>
      <c r="K104" s="1"/>
    </row>
    <row r="105" spans="3:15" x14ac:dyDescent="0.25">
      <c r="C105" s="1"/>
      <c r="D105" s="1"/>
      <c r="E105" s="1"/>
      <c r="F105" s="1"/>
      <c r="G105" s="1"/>
      <c r="H105" s="1"/>
      <c r="I105" s="1"/>
      <c r="J105" s="1"/>
      <c r="K105" s="1"/>
    </row>
    <row r="106" spans="3:15" x14ac:dyDescent="0.25">
      <c r="C106" s="1"/>
      <c r="D106" s="1"/>
      <c r="E106" s="1"/>
      <c r="F106" s="1"/>
      <c r="G106" s="1"/>
      <c r="H106" s="1"/>
      <c r="I106" s="1"/>
      <c r="J106" s="1"/>
      <c r="K106" s="1"/>
    </row>
    <row r="107" spans="3:15" x14ac:dyDescent="0.25">
      <c r="C107" s="1"/>
      <c r="D107" s="1"/>
      <c r="E107" s="1"/>
      <c r="F107" s="1"/>
      <c r="G107" s="1"/>
      <c r="H107" s="1"/>
      <c r="I107" s="1"/>
      <c r="J107" s="1"/>
      <c r="K107" s="1"/>
    </row>
    <row r="108" spans="3:15" x14ac:dyDescent="0.25">
      <c r="C108" s="1"/>
      <c r="D108" s="1"/>
      <c r="E108" s="1"/>
      <c r="F108" s="1"/>
      <c r="G108" s="1"/>
      <c r="H108" s="1"/>
      <c r="I108" s="1"/>
      <c r="J108" s="1"/>
      <c r="K108" s="1"/>
    </row>
    <row r="109" spans="3:15" x14ac:dyDescent="0.25">
      <c r="C109" s="1"/>
      <c r="D109" s="1"/>
      <c r="E109" s="1"/>
      <c r="F109" s="1"/>
      <c r="G109" s="1"/>
      <c r="H109" s="1"/>
      <c r="I109" s="1"/>
      <c r="J109" s="1"/>
      <c r="K109" s="1"/>
    </row>
    <row r="110" spans="3:15" x14ac:dyDescent="0.25">
      <c r="C110" s="1"/>
      <c r="D110" s="1"/>
      <c r="E110" s="1"/>
      <c r="F110" s="1"/>
      <c r="G110" s="1"/>
      <c r="H110" s="1"/>
      <c r="I110" s="1"/>
      <c r="J110" s="1"/>
      <c r="K110" s="1"/>
    </row>
    <row r="111" spans="3:15" x14ac:dyDescent="0.25">
      <c r="C111" s="1"/>
      <c r="D111" s="1"/>
      <c r="E111" s="1"/>
      <c r="F111" s="1"/>
      <c r="G111" s="1"/>
      <c r="H111" s="1"/>
      <c r="I111" s="1"/>
      <c r="J111" s="1"/>
      <c r="K111" s="1"/>
    </row>
    <row r="112" spans="3:15" x14ac:dyDescent="0.25">
      <c r="C112" s="1"/>
      <c r="D112" s="1"/>
      <c r="E112" s="1"/>
      <c r="F112" s="1"/>
      <c r="G112" s="1"/>
      <c r="H112" s="1"/>
      <c r="I112" s="1"/>
      <c r="J112" s="1"/>
      <c r="K112" s="1"/>
    </row>
    <row r="113" spans="3:11" x14ac:dyDescent="0.25">
      <c r="C113" s="1"/>
      <c r="D113" s="1"/>
      <c r="E113" s="1"/>
      <c r="F113" s="1"/>
      <c r="G113" s="1"/>
      <c r="H113" s="1"/>
      <c r="I113" s="1"/>
      <c r="J113" s="1"/>
      <c r="K113" s="1"/>
    </row>
    <row r="114" spans="3:11" x14ac:dyDescent="0.25">
      <c r="C114" s="1"/>
      <c r="D114" s="1"/>
      <c r="E114" s="1"/>
      <c r="F114" s="1"/>
      <c r="G114" s="1"/>
      <c r="H114" s="1"/>
      <c r="I114" s="1"/>
      <c r="J114" s="1"/>
      <c r="K114" s="1"/>
    </row>
    <row r="115" spans="3:11" x14ac:dyDescent="0.25">
      <c r="C115" s="1"/>
      <c r="D115" s="1"/>
      <c r="E115" s="1"/>
      <c r="F115" s="1"/>
      <c r="G115" s="1"/>
      <c r="H115" s="1"/>
      <c r="I115" s="1"/>
      <c r="J115" s="1"/>
      <c r="K115" s="1"/>
    </row>
    <row r="116" spans="3:11" x14ac:dyDescent="0.25">
      <c r="C116" s="1"/>
      <c r="D116" s="1"/>
      <c r="E116" s="1"/>
      <c r="F116" s="1"/>
      <c r="G116" s="1"/>
      <c r="H116" s="1"/>
      <c r="I116" s="1"/>
      <c r="J116" s="1"/>
      <c r="K116" s="1"/>
    </row>
    <row r="117" spans="3:11" x14ac:dyDescent="0.25">
      <c r="C117" s="1"/>
      <c r="D117" s="1"/>
      <c r="E117" s="1"/>
      <c r="F117" s="1"/>
      <c r="G117" s="1"/>
      <c r="H117" s="1"/>
      <c r="I117" s="1"/>
      <c r="J117" s="1"/>
      <c r="K117" s="1"/>
    </row>
    <row r="118" spans="3:11" x14ac:dyDescent="0.25">
      <c r="C118" s="1"/>
      <c r="D118" s="1"/>
      <c r="E118" s="1"/>
      <c r="F118" s="1"/>
      <c r="G118" s="1"/>
      <c r="H118" s="1"/>
      <c r="I118" s="1"/>
      <c r="J118" s="1"/>
      <c r="K118" s="1"/>
    </row>
    <row r="119" spans="3:11" x14ac:dyDescent="0.25">
      <c r="C119" s="1"/>
      <c r="D119" s="1"/>
      <c r="E119" s="1"/>
      <c r="F119" s="1"/>
      <c r="G119" s="1"/>
      <c r="H119" s="1"/>
      <c r="I119" s="1"/>
      <c r="J119" s="1"/>
      <c r="K119" s="1"/>
    </row>
    <row r="120" spans="3:11" x14ac:dyDescent="0.25">
      <c r="C120" s="1"/>
      <c r="D120" s="1"/>
      <c r="E120" s="1"/>
      <c r="F120" s="1"/>
      <c r="G120" s="1"/>
      <c r="H120" s="1"/>
      <c r="I120" s="1"/>
      <c r="J120" s="1"/>
      <c r="K120" s="1"/>
    </row>
    <row r="121" spans="3:11" x14ac:dyDescent="0.25">
      <c r="C121" s="1"/>
      <c r="D121" s="1"/>
      <c r="E121" s="1"/>
      <c r="F121" s="1"/>
      <c r="G121" s="1"/>
      <c r="H121" s="1"/>
      <c r="I121" s="1"/>
      <c r="J121" s="1"/>
      <c r="K121" s="1"/>
    </row>
    <row r="122" spans="3:11" x14ac:dyDescent="0.25">
      <c r="C122" s="1"/>
      <c r="D122" s="1"/>
      <c r="E122" s="1"/>
      <c r="F122" s="1"/>
      <c r="G122" s="1"/>
      <c r="H122" s="1"/>
      <c r="I122" s="1"/>
      <c r="J122" s="1"/>
      <c r="K122" s="1"/>
    </row>
    <row r="123" spans="3:11" x14ac:dyDescent="0.25">
      <c r="C123" s="1"/>
      <c r="D123" s="1"/>
      <c r="E123" s="1"/>
      <c r="F123" s="1"/>
      <c r="G123" s="1"/>
      <c r="H123" s="1"/>
      <c r="I123" s="1"/>
      <c r="J123" s="1"/>
      <c r="K123" s="1"/>
    </row>
    <row r="124" spans="3:11" x14ac:dyDescent="0.25">
      <c r="C124" s="1"/>
      <c r="D124" s="1"/>
      <c r="E124" s="1"/>
      <c r="F124" s="1"/>
      <c r="G124" s="1"/>
      <c r="H124" s="1"/>
      <c r="I124" s="1"/>
      <c r="J124" s="1"/>
      <c r="K124" s="1"/>
    </row>
    <row r="125" spans="3:11" x14ac:dyDescent="0.25">
      <c r="C125" s="1"/>
      <c r="D125" s="1"/>
      <c r="E125" s="1"/>
      <c r="F125" s="1"/>
      <c r="G125" s="1"/>
      <c r="H125" s="1"/>
      <c r="I125" s="1"/>
      <c r="J125" s="1"/>
      <c r="K125" s="1"/>
    </row>
    <row r="126" spans="3:11" x14ac:dyDescent="0.25">
      <c r="C126" s="1"/>
      <c r="D126" s="1"/>
      <c r="E126" s="1"/>
      <c r="F126" s="1"/>
      <c r="G126" s="1"/>
      <c r="H126" s="1"/>
      <c r="I126" s="1"/>
      <c r="J126" s="1"/>
      <c r="K126" s="1"/>
    </row>
    <row r="127" spans="3:11" x14ac:dyDescent="0.25">
      <c r="C127" s="1"/>
      <c r="D127" s="1"/>
      <c r="E127" s="1"/>
      <c r="F127" s="1"/>
      <c r="G127" s="1"/>
      <c r="H127" s="1"/>
      <c r="I127" s="1"/>
      <c r="J127" s="1"/>
      <c r="K127" s="1"/>
    </row>
    <row r="128" spans="3:11" x14ac:dyDescent="0.25">
      <c r="C128" s="1"/>
      <c r="D128" s="1"/>
      <c r="E128" s="1"/>
      <c r="F128" s="1"/>
      <c r="G128" s="1"/>
      <c r="H128" s="1"/>
      <c r="I128" s="1"/>
      <c r="J128" s="1"/>
      <c r="K128" s="1"/>
    </row>
    <row r="129" spans="3:11" x14ac:dyDescent="0.25">
      <c r="C129" s="1"/>
      <c r="D129" s="1"/>
      <c r="E129" s="1"/>
      <c r="F129" s="1"/>
      <c r="G129" s="1"/>
      <c r="H129" s="1"/>
      <c r="I129" s="1"/>
      <c r="J129" s="1"/>
      <c r="K129" s="1"/>
    </row>
    <row r="130" spans="3:11" x14ac:dyDescent="0.25">
      <c r="C130" s="1"/>
      <c r="D130" s="1"/>
      <c r="E130" s="1"/>
      <c r="F130" s="1"/>
      <c r="G130" s="1"/>
      <c r="H130" s="1"/>
      <c r="I130" s="1"/>
      <c r="J130" s="1"/>
      <c r="K130" s="1"/>
    </row>
    <row r="131" spans="3:11" x14ac:dyDescent="0.25">
      <c r="C131" s="1"/>
      <c r="D131" s="1"/>
      <c r="E131" s="1"/>
      <c r="F131" s="1"/>
      <c r="G131" s="1"/>
      <c r="H131" s="1"/>
      <c r="I131" s="1"/>
      <c r="J131" s="1"/>
      <c r="K131" s="1"/>
    </row>
    <row r="132" spans="3:11" x14ac:dyDescent="0.25">
      <c r="C132" s="1"/>
      <c r="D132" s="1"/>
      <c r="E132" s="1"/>
      <c r="F132" s="1"/>
      <c r="G132" s="1"/>
      <c r="H132" s="1"/>
      <c r="I132" s="1"/>
      <c r="J132" s="1"/>
      <c r="K132" s="1"/>
    </row>
    <row r="133" spans="3:11" x14ac:dyDescent="0.25">
      <c r="C133" s="1"/>
      <c r="D133" s="1"/>
      <c r="E133" s="1"/>
      <c r="F133" s="1"/>
      <c r="G133" s="1"/>
      <c r="H133" s="1"/>
      <c r="I133" s="1"/>
      <c r="J133" s="1"/>
      <c r="K133" s="1"/>
    </row>
    <row r="134" spans="3:11" x14ac:dyDescent="0.25">
      <c r="C134" s="1"/>
      <c r="D134" s="1"/>
      <c r="E134" s="1"/>
      <c r="F134" s="1"/>
      <c r="G134" s="1"/>
      <c r="H134" s="1"/>
      <c r="I134" s="1"/>
      <c r="J134" s="1"/>
      <c r="K134" s="1"/>
    </row>
    <row r="135" spans="3:11" x14ac:dyDescent="0.25">
      <c r="C135" s="1"/>
      <c r="D135" s="1"/>
      <c r="E135" s="1"/>
      <c r="F135" s="1"/>
      <c r="G135" s="1"/>
      <c r="H135" s="1"/>
      <c r="I135" s="1"/>
      <c r="J135" s="1"/>
      <c r="K135" s="1"/>
    </row>
    <row r="136" spans="3:11" x14ac:dyDescent="0.25">
      <c r="C136" s="1"/>
      <c r="D136" s="1"/>
      <c r="E136" s="1"/>
      <c r="F136" s="1"/>
      <c r="G136" s="1"/>
      <c r="H136" s="1"/>
      <c r="I136" s="1"/>
      <c r="J136" s="1"/>
      <c r="K136" s="1"/>
    </row>
    <row r="137" spans="3:11" x14ac:dyDescent="0.25">
      <c r="C137" s="1"/>
      <c r="D137" s="1"/>
      <c r="E137" s="1"/>
      <c r="F137" s="1"/>
      <c r="G137" s="1"/>
      <c r="H137" s="1"/>
      <c r="I137" s="1"/>
      <c r="J137" s="1"/>
      <c r="K137" s="1"/>
    </row>
    <row r="138" spans="3:11" x14ac:dyDescent="0.25">
      <c r="C138" s="1"/>
      <c r="D138" s="1"/>
      <c r="E138" s="1"/>
      <c r="F138" s="1"/>
      <c r="G138" s="1"/>
      <c r="H138" s="1"/>
      <c r="I138" s="1"/>
      <c r="J138" s="1"/>
      <c r="K138" s="1"/>
    </row>
    <row r="139" spans="3:11" x14ac:dyDescent="0.25">
      <c r="C139" s="1"/>
      <c r="D139" s="1"/>
      <c r="E139" s="1"/>
      <c r="F139" s="1"/>
      <c r="G139" s="1"/>
      <c r="H139" s="1"/>
      <c r="I139" s="1"/>
      <c r="J139" s="1"/>
      <c r="K139" s="1"/>
    </row>
    <row r="140" spans="3:11" x14ac:dyDescent="0.25">
      <c r="C140" s="86"/>
      <c r="D140" s="1"/>
      <c r="E140" s="1"/>
      <c r="F140" s="1"/>
      <c r="G140" s="1"/>
      <c r="H140" s="1"/>
      <c r="I140" s="1"/>
      <c r="J140" s="1"/>
      <c r="K140" s="1"/>
    </row>
    <row r="141" spans="3:11" x14ac:dyDescent="0.25">
      <c r="C141" s="86"/>
      <c r="D141" s="1"/>
      <c r="E141" s="1"/>
      <c r="F141" s="1"/>
      <c r="G141" s="1"/>
      <c r="H141" s="1"/>
      <c r="I141" s="1"/>
      <c r="J141" s="1"/>
      <c r="K141" s="1"/>
    </row>
    <row r="142" spans="3:11" x14ac:dyDescent="0.25">
      <c r="C142" s="86"/>
      <c r="D142" s="1"/>
      <c r="E142" s="1"/>
      <c r="F142" s="1"/>
      <c r="G142" s="1"/>
      <c r="H142" s="1"/>
      <c r="I142" s="1"/>
      <c r="J142" s="1"/>
      <c r="K142" s="1"/>
    </row>
    <row r="143" spans="3:11" x14ac:dyDescent="0.25">
      <c r="C143" s="86"/>
      <c r="D143" s="1"/>
      <c r="E143" s="1"/>
      <c r="F143" s="1"/>
      <c r="G143" s="1"/>
      <c r="H143" s="1"/>
      <c r="I143" s="1"/>
      <c r="J143" s="1"/>
      <c r="K143" s="1"/>
    </row>
    <row r="144" spans="3:11" x14ac:dyDescent="0.25">
      <c r="C144" s="86"/>
      <c r="D144" s="1"/>
      <c r="E144" s="1"/>
      <c r="F144" s="1"/>
      <c r="G144" s="1"/>
      <c r="H144" s="1"/>
      <c r="I144" s="1"/>
      <c r="J144" s="1"/>
      <c r="K144" s="1"/>
    </row>
    <row r="145" spans="2:16" x14ac:dyDescent="0.25">
      <c r="C145" s="86"/>
      <c r="D145" s="1"/>
      <c r="E145" s="1"/>
      <c r="F145" s="1"/>
      <c r="G145" s="1"/>
      <c r="H145" s="1"/>
      <c r="I145" s="1"/>
      <c r="J145" s="1"/>
      <c r="K145" s="1"/>
    </row>
    <row r="146" spans="2:16" ht="17.649999999999999" customHeight="1" x14ac:dyDescent="0.25">
      <c r="C146" s="87"/>
      <c r="D146" s="1"/>
      <c r="E146" s="1"/>
      <c r="F146" s="1"/>
      <c r="G146" s="1"/>
      <c r="H146" s="1"/>
      <c r="I146" s="1"/>
    </row>
    <row r="147" spans="2:16" ht="21" x14ac:dyDescent="0.25">
      <c r="B147" s="603" t="str">
        <f>CONCATENATE(L260," von ",L262)</f>
        <v>Veränderung des Bilanzergebnisses (%) von Vorjahr 1 auf 2023 (final)</v>
      </c>
      <c r="C147" s="603"/>
      <c r="D147" s="603"/>
      <c r="E147" s="603"/>
      <c r="F147" s="603"/>
      <c r="G147" s="603"/>
      <c r="H147" s="603"/>
      <c r="I147" s="603"/>
      <c r="J147" s="603"/>
      <c r="K147" s="603"/>
      <c r="L147" s="603"/>
      <c r="M147" s="603"/>
      <c r="N147" s="234"/>
      <c r="O147" s="235"/>
      <c r="P147" s="138"/>
    </row>
    <row r="148" spans="2:16" x14ac:dyDescent="0.25">
      <c r="C148" s="89"/>
      <c r="D148" s="89"/>
      <c r="E148" s="89"/>
      <c r="F148" s="89"/>
      <c r="G148" s="89"/>
      <c r="H148" s="89"/>
      <c r="I148" s="89"/>
    </row>
    <row r="149" spans="2:16" x14ac:dyDescent="0.25">
      <c r="C149" s="1"/>
      <c r="D149" s="1"/>
      <c r="E149" s="1"/>
      <c r="F149" s="1"/>
      <c r="G149" s="1"/>
      <c r="H149" s="1"/>
      <c r="I149" s="1"/>
    </row>
    <row r="150" spans="2:16" x14ac:dyDescent="0.25">
      <c r="C150" s="1"/>
      <c r="D150" s="1"/>
      <c r="E150" s="1"/>
      <c r="F150" s="1"/>
      <c r="G150" s="1"/>
      <c r="H150" s="1"/>
      <c r="I150" s="1"/>
      <c r="J150" s="1"/>
      <c r="K150" s="1"/>
    </row>
    <row r="151" spans="2:16" x14ac:dyDescent="0.25">
      <c r="C151" s="1"/>
      <c r="D151" s="1"/>
      <c r="E151" s="1"/>
      <c r="F151" s="1"/>
      <c r="G151" s="1"/>
      <c r="H151" s="1"/>
      <c r="I151" s="1"/>
      <c r="J151" s="1"/>
      <c r="K151" s="1"/>
    </row>
    <row r="152" spans="2:16" x14ac:dyDescent="0.25">
      <c r="C152" s="1"/>
      <c r="D152" s="1"/>
      <c r="E152" s="1"/>
      <c r="F152" s="1"/>
      <c r="G152" s="1"/>
      <c r="H152" s="1"/>
      <c r="I152" s="1"/>
      <c r="J152" s="1"/>
      <c r="K152" s="1"/>
    </row>
    <row r="153" spans="2:16" x14ac:dyDescent="0.25">
      <c r="C153" s="1"/>
      <c r="D153" s="1"/>
      <c r="E153" s="1"/>
      <c r="F153" s="1"/>
      <c r="G153" s="1"/>
      <c r="H153" s="1"/>
      <c r="I153" s="1"/>
      <c r="J153" s="1"/>
      <c r="K153" s="1"/>
    </row>
    <row r="154" spans="2:16" x14ac:dyDescent="0.25">
      <c r="C154" s="1"/>
      <c r="D154" s="1"/>
      <c r="E154" s="1"/>
      <c r="F154" s="1"/>
      <c r="G154" s="1"/>
      <c r="H154" s="1"/>
      <c r="I154" s="1"/>
      <c r="J154" s="1"/>
      <c r="K154" s="1"/>
    </row>
    <row r="155" spans="2:16" x14ac:dyDescent="0.25">
      <c r="C155" s="1"/>
      <c r="D155" s="1"/>
      <c r="E155" s="1"/>
      <c r="F155" s="1"/>
      <c r="G155" s="1"/>
      <c r="H155" s="1"/>
      <c r="I155" s="1"/>
      <c r="J155" s="1"/>
      <c r="K155" s="1"/>
    </row>
    <row r="156" spans="2:16" x14ac:dyDescent="0.25">
      <c r="C156" s="1"/>
      <c r="D156" s="1"/>
      <c r="E156" s="1"/>
      <c r="F156" s="1"/>
      <c r="G156" s="1"/>
      <c r="H156" s="1"/>
      <c r="I156" s="1"/>
      <c r="J156" s="1"/>
      <c r="K156" s="1"/>
    </row>
    <row r="157" spans="2:16" x14ac:dyDescent="0.25">
      <c r="C157" s="1"/>
      <c r="D157" s="1"/>
      <c r="E157" s="1"/>
      <c r="F157" s="1"/>
      <c r="G157" s="1"/>
      <c r="H157" s="1"/>
      <c r="I157" s="1"/>
      <c r="J157" s="1"/>
      <c r="K157" s="1"/>
    </row>
    <row r="158" spans="2:16" x14ac:dyDescent="0.25">
      <c r="C158" s="1"/>
      <c r="D158" s="1"/>
      <c r="E158" s="1"/>
      <c r="F158" s="1"/>
      <c r="G158" s="1"/>
      <c r="H158" s="1"/>
      <c r="I158" s="1"/>
      <c r="J158" s="1"/>
      <c r="K158" s="1"/>
    </row>
    <row r="159" spans="2:16" x14ac:dyDescent="0.25">
      <c r="C159" s="1"/>
      <c r="D159" s="1"/>
      <c r="E159" s="1"/>
      <c r="F159" s="1"/>
      <c r="G159" s="1"/>
      <c r="H159" s="1"/>
      <c r="I159" s="1"/>
      <c r="J159" s="1"/>
      <c r="K159" s="1"/>
    </row>
    <row r="160" spans="2:16" x14ac:dyDescent="0.25">
      <c r="C160" s="1"/>
      <c r="D160" s="1"/>
      <c r="E160" s="1"/>
      <c r="F160" s="1"/>
      <c r="G160" s="1"/>
      <c r="H160" s="1"/>
      <c r="I160" s="1"/>
      <c r="J160" s="1"/>
      <c r="K160" s="1"/>
    </row>
    <row r="161" spans="3:11" x14ac:dyDescent="0.25">
      <c r="C161" s="1"/>
      <c r="D161" s="1"/>
      <c r="E161" s="1"/>
      <c r="F161" s="1"/>
      <c r="G161" s="1"/>
      <c r="H161" s="1"/>
      <c r="I161" s="1"/>
      <c r="J161" s="1"/>
      <c r="K161" s="1"/>
    </row>
    <row r="162" spans="3:11" x14ac:dyDescent="0.25">
      <c r="C162" s="1"/>
      <c r="D162" s="1"/>
      <c r="E162" s="1"/>
      <c r="F162" s="1"/>
      <c r="G162" s="1"/>
      <c r="H162" s="1"/>
      <c r="I162" s="1"/>
      <c r="J162" s="1"/>
      <c r="K162" s="1"/>
    </row>
    <row r="163" spans="3:11" x14ac:dyDescent="0.25">
      <c r="C163" s="1"/>
      <c r="D163" s="1"/>
      <c r="E163" s="1"/>
      <c r="F163" s="1"/>
      <c r="G163" s="1"/>
      <c r="H163" s="1"/>
      <c r="I163" s="1"/>
      <c r="J163" s="1"/>
      <c r="K163" s="1"/>
    </row>
    <row r="164" spans="3:11" x14ac:dyDescent="0.25">
      <c r="C164" s="1"/>
      <c r="D164" s="1"/>
      <c r="E164" s="1"/>
      <c r="F164" s="1"/>
      <c r="G164" s="1"/>
      <c r="H164" s="1"/>
      <c r="I164" s="1"/>
      <c r="J164" s="1"/>
      <c r="K164" s="1"/>
    </row>
    <row r="165" spans="3:11" x14ac:dyDescent="0.25">
      <c r="C165" s="1"/>
      <c r="D165" s="1"/>
      <c r="E165" s="1"/>
      <c r="F165" s="1"/>
      <c r="G165" s="1"/>
      <c r="H165" s="1"/>
      <c r="I165" s="1"/>
      <c r="J165" s="1"/>
      <c r="K165" s="1"/>
    </row>
    <row r="166" spans="3:11" x14ac:dyDescent="0.25">
      <c r="C166" s="1"/>
      <c r="D166" s="1"/>
      <c r="E166" s="1"/>
      <c r="F166" s="1"/>
      <c r="G166" s="1"/>
      <c r="H166" s="1"/>
      <c r="I166" s="1"/>
      <c r="J166" s="1"/>
      <c r="K166" s="1"/>
    </row>
    <row r="167" spans="3:11" x14ac:dyDescent="0.25">
      <c r="C167" s="1"/>
      <c r="D167" s="1"/>
      <c r="E167" s="1"/>
      <c r="F167" s="1"/>
      <c r="G167" s="1"/>
      <c r="H167" s="1"/>
      <c r="I167" s="1"/>
      <c r="J167" s="1"/>
      <c r="K167" s="1"/>
    </row>
    <row r="168" spans="3:11" x14ac:dyDescent="0.25">
      <c r="C168" s="1"/>
      <c r="D168" s="1"/>
      <c r="E168" s="1"/>
      <c r="F168" s="1"/>
      <c r="G168" s="1"/>
      <c r="H168" s="1"/>
      <c r="I168" s="1"/>
      <c r="J168" s="1"/>
      <c r="K168" s="1"/>
    </row>
    <row r="169" spans="3:11" x14ac:dyDescent="0.25">
      <c r="C169" s="1"/>
      <c r="D169" s="1"/>
      <c r="E169" s="1"/>
      <c r="F169" s="1"/>
      <c r="G169" s="1"/>
      <c r="H169" s="1"/>
      <c r="I169" s="1"/>
      <c r="J169" s="1"/>
      <c r="K169" s="1"/>
    </row>
    <row r="170" spans="3:11" x14ac:dyDescent="0.25">
      <c r="C170" s="1"/>
      <c r="D170" s="1"/>
      <c r="E170" s="1"/>
      <c r="F170" s="1"/>
      <c r="G170" s="1"/>
      <c r="H170" s="1"/>
      <c r="I170" s="1"/>
      <c r="J170" s="1"/>
      <c r="K170" s="1"/>
    </row>
    <row r="171" spans="3:11" x14ac:dyDescent="0.25">
      <c r="C171" s="1"/>
      <c r="D171" s="1"/>
      <c r="E171" s="1"/>
      <c r="F171" s="1"/>
      <c r="G171" s="1"/>
      <c r="H171" s="1"/>
      <c r="I171" s="1"/>
      <c r="J171" s="1"/>
      <c r="K171" s="1"/>
    </row>
    <row r="172" spans="3:11" x14ac:dyDescent="0.25">
      <c r="C172" s="1"/>
      <c r="D172" s="1"/>
      <c r="E172" s="1"/>
      <c r="F172" s="1"/>
      <c r="G172" s="1"/>
      <c r="H172" s="1"/>
      <c r="I172" s="1"/>
      <c r="J172" s="1"/>
      <c r="K172" s="1"/>
    </row>
    <row r="178" spans="2:15" x14ac:dyDescent="0.25">
      <c r="B178" s="138"/>
    </row>
    <row r="179" spans="2:15" x14ac:dyDescent="0.25">
      <c r="B179" s="138"/>
    </row>
    <row r="180" spans="2:15" x14ac:dyDescent="0.25">
      <c r="B180" s="138"/>
    </row>
    <row r="181" spans="2:15" x14ac:dyDescent="0.25">
      <c r="B181" s="138"/>
    </row>
    <row r="182" spans="2:15" x14ac:dyDescent="0.25">
      <c r="B182" s="138"/>
    </row>
    <row r="183" spans="2:15" x14ac:dyDescent="0.25">
      <c r="B183" s="138"/>
    </row>
    <row r="184" spans="2:15" x14ac:dyDescent="0.25">
      <c r="B184" s="138"/>
    </row>
    <row r="185" spans="2:15" ht="21" x14ac:dyDescent="0.25">
      <c r="B185" s="581" t="str">
        <f>CONCATENATE(L260," von ",N262)</f>
        <v>Veränderung des Bilanzergebnisses (%) von Vorjahr 2 auf 2023 (final)</v>
      </c>
      <c r="C185" s="582"/>
      <c r="D185" s="582"/>
      <c r="E185" s="582"/>
      <c r="F185" s="582"/>
      <c r="G185" s="582"/>
      <c r="H185" s="582"/>
      <c r="I185" s="582"/>
      <c r="J185" s="582"/>
      <c r="K185" s="582"/>
      <c r="L185" s="582"/>
      <c r="M185" s="582"/>
      <c r="N185" s="236"/>
      <c r="O185" s="237"/>
    </row>
    <row r="186" spans="2:15" x14ac:dyDescent="0.25">
      <c r="B186" s="138"/>
    </row>
    <row r="187" spans="2:15" x14ac:dyDescent="0.25">
      <c r="B187" s="138"/>
    </row>
    <row r="188" spans="2:15" x14ac:dyDescent="0.25">
      <c r="B188" s="138"/>
      <c r="C188" s="88"/>
      <c r="D188" s="219"/>
      <c r="E188" s="219"/>
      <c r="F188" s="219"/>
      <c r="G188" s="219"/>
      <c r="H188" s="219"/>
      <c r="I188" s="219"/>
      <c r="J188" s="1"/>
      <c r="K188" s="1"/>
    </row>
    <row r="189" spans="2:15" x14ac:dyDescent="0.25">
      <c r="B189" s="138"/>
      <c r="C189" s="1"/>
      <c r="D189" s="1"/>
      <c r="E189" s="1"/>
      <c r="F189" s="1"/>
      <c r="G189" s="1"/>
      <c r="H189" s="1"/>
      <c r="I189" s="1"/>
      <c r="J189" s="1"/>
      <c r="K189" s="1"/>
    </row>
    <row r="190" spans="2:15" x14ac:dyDescent="0.25">
      <c r="B190" s="138"/>
      <c r="C190" s="1"/>
      <c r="D190" s="1"/>
      <c r="E190" s="1"/>
      <c r="F190" s="1"/>
      <c r="G190" s="1"/>
      <c r="H190" s="1"/>
      <c r="I190" s="1"/>
      <c r="J190" s="1"/>
      <c r="K190" s="1"/>
    </row>
    <row r="191" spans="2:15" x14ac:dyDescent="0.25">
      <c r="B191" s="138"/>
      <c r="C191" s="1"/>
      <c r="D191" s="1"/>
      <c r="E191" s="1"/>
      <c r="F191" s="1"/>
      <c r="G191" s="1"/>
      <c r="H191" s="1"/>
      <c r="I191" s="1"/>
      <c r="J191" s="1"/>
      <c r="K191" s="1"/>
    </row>
    <row r="192" spans="2:15" x14ac:dyDescent="0.25">
      <c r="B192" s="138"/>
      <c r="C192" s="1"/>
      <c r="D192" s="1"/>
      <c r="E192" s="1"/>
      <c r="F192" s="1"/>
      <c r="G192" s="1"/>
      <c r="H192" s="1"/>
      <c r="I192" s="1"/>
      <c r="J192" s="1"/>
      <c r="K192" s="1"/>
    </row>
    <row r="193" spans="2:11" x14ac:dyDescent="0.25">
      <c r="B193" s="138"/>
      <c r="C193" s="1"/>
      <c r="D193" s="1"/>
      <c r="E193" s="1"/>
      <c r="F193" s="1"/>
      <c r="G193" s="1"/>
      <c r="H193" s="1"/>
      <c r="I193" s="1"/>
      <c r="J193" s="1"/>
      <c r="K193" s="1"/>
    </row>
    <row r="194" spans="2:11" x14ac:dyDescent="0.25">
      <c r="B194" s="138"/>
      <c r="C194" s="1"/>
      <c r="D194" s="1"/>
      <c r="E194" s="1"/>
      <c r="F194" s="1"/>
      <c r="G194" s="1"/>
      <c r="H194" s="1"/>
      <c r="I194" s="1"/>
      <c r="J194" s="1"/>
      <c r="K194" s="1"/>
    </row>
    <row r="195" spans="2:11" x14ac:dyDescent="0.25">
      <c r="B195" s="138"/>
      <c r="C195" s="1"/>
      <c r="D195" s="1"/>
      <c r="E195" s="1"/>
      <c r="F195" s="1"/>
      <c r="G195" s="1"/>
      <c r="H195" s="1"/>
      <c r="I195" s="1"/>
      <c r="J195" s="1"/>
      <c r="K195" s="1"/>
    </row>
    <row r="196" spans="2:11" x14ac:dyDescent="0.25">
      <c r="B196" s="138"/>
      <c r="C196" s="1"/>
      <c r="D196" s="1"/>
      <c r="E196" s="1"/>
      <c r="F196" s="1"/>
      <c r="G196" s="1"/>
      <c r="H196" s="1"/>
      <c r="I196" s="1"/>
      <c r="J196" s="1"/>
      <c r="K196" s="1"/>
    </row>
    <row r="197" spans="2:11" x14ac:dyDescent="0.25">
      <c r="B197" s="138"/>
      <c r="C197" s="1"/>
      <c r="D197" s="1"/>
      <c r="E197" s="1"/>
      <c r="F197" s="1"/>
      <c r="G197" s="1"/>
      <c r="H197" s="1"/>
      <c r="I197" s="1"/>
      <c r="J197" s="1"/>
      <c r="K197" s="1"/>
    </row>
    <row r="198" spans="2:11" x14ac:dyDescent="0.25">
      <c r="B198" s="138"/>
      <c r="C198" s="1"/>
      <c r="D198" s="1"/>
      <c r="E198" s="1"/>
      <c r="F198" s="1"/>
      <c r="G198" s="1"/>
      <c r="H198" s="1"/>
      <c r="I198" s="1"/>
      <c r="J198" s="1"/>
      <c r="K198" s="1"/>
    </row>
    <row r="199" spans="2:11" x14ac:dyDescent="0.25">
      <c r="B199" s="138"/>
      <c r="C199" s="1"/>
      <c r="D199" s="1"/>
      <c r="E199" s="1"/>
      <c r="F199" s="1"/>
      <c r="G199" s="1"/>
      <c r="H199" s="1"/>
      <c r="I199" s="1"/>
      <c r="J199" s="1"/>
      <c r="K199" s="1"/>
    </row>
    <row r="200" spans="2:11" x14ac:dyDescent="0.25">
      <c r="B200" s="138"/>
      <c r="C200" s="1"/>
      <c r="D200" s="1"/>
      <c r="E200" s="1"/>
      <c r="F200" s="1"/>
      <c r="G200" s="1"/>
      <c r="H200" s="1"/>
      <c r="I200" s="1"/>
      <c r="J200" s="1"/>
      <c r="K200" s="1"/>
    </row>
    <row r="201" spans="2:11" x14ac:dyDescent="0.25">
      <c r="B201" s="138"/>
      <c r="C201" s="1"/>
      <c r="D201" s="1"/>
      <c r="E201" s="1"/>
      <c r="F201" s="1"/>
      <c r="G201" s="1"/>
      <c r="H201" s="1"/>
      <c r="I201" s="1"/>
      <c r="J201" s="1"/>
      <c r="K201" s="1"/>
    </row>
    <row r="202" spans="2:11" ht="13.5" customHeight="1" x14ac:dyDescent="0.25">
      <c r="B202" s="138"/>
      <c r="C202" s="1"/>
      <c r="D202" s="1"/>
      <c r="E202" s="1"/>
      <c r="F202" s="1"/>
      <c r="G202" s="1"/>
      <c r="H202" s="1"/>
      <c r="I202" s="1"/>
      <c r="J202" s="1"/>
      <c r="K202" s="1"/>
    </row>
    <row r="203" spans="2:11" x14ac:dyDescent="0.25">
      <c r="B203" s="138"/>
      <c r="C203" s="1"/>
      <c r="D203" s="1"/>
      <c r="E203" s="1"/>
      <c r="F203" s="1"/>
      <c r="G203" s="1"/>
      <c r="H203" s="1"/>
      <c r="I203" s="1"/>
      <c r="J203" s="1"/>
      <c r="K203" s="1"/>
    </row>
    <row r="204" spans="2:11" x14ac:dyDescent="0.25">
      <c r="B204" s="138"/>
      <c r="C204" s="1"/>
      <c r="D204" s="1"/>
      <c r="E204" s="1"/>
      <c r="F204" s="1"/>
      <c r="G204" s="1"/>
      <c r="H204" s="1"/>
      <c r="I204" s="1"/>
      <c r="J204" s="1"/>
      <c r="K204" s="1"/>
    </row>
    <row r="205" spans="2:11" x14ac:dyDescent="0.25">
      <c r="B205" s="138"/>
      <c r="C205" s="1"/>
      <c r="D205" s="1"/>
      <c r="E205" s="1"/>
      <c r="F205" s="1"/>
      <c r="G205" s="1"/>
      <c r="H205" s="1"/>
      <c r="I205" s="1"/>
      <c r="J205" s="1"/>
      <c r="K205" s="1"/>
    </row>
    <row r="206" spans="2:11" x14ac:dyDescent="0.25">
      <c r="B206" s="138"/>
      <c r="C206" s="1"/>
      <c r="D206" s="1"/>
      <c r="E206" s="1"/>
      <c r="F206" s="1"/>
      <c r="G206" s="1"/>
      <c r="H206" s="1"/>
      <c r="I206" s="1"/>
      <c r="J206" s="1"/>
      <c r="K206" s="1"/>
    </row>
    <row r="207" spans="2:11" x14ac:dyDescent="0.25">
      <c r="B207" s="138"/>
      <c r="C207" s="1"/>
      <c r="D207" s="1"/>
      <c r="E207" s="1"/>
      <c r="F207" s="1"/>
      <c r="G207" s="1"/>
      <c r="H207" s="1"/>
      <c r="I207" s="1"/>
      <c r="J207" s="1"/>
      <c r="K207" s="1"/>
    </row>
    <row r="208" spans="2:11" x14ac:dyDescent="0.25">
      <c r="B208" s="138"/>
      <c r="C208" s="1"/>
      <c r="D208" s="1"/>
      <c r="E208" s="1"/>
      <c r="F208" s="1"/>
      <c r="G208" s="1"/>
      <c r="H208" s="1"/>
      <c r="I208" s="1"/>
      <c r="J208" s="1"/>
      <c r="K208" s="1"/>
    </row>
    <row r="209" spans="2:1015" x14ac:dyDescent="0.25">
      <c r="B209" s="138"/>
      <c r="C209" s="1"/>
      <c r="D209" s="1"/>
      <c r="E209" s="1"/>
      <c r="F209" s="1"/>
      <c r="G209" s="1"/>
      <c r="H209" s="1"/>
      <c r="I209" s="1"/>
      <c r="J209" s="1"/>
      <c r="K209" s="1"/>
    </row>
    <row r="210" spans="2:1015" x14ac:dyDescent="0.25">
      <c r="B210" s="138"/>
      <c r="C210" s="1"/>
      <c r="D210" s="1"/>
      <c r="E210" s="1"/>
      <c r="F210" s="1"/>
      <c r="G210" s="1"/>
      <c r="H210" s="1"/>
      <c r="I210" s="1"/>
      <c r="J210" s="1"/>
      <c r="K210" s="1"/>
    </row>
    <row r="211" spans="2:1015" x14ac:dyDescent="0.25">
      <c r="B211" s="138"/>
      <c r="C211" s="1"/>
      <c r="D211" s="1"/>
      <c r="E211" s="1"/>
      <c r="F211" s="1"/>
      <c r="G211" s="1"/>
      <c r="H211" s="1"/>
      <c r="I211" s="1"/>
      <c r="J211" s="1"/>
      <c r="K211" s="1"/>
    </row>
    <row r="212" spans="2:1015" x14ac:dyDescent="0.25">
      <c r="B212" s="138"/>
      <c r="C212" s="1"/>
      <c r="D212" s="1"/>
      <c r="E212" s="1"/>
      <c r="F212" s="1"/>
      <c r="G212" s="1"/>
      <c r="H212" s="1"/>
      <c r="I212" s="1"/>
      <c r="J212" s="1"/>
      <c r="K212" s="1"/>
    </row>
    <row r="213" spans="2:1015" x14ac:dyDescent="0.25">
      <c r="B213" s="138"/>
      <c r="C213" s="1"/>
      <c r="D213" s="1"/>
      <c r="E213" s="1"/>
      <c r="F213" s="1"/>
      <c r="G213" s="1"/>
      <c r="H213" s="1"/>
      <c r="I213" s="1"/>
      <c r="J213" s="1"/>
      <c r="K213" s="1"/>
    </row>
    <row r="214" spans="2:1015" x14ac:dyDescent="0.25">
      <c r="B214" s="138"/>
      <c r="C214" s="88"/>
      <c r="D214" s="219"/>
      <c r="E214" s="219"/>
      <c r="F214" s="219"/>
      <c r="G214" s="219"/>
      <c r="H214" s="219"/>
      <c r="I214" s="219"/>
      <c r="J214" s="1"/>
      <c r="K214" s="1"/>
    </row>
    <row r="215" spans="2:1015" x14ac:dyDescent="0.25">
      <c r="B215" s="138"/>
      <c r="C215" s="123"/>
      <c r="D215" s="123"/>
      <c r="E215" s="123"/>
      <c r="F215" s="123"/>
      <c r="G215" s="123"/>
      <c r="H215" s="123"/>
      <c r="I215" s="1"/>
      <c r="J215" s="1"/>
      <c r="K215" s="1"/>
    </row>
    <row r="216" spans="2:1015" x14ac:dyDescent="0.25">
      <c r="B216" s="138"/>
      <c r="C216" s="140"/>
      <c r="D216" s="140"/>
      <c r="E216" s="140"/>
      <c r="F216" s="140"/>
      <c r="G216" s="140"/>
      <c r="H216" s="140"/>
      <c r="I216" s="1"/>
      <c r="J216" s="1"/>
      <c r="K216" s="1"/>
    </row>
    <row r="217" spans="2:1015" x14ac:dyDescent="0.25">
      <c r="B217" s="138"/>
      <c r="C217" s="1"/>
      <c r="D217" s="1"/>
      <c r="E217" s="1"/>
      <c r="F217" s="1"/>
      <c r="G217" s="1"/>
      <c r="H217" s="1"/>
      <c r="I217" s="1"/>
      <c r="J217" s="1"/>
      <c r="K217" s="1"/>
    </row>
    <row r="218" spans="2:1015" x14ac:dyDescent="0.25">
      <c r="B218" s="138"/>
      <c r="C218" s="1"/>
      <c r="D218" s="1"/>
      <c r="E218" s="1"/>
      <c r="F218" s="1"/>
      <c r="G218" s="1"/>
      <c r="H218" s="1"/>
      <c r="I218" s="1"/>
      <c r="J218" s="1"/>
      <c r="K218" s="1"/>
    </row>
    <row r="219" spans="2:1015" x14ac:dyDescent="0.25">
      <c r="B219" s="138"/>
      <c r="C219" s="1"/>
      <c r="D219" s="1"/>
      <c r="E219" s="1"/>
      <c r="F219" s="1"/>
      <c r="G219" s="1"/>
      <c r="H219" s="1"/>
      <c r="I219" s="1"/>
      <c r="J219" s="1"/>
      <c r="K219" s="1"/>
    </row>
    <row r="220" spans="2:1015" x14ac:dyDescent="0.25">
      <c r="B220" s="138"/>
      <c r="C220" s="1"/>
      <c r="D220" s="1"/>
      <c r="E220" s="1"/>
      <c r="F220" s="1"/>
      <c r="G220" s="1"/>
      <c r="H220" s="1"/>
      <c r="I220" s="1"/>
      <c r="J220" s="1"/>
      <c r="K220" s="1"/>
    </row>
    <row r="221" spans="2:1015" x14ac:dyDescent="0.25">
      <c r="B221" s="138"/>
      <c r="C221" s="1"/>
      <c r="D221" s="1"/>
      <c r="E221" s="1"/>
      <c r="F221" s="1"/>
      <c r="G221" s="1"/>
      <c r="H221" s="1"/>
      <c r="I221" s="1"/>
      <c r="J221" s="1"/>
      <c r="K221" s="1"/>
    </row>
    <row r="222" spans="2:1015" x14ac:dyDescent="0.25">
      <c r="B222" s="138"/>
      <c r="C222" s="1"/>
      <c r="D222" s="1"/>
      <c r="E222" s="1"/>
      <c r="F222" s="1"/>
      <c r="G222" s="1"/>
      <c r="H222" s="1"/>
      <c r="I222" s="1"/>
      <c r="J222" s="1"/>
      <c r="K222" s="1"/>
    </row>
    <row r="223" spans="2:1015" s="123" customFormat="1" ht="21" x14ac:dyDescent="0.25">
      <c r="B223" s="581" t="str">
        <f>CONCATENATE(L260," von ",P262)</f>
        <v>Veränderung des Bilanzergebnisses (%) von Vorjahr 3 auf 2023 (final)</v>
      </c>
      <c r="C223" s="582"/>
      <c r="D223" s="582"/>
      <c r="E223" s="582"/>
      <c r="F223" s="582"/>
      <c r="G223" s="582"/>
      <c r="H223" s="582"/>
      <c r="I223" s="582"/>
      <c r="J223" s="582"/>
      <c r="K223" s="582"/>
      <c r="L223" s="582"/>
      <c r="M223" s="582"/>
      <c r="N223" s="236"/>
      <c r="O223" s="237"/>
      <c r="P223" s="138"/>
      <c r="Q223" s="138"/>
      <c r="R223" s="138"/>
      <c r="S223" s="138"/>
      <c r="T223" s="138"/>
      <c r="U223" s="138"/>
      <c r="V223" s="138"/>
      <c r="W223" s="138"/>
      <c r="X223" s="138"/>
      <c r="Y223" s="138"/>
      <c r="Z223" s="138"/>
      <c r="AA223" s="138"/>
      <c r="AB223" s="138"/>
      <c r="AC223" s="138"/>
      <c r="AD223" s="138"/>
      <c r="AE223" s="138"/>
      <c r="AF223" s="138"/>
      <c r="AG223" s="138"/>
      <c r="AH223" s="138"/>
      <c r="AI223" s="138"/>
      <c r="AJ223" s="138"/>
      <c r="AK223" s="138"/>
      <c r="AL223" s="138"/>
      <c r="AM223" s="138"/>
      <c r="AN223" s="138"/>
      <c r="AO223" s="138"/>
      <c r="AP223" s="138"/>
      <c r="AQ223" s="138"/>
      <c r="AR223" s="138"/>
      <c r="AS223" s="138"/>
      <c r="AT223" s="138"/>
      <c r="AU223" s="138"/>
      <c r="AV223" s="138"/>
      <c r="AW223" s="138"/>
      <c r="AX223" s="138"/>
      <c r="AY223" s="138"/>
      <c r="AZ223" s="138"/>
      <c r="BA223" s="138"/>
      <c r="BB223" s="138"/>
      <c r="BC223" s="138"/>
      <c r="BD223" s="138"/>
      <c r="BE223" s="138"/>
      <c r="BF223" s="138"/>
      <c r="BG223" s="138"/>
      <c r="BH223" s="138"/>
      <c r="BI223" s="138"/>
      <c r="BJ223" s="138"/>
      <c r="BK223" s="138"/>
      <c r="BL223" s="138"/>
      <c r="BM223" s="138"/>
      <c r="BN223" s="138"/>
      <c r="BO223" s="138"/>
      <c r="BP223" s="138"/>
      <c r="BQ223" s="138"/>
      <c r="BR223" s="138"/>
      <c r="BS223" s="138"/>
      <c r="BT223" s="138"/>
      <c r="BU223" s="138"/>
      <c r="BV223" s="138"/>
      <c r="BW223" s="138"/>
      <c r="BX223" s="138"/>
      <c r="BY223" s="138"/>
      <c r="BZ223" s="138"/>
      <c r="CA223" s="138"/>
      <c r="CB223" s="138"/>
      <c r="CC223" s="138"/>
      <c r="CD223" s="138"/>
      <c r="CE223" s="138"/>
      <c r="CF223" s="138"/>
      <c r="CG223" s="138"/>
      <c r="CH223" s="138"/>
      <c r="CI223" s="138"/>
      <c r="CJ223" s="138"/>
      <c r="CK223" s="138"/>
      <c r="CL223" s="138"/>
      <c r="CM223" s="138"/>
      <c r="CN223" s="138"/>
      <c r="CO223" s="138"/>
      <c r="CP223" s="138"/>
      <c r="CQ223" s="138"/>
      <c r="CR223" s="138"/>
      <c r="CS223" s="138"/>
      <c r="CT223" s="138"/>
      <c r="CU223" s="138"/>
      <c r="CV223" s="138"/>
      <c r="CW223" s="138"/>
      <c r="CX223" s="138"/>
      <c r="CY223" s="138"/>
      <c r="CZ223" s="138"/>
      <c r="DA223" s="138"/>
      <c r="DB223" s="138"/>
      <c r="DC223" s="138"/>
      <c r="DD223" s="138"/>
      <c r="DE223" s="138"/>
      <c r="DF223" s="138"/>
      <c r="DG223" s="138"/>
      <c r="DH223" s="138"/>
      <c r="DI223" s="138"/>
      <c r="DJ223" s="138"/>
      <c r="DK223" s="138"/>
      <c r="DL223" s="138"/>
      <c r="DM223" s="138"/>
      <c r="DN223" s="138"/>
      <c r="DO223" s="138"/>
      <c r="DP223" s="138"/>
      <c r="DQ223" s="138"/>
      <c r="DR223" s="138"/>
      <c r="DS223" s="138"/>
      <c r="DT223" s="138"/>
      <c r="DU223" s="138"/>
      <c r="DV223" s="138"/>
      <c r="DW223" s="138"/>
      <c r="DX223" s="138"/>
      <c r="DY223" s="138"/>
      <c r="DZ223" s="138"/>
      <c r="EA223" s="138"/>
      <c r="EB223" s="138"/>
      <c r="EC223" s="138"/>
      <c r="ED223" s="138"/>
      <c r="EE223" s="138"/>
      <c r="EF223" s="138"/>
      <c r="EG223" s="138"/>
      <c r="EH223" s="138"/>
      <c r="EI223" s="138"/>
      <c r="EJ223" s="138"/>
      <c r="EK223" s="138"/>
      <c r="EL223" s="138"/>
      <c r="EM223" s="138"/>
      <c r="EN223" s="138"/>
      <c r="EO223" s="138"/>
      <c r="EP223" s="138"/>
      <c r="EQ223" s="138"/>
      <c r="ER223" s="138"/>
      <c r="ES223" s="138"/>
      <c r="ET223" s="138"/>
      <c r="EU223" s="138"/>
      <c r="EV223" s="138"/>
      <c r="EW223" s="138"/>
      <c r="EX223" s="138"/>
      <c r="EY223" s="138"/>
      <c r="EZ223" s="138"/>
      <c r="FA223" s="138"/>
      <c r="FB223" s="138"/>
      <c r="FC223" s="138"/>
      <c r="FD223" s="138"/>
      <c r="FE223" s="138"/>
      <c r="FF223" s="138"/>
      <c r="FG223" s="138"/>
      <c r="FH223" s="138"/>
      <c r="FI223" s="138"/>
      <c r="FJ223" s="138"/>
      <c r="FK223" s="138"/>
      <c r="FL223" s="138"/>
      <c r="FM223" s="138"/>
      <c r="FN223" s="138"/>
      <c r="FO223" s="138"/>
      <c r="FP223" s="138"/>
      <c r="FQ223" s="138"/>
      <c r="FR223" s="138"/>
      <c r="FS223" s="138"/>
      <c r="FT223" s="138"/>
      <c r="FU223" s="138"/>
      <c r="FV223" s="138"/>
      <c r="FW223" s="138"/>
      <c r="FX223" s="138"/>
      <c r="FY223" s="138"/>
      <c r="FZ223" s="138"/>
      <c r="GA223" s="138"/>
      <c r="GB223" s="138"/>
      <c r="GC223" s="138"/>
      <c r="GD223" s="138"/>
      <c r="GE223" s="138"/>
      <c r="GF223" s="138"/>
      <c r="GG223" s="138"/>
      <c r="GH223" s="138"/>
      <c r="GI223" s="138"/>
      <c r="GJ223" s="138"/>
      <c r="GK223" s="138"/>
      <c r="GL223" s="138"/>
      <c r="GM223" s="138"/>
      <c r="GN223" s="138"/>
      <c r="GO223" s="138"/>
      <c r="GP223" s="138"/>
      <c r="GQ223" s="138"/>
      <c r="GR223" s="138"/>
      <c r="GS223" s="138"/>
      <c r="GT223" s="138"/>
      <c r="GU223" s="138"/>
      <c r="GV223" s="138"/>
      <c r="GW223" s="138"/>
      <c r="GX223" s="138"/>
      <c r="GY223" s="138"/>
      <c r="GZ223" s="138"/>
      <c r="HA223" s="138"/>
      <c r="HB223" s="138"/>
      <c r="HC223" s="138"/>
      <c r="HD223" s="138"/>
      <c r="HE223" s="138"/>
      <c r="HF223" s="138"/>
      <c r="HG223" s="138"/>
      <c r="HH223" s="138"/>
      <c r="HI223" s="138"/>
      <c r="HJ223" s="138"/>
      <c r="HK223" s="138"/>
      <c r="HL223" s="138"/>
      <c r="HM223" s="138"/>
      <c r="HN223" s="138"/>
      <c r="HO223" s="138"/>
      <c r="HP223" s="138"/>
      <c r="HQ223" s="138"/>
      <c r="HR223" s="138"/>
      <c r="HS223" s="138"/>
      <c r="HT223" s="138"/>
      <c r="HU223" s="138"/>
      <c r="HV223" s="138"/>
      <c r="HW223" s="138"/>
      <c r="HX223" s="138"/>
      <c r="HY223" s="138"/>
      <c r="HZ223" s="138"/>
      <c r="IA223" s="138"/>
      <c r="IB223" s="138"/>
      <c r="IC223" s="138"/>
      <c r="ID223" s="138"/>
      <c r="IE223" s="138"/>
      <c r="IF223" s="138"/>
      <c r="IG223" s="138"/>
      <c r="IH223" s="138"/>
      <c r="II223" s="138"/>
      <c r="IJ223" s="138"/>
      <c r="IK223" s="138"/>
      <c r="IL223" s="138"/>
      <c r="IM223" s="138"/>
      <c r="IN223" s="138"/>
      <c r="IO223" s="138"/>
      <c r="IP223" s="138"/>
      <c r="IQ223" s="138"/>
      <c r="IR223" s="138"/>
      <c r="IS223" s="138"/>
      <c r="IT223" s="138"/>
      <c r="IU223" s="138"/>
      <c r="IV223" s="138"/>
      <c r="IW223" s="138"/>
      <c r="IX223" s="138"/>
      <c r="IY223" s="138"/>
      <c r="IZ223" s="138"/>
      <c r="JA223" s="138"/>
      <c r="JB223" s="138"/>
      <c r="JC223" s="138"/>
      <c r="JD223" s="138"/>
      <c r="JE223" s="138"/>
      <c r="JF223" s="138"/>
      <c r="JG223" s="138"/>
      <c r="JH223" s="138"/>
      <c r="JI223" s="138"/>
      <c r="JJ223" s="138"/>
      <c r="JK223" s="138"/>
      <c r="JL223" s="138"/>
      <c r="JM223" s="138"/>
      <c r="JN223" s="138"/>
      <c r="JO223" s="138"/>
      <c r="JP223" s="138"/>
      <c r="JQ223" s="138"/>
      <c r="JR223" s="138"/>
      <c r="JS223" s="138"/>
      <c r="JT223" s="138"/>
      <c r="JU223" s="138"/>
      <c r="JV223" s="138"/>
      <c r="JW223" s="138"/>
      <c r="JX223" s="138"/>
      <c r="JY223" s="138"/>
      <c r="JZ223" s="138"/>
      <c r="KA223" s="138"/>
      <c r="KB223" s="138"/>
      <c r="KC223" s="138"/>
      <c r="KD223" s="138"/>
      <c r="KE223" s="138"/>
      <c r="KF223" s="138"/>
      <c r="KG223" s="138"/>
      <c r="KH223" s="138"/>
      <c r="KI223" s="138"/>
      <c r="KJ223" s="138"/>
      <c r="KK223" s="138"/>
      <c r="KL223" s="138"/>
      <c r="KM223" s="138"/>
      <c r="KN223" s="138"/>
      <c r="KO223" s="138"/>
      <c r="KP223" s="138"/>
      <c r="KQ223" s="138"/>
      <c r="KR223" s="138"/>
      <c r="KS223" s="138"/>
      <c r="KT223" s="138"/>
      <c r="KU223" s="138"/>
      <c r="KV223" s="138"/>
      <c r="KW223" s="138"/>
      <c r="KX223" s="138"/>
      <c r="KY223" s="138"/>
      <c r="KZ223" s="138"/>
      <c r="LA223" s="138"/>
      <c r="LB223" s="138"/>
      <c r="LC223" s="138"/>
      <c r="LD223" s="138"/>
      <c r="LE223" s="138"/>
      <c r="LF223" s="138"/>
      <c r="LG223" s="138"/>
      <c r="LH223" s="138"/>
      <c r="LI223" s="138"/>
      <c r="LJ223" s="138"/>
      <c r="LK223" s="138"/>
      <c r="LL223" s="138"/>
      <c r="LM223" s="138"/>
      <c r="LN223" s="138"/>
      <c r="LO223" s="138"/>
      <c r="LP223" s="138"/>
      <c r="LQ223" s="138"/>
      <c r="LR223" s="138"/>
      <c r="LS223" s="138"/>
      <c r="LT223" s="138"/>
      <c r="LU223" s="138"/>
      <c r="LV223" s="138"/>
      <c r="LW223" s="138"/>
      <c r="LX223" s="138"/>
      <c r="LY223" s="138"/>
      <c r="LZ223" s="138"/>
      <c r="MA223" s="138"/>
      <c r="MB223" s="138"/>
      <c r="MC223" s="138"/>
      <c r="MD223" s="138"/>
      <c r="ME223" s="138"/>
      <c r="MF223" s="138"/>
      <c r="MG223" s="138"/>
      <c r="MH223" s="138"/>
      <c r="MI223" s="138"/>
      <c r="MJ223" s="138"/>
      <c r="MK223" s="138"/>
      <c r="ML223" s="138"/>
      <c r="MM223" s="138"/>
      <c r="MN223" s="138"/>
      <c r="MO223" s="138"/>
      <c r="MP223" s="138"/>
      <c r="MQ223" s="138"/>
      <c r="MR223" s="138"/>
      <c r="MS223" s="138"/>
      <c r="MT223" s="138"/>
      <c r="MU223" s="138"/>
      <c r="MV223" s="138"/>
      <c r="MW223" s="138"/>
      <c r="MX223" s="138"/>
      <c r="MY223" s="138"/>
      <c r="MZ223" s="138"/>
      <c r="NA223" s="138"/>
      <c r="NB223" s="138"/>
      <c r="NC223" s="138"/>
      <c r="ND223" s="138"/>
      <c r="NE223" s="138"/>
      <c r="NF223" s="138"/>
      <c r="NG223" s="138"/>
      <c r="NH223" s="138"/>
      <c r="NI223" s="138"/>
      <c r="NJ223" s="138"/>
      <c r="NK223" s="138"/>
      <c r="NL223" s="138"/>
      <c r="NM223" s="138"/>
      <c r="NN223" s="138"/>
      <c r="NO223" s="138"/>
      <c r="NP223" s="138"/>
      <c r="NQ223" s="138"/>
      <c r="NR223" s="138"/>
      <c r="NS223" s="138"/>
      <c r="NT223" s="138"/>
      <c r="NU223" s="138"/>
      <c r="NV223" s="138"/>
      <c r="NW223" s="138"/>
      <c r="NX223" s="138"/>
      <c r="NY223" s="138"/>
      <c r="NZ223" s="138"/>
      <c r="OA223" s="138"/>
      <c r="OB223" s="138"/>
      <c r="OC223" s="138"/>
      <c r="OD223" s="138"/>
      <c r="OE223" s="138"/>
      <c r="OF223" s="138"/>
      <c r="OG223" s="138"/>
      <c r="OH223" s="138"/>
      <c r="OI223" s="138"/>
      <c r="OJ223" s="138"/>
      <c r="OK223" s="138"/>
      <c r="OL223" s="138"/>
      <c r="OM223" s="138"/>
      <c r="ON223" s="138"/>
      <c r="OO223" s="138"/>
      <c r="OP223" s="138"/>
      <c r="OQ223" s="138"/>
      <c r="OR223" s="138"/>
      <c r="OS223" s="138"/>
      <c r="OT223" s="138"/>
      <c r="OU223" s="138"/>
      <c r="OV223" s="138"/>
      <c r="OW223" s="138"/>
      <c r="OX223" s="138"/>
      <c r="OY223" s="138"/>
      <c r="OZ223" s="138"/>
      <c r="PA223" s="138"/>
      <c r="PB223" s="138"/>
      <c r="PC223" s="138"/>
      <c r="PD223" s="138"/>
      <c r="PE223" s="138"/>
      <c r="PF223" s="138"/>
      <c r="PG223" s="138"/>
      <c r="PH223" s="138"/>
      <c r="PI223" s="138"/>
      <c r="PJ223" s="138"/>
      <c r="PK223" s="138"/>
      <c r="PL223" s="138"/>
      <c r="PM223" s="138"/>
      <c r="PN223" s="138"/>
      <c r="PO223" s="138"/>
      <c r="PP223" s="138"/>
      <c r="PQ223" s="138"/>
      <c r="PR223" s="138"/>
      <c r="PS223" s="138"/>
      <c r="PT223" s="138"/>
      <c r="PU223" s="138"/>
      <c r="PV223" s="138"/>
      <c r="PW223" s="138"/>
      <c r="PX223" s="138"/>
      <c r="PY223" s="138"/>
      <c r="PZ223" s="138"/>
      <c r="QA223" s="138"/>
      <c r="QB223" s="138"/>
      <c r="QC223" s="138"/>
      <c r="QD223" s="138"/>
      <c r="QE223" s="138"/>
      <c r="QF223" s="138"/>
      <c r="QG223" s="138"/>
      <c r="QH223" s="138"/>
      <c r="QI223" s="138"/>
      <c r="QJ223" s="138"/>
      <c r="QK223" s="138"/>
      <c r="QL223" s="138"/>
      <c r="QM223" s="138"/>
      <c r="QN223" s="138"/>
      <c r="QO223" s="138"/>
      <c r="QP223" s="138"/>
      <c r="QQ223" s="138"/>
      <c r="QR223" s="138"/>
      <c r="QS223" s="138"/>
      <c r="QT223" s="138"/>
      <c r="QU223" s="138"/>
      <c r="QV223" s="138"/>
      <c r="QW223" s="138"/>
      <c r="QX223" s="138"/>
      <c r="QY223" s="138"/>
      <c r="QZ223" s="138"/>
      <c r="RA223" s="138"/>
      <c r="RB223" s="138"/>
      <c r="RC223" s="138"/>
      <c r="RD223" s="138"/>
      <c r="RE223" s="138"/>
      <c r="RF223" s="138"/>
      <c r="RG223" s="138"/>
      <c r="RH223" s="138"/>
      <c r="RI223" s="138"/>
      <c r="RJ223" s="138"/>
      <c r="RK223" s="138"/>
      <c r="RL223" s="138"/>
      <c r="RM223" s="138"/>
      <c r="RN223" s="138"/>
      <c r="RO223" s="138"/>
      <c r="RP223" s="138"/>
      <c r="RQ223" s="138"/>
      <c r="RR223" s="138"/>
      <c r="RS223" s="138"/>
      <c r="RT223" s="138"/>
      <c r="RU223" s="138"/>
      <c r="RV223" s="138"/>
      <c r="RW223" s="138"/>
      <c r="RX223" s="138"/>
      <c r="RY223" s="138"/>
      <c r="RZ223" s="138"/>
      <c r="SA223" s="138"/>
      <c r="SB223" s="138"/>
      <c r="SC223" s="138"/>
      <c r="SD223" s="138"/>
      <c r="SE223" s="138"/>
      <c r="SF223" s="138"/>
      <c r="SG223" s="138"/>
      <c r="SH223" s="138"/>
      <c r="SI223" s="138"/>
      <c r="SJ223" s="138"/>
      <c r="SK223" s="138"/>
      <c r="SL223" s="138"/>
      <c r="SM223" s="138"/>
      <c r="SN223" s="138"/>
      <c r="SO223" s="138"/>
      <c r="SP223" s="138"/>
      <c r="SQ223" s="138"/>
      <c r="SR223" s="138"/>
      <c r="SS223" s="138"/>
      <c r="ST223" s="138"/>
      <c r="SU223" s="138"/>
      <c r="SV223" s="138"/>
      <c r="SW223" s="138"/>
      <c r="SX223" s="138"/>
      <c r="SY223" s="138"/>
      <c r="SZ223" s="138"/>
      <c r="TA223" s="138"/>
      <c r="TB223" s="138"/>
      <c r="TC223" s="138"/>
      <c r="TD223" s="138"/>
      <c r="TE223" s="138"/>
      <c r="TF223" s="138"/>
      <c r="TG223" s="138"/>
      <c r="TH223" s="138"/>
      <c r="TI223" s="138"/>
      <c r="TJ223" s="138"/>
      <c r="TK223" s="138"/>
      <c r="TL223" s="138"/>
      <c r="TM223" s="138"/>
      <c r="TN223" s="138"/>
      <c r="TO223" s="138"/>
      <c r="TP223" s="138"/>
      <c r="TQ223" s="138"/>
      <c r="TR223" s="138"/>
      <c r="TS223" s="138"/>
      <c r="TT223" s="138"/>
      <c r="TU223" s="138"/>
      <c r="TV223" s="138"/>
      <c r="TW223" s="138"/>
      <c r="TX223" s="138"/>
      <c r="TY223" s="138"/>
      <c r="TZ223" s="138"/>
      <c r="UA223" s="138"/>
      <c r="UB223" s="138"/>
      <c r="UC223" s="138"/>
      <c r="UD223" s="138"/>
      <c r="UE223" s="138"/>
      <c r="UF223" s="138"/>
      <c r="UG223" s="138"/>
      <c r="UH223" s="138"/>
      <c r="UI223" s="138"/>
      <c r="UJ223" s="138"/>
      <c r="UK223" s="138"/>
      <c r="UL223" s="138"/>
      <c r="UM223" s="138"/>
      <c r="UN223" s="138"/>
      <c r="UO223" s="138"/>
      <c r="UP223" s="138"/>
      <c r="UQ223" s="138"/>
      <c r="UR223" s="138"/>
      <c r="US223" s="138"/>
      <c r="UT223" s="138"/>
      <c r="UU223" s="138"/>
      <c r="UV223" s="138"/>
      <c r="UW223" s="138"/>
      <c r="UX223" s="138"/>
      <c r="UY223" s="138"/>
      <c r="UZ223" s="138"/>
      <c r="VA223" s="138"/>
      <c r="VB223" s="138"/>
      <c r="VC223" s="138"/>
      <c r="VD223" s="138"/>
      <c r="VE223" s="138"/>
      <c r="VF223" s="138"/>
      <c r="VG223" s="138"/>
      <c r="VH223" s="138"/>
      <c r="VI223" s="138"/>
      <c r="VJ223" s="138"/>
      <c r="VK223" s="138"/>
      <c r="VL223" s="138"/>
      <c r="VM223" s="138"/>
      <c r="VN223" s="138"/>
      <c r="VO223" s="138"/>
      <c r="VP223" s="138"/>
      <c r="VQ223" s="138"/>
      <c r="VR223" s="138"/>
      <c r="VS223" s="138"/>
      <c r="VT223" s="138"/>
      <c r="VU223" s="138"/>
      <c r="VV223" s="138"/>
      <c r="VW223" s="138"/>
      <c r="VX223" s="138"/>
      <c r="VY223" s="138"/>
      <c r="VZ223" s="138"/>
      <c r="WA223" s="138"/>
      <c r="WB223" s="138"/>
      <c r="WC223" s="138"/>
      <c r="WD223" s="138"/>
      <c r="WE223" s="138"/>
      <c r="WF223" s="138"/>
      <c r="WG223" s="138"/>
      <c r="WH223" s="138"/>
      <c r="WI223" s="138"/>
      <c r="WJ223" s="138"/>
      <c r="WK223" s="138"/>
      <c r="WL223" s="138"/>
      <c r="WM223" s="138"/>
      <c r="WN223" s="138"/>
      <c r="WO223" s="138"/>
      <c r="WP223" s="138"/>
      <c r="WQ223" s="138"/>
      <c r="WR223" s="138"/>
      <c r="WS223" s="138"/>
      <c r="WT223" s="138"/>
      <c r="WU223" s="138"/>
      <c r="WV223" s="138"/>
      <c r="WW223" s="138"/>
      <c r="WX223" s="138"/>
      <c r="WY223" s="138"/>
      <c r="WZ223" s="138"/>
      <c r="XA223" s="138"/>
      <c r="XB223" s="138"/>
      <c r="XC223" s="138"/>
      <c r="XD223" s="138"/>
      <c r="XE223" s="138"/>
      <c r="XF223" s="138"/>
      <c r="XG223" s="138"/>
      <c r="XH223" s="138"/>
      <c r="XI223" s="138"/>
      <c r="XJ223" s="138"/>
      <c r="XK223" s="138"/>
      <c r="XL223" s="138"/>
      <c r="XM223" s="138"/>
      <c r="XN223" s="138"/>
      <c r="XO223" s="138"/>
      <c r="XP223" s="138"/>
      <c r="XQ223" s="138"/>
      <c r="XR223" s="138"/>
      <c r="XS223" s="138"/>
      <c r="XT223" s="138"/>
      <c r="XU223" s="138"/>
      <c r="XV223" s="138"/>
      <c r="XW223" s="138"/>
      <c r="XX223" s="138"/>
      <c r="XY223" s="138"/>
      <c r="XZ223" s="138"/>
      <c r="YA223" s="138"/>
      <c r="YB223" s="138"/>
      <c r="YC223" s="138"/>
      <c r="YD223" s="138"/>
      <c r="YE223" s="138"/>
      <c r="YF223" s="138"/>
      <c r="YG223" s="138"/>
      <c r="YH223" s="138"/>
      <c r="YI223" s="138"/>
      <c r="YJ223" s="138"/>
      <c r="YK223" s="138"/>
      <c r="YL223" s="138"/>
      <c r="YM223" s="138"/>
      <c r="YN223" s="138"/>
      <c r="YO223" s="138"/>
      <c r="YP223" s="138"/>
      <c r="YQ223" s="138"/>
      <c r="YR223" s="138"/>
      <c r="YS223" s="138"/>
      <c r="YT223" s="138"/>
      <c r="YU223" s="138"/>
      <c r="YV223" s="138"/>
      <c r="YW223" s="138"/>
      <c r="YX223" s="138"/>
      <c r="YY223" s="138"/>
      <c r="YZ223" s="138"/>
      <c r="ZA223" s="138"/>
      <c r="ZB223" s="138"/>
      <c r="ZC223" s="138"/>
      <c r="ZD223" s="138"/>
      <c r="ZE223" s="138"/>
      <c r="ZF223" s="138"/>
      <c r="ZG223" s="138"/>
      <c r="ZH223" s="138"/>
      <c r="ZI223" s="138"/>
      <c r="ZJ223" s="138"/>
      <c r="ZK223" s="138"/>
      <c r="ZL223" s="138"/>
      <c r="ZM223" s="138"/>
      <c r="ZN223" s="138"/>
      <c r="ZO223" s="138"/>
      <c r="ZP223" s="138"/>
      <c r="ZQ223" s="138"/>
      <c r="ZR223" s="138"/>
      <c r="ZS223" s="138"/>
      <c r="ZT223" s="138"/>
      <c r="ZU223" s="138"/>
      <c r="ZV223" s="138"/>
      <c r="ZW223" s="138"/>
      <c r="ZX223" s="138"/>
      <c r="ZY223" s="138"/>
      <c r="ZZ223" s="138"/>
      <c r="AAA223" s="138"/>
      <c r="AAB223" s="138"/>
      <c r="AAC223" s="138"/>
      <c r="AAD223" s="138"/>
      <c r="AAE223" s="138"/>
      <c r="AAF223" s="138"/>
      <c r="AAG223" s="138"/>
      <c r="AAH223" s="138"/>
      <c r="AAI223" s="138"/>
      <c r="AAJ223" s="138"/>
      <c r="AAK223" s="138"/>
      <c r="AAL223" s="138"/>
      <c r="AAM223" s="138"/>
      <c r="AAN223" s="138"/>
      <c r="AAO223" s="138"/>
      <c r="AAP223" s="138"/>
      <c r="AAQ223" s="138"/>
      <c r="AAR223" s="138"/>
      <c r="AAS223" s="138"/>
      <c r="AAT223" s="138"/>
      <c r="AAU223" s="138"/>
      <c r="AAV223" s="138"/>
      <c r="AAW223" s="138"/>
      <c r="AAX223" s="138"/>
      <c r="AAY223" s="138"/>
      <c r="AAZ223" s="138"/>
      <c r="ABA223" s="138"/>
      <c r="ABB223" s="138"/>
      <c r="ABC223" s="138"/>
      <c r="ABD223" s="138"/>
      <c r="ABE223" s="138"/>
      <c r="ABF223" s="138"/>
      <c r="ABG223" s="138"/>
      <c r="ABH223" s="138"/>
      <c r="ABI223" s="138"/>
      <c r="ABJ223" s="138"/>
      <c r="ABK223" s="138"/>
      <c r="ABL223" s="138"/>
      <c r="ABM223" s="138"/>
      <c r="ABN223" s="138"/>
      <c r="ABO223" s="138"/>
      <c r="ABP223" s="138"/>
      <c r="ABQ223" s="138"/>
      <c r="ABR223" s="138"/>
      <c r="ABS223" s="138"/>
      <c r="ABT223" s="138"/>
      <c r="ABU223" s="138"/>
      <c r="ABV223" s="138"/>
      <c r="ABW223" s="138"/>
      <c r="ABX223" s="138"/>
      <c r="ABY223" s="138"/>
      <c r="ABZ223" s="138"/>
      <c r="ACA223" s="138"/>
      <c r="ACB223" s="138"/>
      <c r="ACC223" s="138"/>
      <c r="ACD223" s="138"/>
      <c r="ACE223" s="138"/>
      <c r="ACF223" s="138"/>
      <c r="ACG223" s="138"/>
      <c r="ACH223" s="138"/>
      <c r="ACI223" s="138"/>
      <c r="ACJ223" s="138"/>
      <c r="ACK223" s="138"/>
      <c r="ACL223" s="138"/>
      <c r="ACM223" s="138"/>
      <c r="ACN223" s="138"/>
      <c r="ACO223" s="138"/>
      <c r="ACP223" s="138"/>
      <c r="ACQ223" s="138"/>
      <c r="ACR223" s="138"/>
      <c r="ACS223" s="138"/>
      <c r="ACT223" s="138"/>
      <c r="ACU223" s="138"/>
      <c r="ACV223" s="138"/>
      <c r="ACW223" s="138"/>
      <c r="ACX223" s="138"/>
      <c r="ACY223" s="138"/>
      <c r="ACZ223" s="138"/>
      <c r="ADA223" s="138"/>
      <c r="ADB223" s="138"/>
      <c r="ADC223" s="138"/>
      <c r="ADD223" s="138"/>
      <c r="ADE223" s="138"/>
      <c r="ADF223" s="138"/>
      <c r="ADG223" s="138"/>
      <c r="ADH223" s="138"/>
      <c r="ADI223" s="138"/>
      <c r="ADJ223" s="138"/>
      <c r="ADK223" s="138"/>
      <c r="ADL223" s="138"/>
      <c r="ADM223" s="138"/>
      <c r="ADN223" s="138"/>
      <c r="ADO223" s="138"/>
      <c r="ADP223" s="138"/>
      <c r="ADQ223" s="138"/>
      <c r="ADR223" s="138"/>
      <c r="ADS223" s="138"/>
      <c r="ADT223" s="138"/>
      <c r="ADU223" s="138"/>
      <c r="ADV223" s="138"/>
      <c r="ADW223" s="138"/>
      <c r="ADX223" s="138"/>
      <c r="ADY223" s="138"/>
      <c r="ADZ223" s="138"/>
      <c r="AEA223" s="138"/>
      <c r="AEB223" s="138"/>
      <c r="AEC223" s="138"/>
      <c r="AED223" s="138"/>
      <c r="AEE223" s="138"/>
      <c r="AEF223" s="138"/>
      <c r="AEG223" s="138"/>
      <c r="AEH223" s="138"/>
      <c r="AEI223" s="138"/>
      <c r="AEJ223" s="138"/>
      <c r="AEK223" s="138"/>
      <c r="AEL223" s="138"/>
      <c r="AEM223" s="138"/>
      <c r="AEN223" s="138"/>
      <c r="AEO223" s="138"/>
      <c r="AEP223" s="138"/>
      <c r="AEQ223" s="138"/>
      <c r="AER223" s="138"/>
      <c r="AES223" s="138"/>
      <c r="AET223" s="138"/>
      <c r="AEU223" s="138"/>
      <c r="AEV223" s="138"/>
      <c r="AEW223" s="138"/>
      <c r="AEX223" s="138"/>
      <c r="AEY223" s="138"/>
      <c r="AEZ223" s="138"/>
      <c r="AFA223" s="138"/>
      <c r="AFB223" s="138"/>
      <c r="AFC223" s="138"/>
      <c r="AFD223" s="138"/>
      <c r="AFE223" s="138"/>
      <c r="AFF223" s="138"/>
      <c r="AFG223" s="138"/>
      <c r="AFH223" s="138"/>
      <c r="AFI223" s="138"/>
      <c r="AFJ223" s="138"/>
      <c r="AFK223" s="138"/>
      <c r="AFL223" s="138"/>
      <c r="AFM223" s="138"/>
      <c r="AFN223" s="138"/>
      <c r="AFO223" s="138"/>
      <c r="AFP223" s="138"/>
      <c r="AFQ223" s="138"/>
      <c r="AFR223" s="138"/>
      <c r="AFS223" s="138"/>
      <c r="AFT223" s="138"/>
      <c r="AFU223" s="138"/>
      <c r="AFV223" s="138"/>
      <c r="AFW223" s="138"/>
      <c r="AFX223" s="138"/>
      <c r="AFY223" s="138"/>
      <c r="AFZ223" s="138"/>
      <c r="AGA223" s="138"/>
      <c r="AGB223" s="138"/>
      <c r="AGC223" s="138"/>
      <c r="AGD223" s="138"/>
      <c r="AGE223" s="138"/>
      <c r="AGF223" s="138"/>
      <c r="AGG223" s="138"/>
      <c r="AGH223" s="138"/>
      <c r="AGI223" s="138"/>
      <c r="AGJ223" s="138"/>
      <c r="AGK223" s="138"/>
      <c r="AGL223" s="138"/>
      <c r="AGM223" s="138"/>
      <c r="AGN223" s="138"/>
      <c r="AGO223" s="138"/>
      <c r="AGP223" s="138"/>
      <c r="AGQ223" s="138"/>
      <c r="AGR223" s="138"/>
      <c r="AGS223" s="138"/>
      <c r="AGT223" s="138"/>
      <c r="AGU223" s="138"/>
      <c r="AGV223" s="138"/>
      <c r="AGW223" s="138"/>
      <c r="AGX223" s="138"/>
      <c r="AGY223" s="138"/>
      <c r="AGZ223" s="138"/>
      <c r="AHA223" s="138"/>
      <c r="AHB223" s="138"/>
      <c r="AHC223" s="138"/>
      <c r="AHD223" s="138"/>
      <c r="AHE223" s="138"/>
      <c r="AHF223" s="138"/>
      <c r="AHG223" s="138"/>
      <c r="AHH223" s="138"/>
      <c r="AHI223" s="138"/>
      <c r="AHJ223" s="138"/>
      <c r="AHK223" s="138"/>
      <c r="AHL223" s="138"/>
      <c r="AHM223" s="138"/>
      <c r="AHN223" s="138"/>
      <c r="AHO223" s="138"/>
      <c r="AHP223" s="138"/>
      <c r="AHQ223" s="138"/>
      <c r="AHR223" s="138"/>
      <c r="AHS223" s="138"/>
      <c r="AHT223" s="138"/>
      <c r="AHU223" s="138"/>
      <c r="AHV223" s="138"/>
      <c r="AHW223" s="138"/>
      <c r="AHX223" s="138"/>
      <c r="AHY223" s="138"/>
      <c r="AHZ223" s="138"/>
      <c r="AIA223" s="138"/>
      <c r="AIB223" s="138"/>
      <c r="AIC223" s="138"/>
      <c r="AID223" s="138"/>
      <c r="AIE223" s="138"/>
      <c r="AIF223" s="138"/>
      <c r="AIG223" s="138"/>
      <c r="AIH223" s="138"/>
      <c r="AII223" s="138"/>
      <c r="AIJ223" s="138"/>
      <c r="AIK223" s="138"/>
      <c r="AIL223" s="138"/>
      <c r="AIM223" s="138"/>
      <c r="AIN223" s="138"/>
      <c r="AIO223" s="138"/>
      <c r="AIP223" s="138"/>
      <c r="AIQ223" s="138"/>
      <c r="AIR223" s="138"/>
      <c r="AIS223" s="138"/>
      <c r="AIT223" s="138"/>
      <c r="AIU223" s="138"/>
      <c r="AIV223" s="138"/>
      <c r="AIW223" s="138"/>
      <c r="AIX223" s="138"/>
      <c r="AIY223" s="138"/>
      <c r="AIZ223" s="138"/>
      <c r="AJA223" s="138"/>
      <c r="AJB223" s="138"/>
      <c r="AJC223" s="138"/>
      <c r="AJD223" s="138"/>
      <c r="AJE223" s="138"/>
      <c r="AJF223" s="138"/>
      <c r="AJG223" s="138"/>
      <c r="AJH223" s="138"/>
      <c r="AJI223" s="138"/>
      <c r="AJJ223" s="138"/>
      <c r="AJK223" s="138"/>
      <c r="AJL223" s="138"/>
      <c r="AJM223" s="138"/>
      <c r="AJN223" s="138"/>
      <c r="AJO223" s="138"/>
      <c r="AJP223" s="138"/>
      <c r="AJQ223" s="138"/>
      <c r="AJR223" s="138"/>
      <c r="AJS223" s="138"/>
      <c r="AJT223" s="138"/>
      <c r="AJU223" s="138"/>
      <c r="AJV223" s="138"/>
      <c r="AJW223" s="138"/>
      <c r="AJX223" s="138"/>
      <c r="AJY223" s="138"/>
      <c r="AJZ223" s="138"/>
      <c r="AKA223" s="138"/>
      <c r="AKB223" s="138"/>
      <c r="AKC223" s="138"/>
      <c r="AKD223" s="138"/>
      <c r="AKE223" s="138"/>
      <c r="AKF223" s="138"/>
      <c r="AKG223" s="138"/>
      <c r="AKH223" s="138"/>
      <c r="AKI223" s="138"/>
      <c r="AKJ223" s="138"/>
      <c r="AKK223" s="138"/>
      <c r="AKL223" s="138"/>
      <c r="AKM223" s="138"/>
      <c r="AKN223" s="138"/>
      <c r="AKO223" s="138"/>
      <c r="AKP223" s="138"/>
      <c r="AKQ223" s="138"/>
      <c r="AKR223" s="138"/>
      <c r="AKS223" s="138"/>
      <c r="AKT223" s="138"/>
      <c r="AKU223" s="138"/>
      <c r="AKV223" s="138"/>
      <c r="AKW223" s="138"/>
      <c r="AKX223" s="138"/>
      <c r="AKY223" s="138"/>
      <c r="AKZ223" s="138"/>
      <c r="ALA223" s="138"/>
      <c r="ALB223" s="138"/>
      <c r="ALC223" s="138"/>
      <c r="ALD223" s="138"/>
      <c r="ALE223" s="138"/>
      <c r="ALF223" s="138"/>
      <c r="ALG223" s="138"/>
      <c r="ALH223" s="138"/>
      <c r="ALI223" s="138"/>
      <c r="ALJ223" s="138"/>
      <c r="ALK223" s="138"/>
      <c r="ALL223" s="138"/>
      <c r="ALM223" s="138"/>
      <c r="ALN223" s="138"/>
      <c r="ALO223" s="138"/>
      <c r="ALP223" s="138"/>
      <c r="ALQ223" s="138"/>
      <c r="ALR223" s="138"/>
      <c r="ALS223" s="138"/>
      <c r="ALT223" s="138"/>
      <c r="ALU223" s="138"/>
      <c r="ALV223" s="138"/>
      <c r="ALW223" s="138"/>
      <c r="ALX223" s="138"/>
      <c r="ALY223" s="138"/>
      <c r="ALZ223" s="138"/>
      <c r="AMA223" s="138"/>
    </row>
    <row r="224" spans="2:1015" x14ac:dyDescent="0.25">
      <c r="B224" s="138"/>
      <c r="C224" s="1"/>
      <c r="D224" s="1"/>
      <c r="E224" s="1"/>
      <c r="F224" s="1"/>
      <c r="G224" s="1"/>
      <c r="H224" s="1"/>
      <c r="I224" s="1"/>
      <c r="J224" s="1"/>
      <c r="K224" s="1"/>
    </row>
    <row r="225" spans="2:11" x14ac:dyDescent="0.25">
      <c r="B225" s="138"/>
      <c r="C225" s="1"/>
      <c r="D225" s="1"/>
      <c r="E225" s="1"/>
      <c r="F225" s="1"/>
      <c r="G225" s="1"/>
      <c r="H225" s="1"/>
      <c r="I225" s="1"/>
      <c r="J225" s="1"/>
      <c r="K225" s="1"/>
    </row>
    <row r="226" spans="2:11" x14ac:dyDescent="0.25">
      <c r="B226" s="138"/>
      <c r="C226" s="1"/>
      <c r="D226" s="1"/>
      <c r="E226" s="1"/>
      <c r="F226" s="1"/>
      <c r="G226" s="1"/>
      <c r="H226" s="1"/>
      <c r="I226" s="1"/>
      <c r="J226" s="1"/>
      <c r="K226" s="1"/>
    </row>
    <row r="227" spans="2:11" x14ac:dyDescent="0.25">
      <c r="B227" s="138"/>
      <c r="C227" s="1"/>
      <c r="D227" s="1"/>
      <c r="E227" s="1"/>
      <c r="F227" s="1"/>
      <c r="G227" s="1"/>
      <c r="H227" s="1"/>
      <c r="I227" s="1"/>
      <c r="J227" s="1"/>
      <c r="K227" s="1"/>
    </row>
    <row r="228" spans="2:11" x14ac:dyDescent="0.25">
      <c r="B228" s="138"/>
      <c r="C228" s="1"/>
      <c r="D228" s="1"/>
      <c r="E228" s="1"/>
      <c r="F228" s="1"/>
      <c r="G228" s="1"/>
      <c r="H228" s="1"/>
      <c r="I228" s="1"/>
      <c r="J228" s="1"/>
      <c r="K228" s="1"/>
    </row>
    <row r="229" spans="2:11" x14ac:dyDescent="0.25">
      <c r="B229" s="138"/>
      <c r="C229" s="1"/>
      <c r="D229" s="1"/>
      <c r="E229" s="1"/>
      <c r="F229" s="1"/>
      <c r="G229" s="1"/>
      <c r="H229" s="1"/>
      <c r="I229" s="1"/>
      <c r="J229" s="1"/>
      <c r="K229" s="1"/>
    </row>
    <row r="230" spans="2:11" x14ac:dyDescent="0.25">
      <c r="B230" s="138"/>
      <c r="C230" s="1"/>
      <c r="D230" s="1"/>
      <c r="E230" s="1"/>
      <c r="F230" s="1"/>
      <c r="G230" s="1"/>
      <c r="H230" s="1"/>
      <c r="I230" s="1"/>
      <c r="J230" s="1"/>
      <c r="K230" s="1"/>
    </row>
    <row r="231" spans="2:11" x14ac:dyDescent="0.25">
      <c r="B231" s="138"/>
      <c r="C231" s="1"/>
      <c r="D231" s="1"/>
      <c r="E231" s="1"/>
      <c r="F231" s="1"/>
      <c r="G231" s="1"/>
      <c r="H231" s="1"/>
      <c r="I231" s="1"/>
      <c r="J231" s="1"/>
      <c r="K231" s="1"/>
    </row>
    <row r="232" spans="2:11" x14ac:dyDescent="0.25">
      <c r="B232" s="138"/>
      <c r="C232" s="1"/>
      <c r="D232" s="1"/>
      <c r="E232" s="1"/>
      <c r="F232" s="1"/>
      <c r="G232" s="1"/>
      <c r="H232" s="1"/>
      <c r="I232" s="1"/>
      <c r="J232" s="1"/>
      <c r="K232" s="1"/>
    </row>
    <row r="233" spans="2:11" x14ac:dyDescent="0.25">
      <c r="B233" s="138"/>
      <c r="C233" s="1"/>
      <c r="D233" s="1"/>
      <c r="E233" s="1"/>
      <c r="F233" s="1"/>
      <c r="G233" s="1"/>
      <c r="H233" s="1"/>
      <c r="I233" s="1"/>
      <c r="J233" s="1"/>
      <c r="K233" s="1"/>
    </row>
    <row r="234" spans="2:11" x14ac:dyDescent="0.25">
      <c r="B234" s="138"/>
      <c r="C234" s="1"/>
      <c r="D234" s="1"/>
      <c r="E234" s="1"/>
      <c r="F234" s="1"/>
      <c r="G234" s="1"/>
      <c r="H234" s="1"/>
      <c r="I234" s="1"/>
      <c r="J234" s="1"/>
      <c r="K234" s="1"/>
    </row>
    <row r="235" spans="2:11" x14ac:dyDescent="0.25">
      <c r="B235" s="138"/>
      <c r="C235" s="1"/>
      <c r="D235" s="1"/>
      <c r="E235" s="1"/>
      <c r="F235" s="1"/>
      <c r="G235" s="1"/>
      <c r="H235" s="1"/>
      <c r="I235" s="1"/>
      <c r="J235" s="1"/>
      <c r="K235" s="1"/>
    </row>
    <row r="236" spans="2:11" x14ac:dyDescent="0.25">
      <c r="B236" s="138"/>
      <c r="C236" s="1"/>
      <c r="D236" s="1"/>
      <c r="E236" s="1"/>
      <c r="F236" s="1"/>
      <c r="G236" s="1"/>
      <c r="H236" s="1"/>
      <c r="I236" s="1"/>
      <c r="J236" s="1"/>
      <c r="K236" s="1"/>
    </row>
    <row r="237" spans="2:11" x14ac:dyDescent="0.25">
      <c r="B237" s="138"/>
      <c r="C237" s="1"/>
      <c r="D237" s="1"/>
      <c r="E237" s="1"/>
      <c r="F237" s="1"/>
      <c r="G237" s="1"/>
      <c r="H237" s="1"/>
      <c r="I237" s="1"/>
      <c r="J237" s="1"/>
      <c r="K237" s="1"/>
    </row>
    <row r="238" spans="2:11" x14ac:dyDescent="0.25">
      <c r="B238" s="138"/>
      <c r="C238" s="1"/>
      <c r="D238" s="1"/>
      <c r="E238" s="1"/>
      <c r="F238" s="1"/>
      <c r="G238" s="1"/>
      <c r="H238" s="1"/>
      <c r="I238" s="1"/>
      <c r="J238" s="1"/>
      <c r="K238" s="1"/>
    </row>
    <row r="239" spans="2:11" x14ac:dyDescent="0.25">
      <c r="B239" s="138"/>
      <c r="C239" s="1"/>
      <c r="D239" s="1"/>
      <c r="E239" s="1"/>
      <c r="F239" s="1"/>
      <c r="G239" s="1"/>
      <c r="H239" s="1"/>
      <c r="I239" s="1"/>
      <c r="J239" s="1"/>
      <c r="K239" s="1"/>
    </row>
    <row r="240" spans="2:11" x14ac:dyDescent="0.25">
      <c r="B240" s="138"/>
      <c r="C240" s="1"/>
      <c r="D240" s="1"/>
      <c r="E240" s="1"/>
      <c r="F240" s="1"/>
      <c r="G240" s="1"/>
      <c r="H240" s="1"/>
      <c r="I240" s="1"/>
      <c r="J240" s="1"/>
      <c r="K240" s="1"/>
    </row>
    <row r="241" spans="2:11" x14ac:dyDescent="0.25">
      <c r="B241" s="138"/>
      <c r="C241" s="1"/>
      <c r="D241" s="1"/>
      <c r="E241" s="1"/>
      <c r="F241" s="1"/>
      <c r="G241" s="1"/>
      <c r="H241" s="1"/>
      <c r="I241" s="1"/>
      <c r="J241" s="1"/>
      <c r="K241" s="1"/>
    </row>
    <row r="242" spans="2:11" x14ac:dyDescent="0.25">
      <c r="B242" s="138"/>
      <c r="C242" s="1"/>
      <c r="D242" s="1"/>
      <c r="E242" s="1"/>
      <c r="F242" s="1"/>
      <c r="G242" s="1"/>
      <c r="H242" s="1"/>
      <c r="I242" s="1"/>
      <c r="J242" s="1"/>
      <c r="K242" s="1"/>
    </row>
    <row r="243" spans="2:11" x14ac:dyDescent="0.25">
      <c r="B243" s="138"/>
      <c r="C243" s="1"/>
      <c r="D243" s="1"/>
      <c r="E243" s="1"/>
      <c r="F243" s="1"/>
      <c r="G243" s="1"/>
      <c r="H243" s="1"/>
      <c r="I243" s="1"/>
      <c r="J243" s="1"/>
      <c r="K243" s="1"/>
    </row>
    <row r="244" spans="2:11" x14ac:dyDescent="0.25">
      <c r="B244" s="138"/>
      <c r="C244" s="1"/>
      <c r="D244" s="1"/>
      <c r="E244" s="1"/>
      <c r="F244" s="1"/>
      <c r="G244" s="1"/>
      <c r="H244" s="1"/>
      <c r="I244" s="1"/>
      <c r="J244" s="1"/>
      <c r="K244" s="1"/>
    </row>
    <row r="245" spans="2:11" x14ac:dyDescent="0.25">
      <c r="B245" s="138"/>
      <c r="C245" s="1"/>
      <c r="D245" s="1"/>
      <c r="E245" s="1"/>
      <c r="F245" s="1"/>
      <c r="G245" s="1"/>
      <c r="H245" s="1"/>
      <c r="I245" s="1"/>
      <c r="J245" s="1"/>
      <c r="K245" s="1"/>
    </row>
    <row r="246" spans="2:11" x14ac:dyDescent="0.25">
      <c r="B246" s="138"/>
      <c r="C246" s="1"/>
      <c r="D246" s="1"/>
      <c r="E246" s="1"/>
      <c r="F246" s="1"/>
      <c r="G246" s="1"/>
      <c r="H246" s="1"/>
      <c r="I246" s="1"/>
      <c r="J246" s="1"/>
      <c r="K246" s="1"/>
    </row>
    <row r="247" spans="2:11" x14ac:dyDescent="0.25">
      <c r="B247" s="138"/>
      <c r="C247" s="1"/>
      <c r="D247" s="1"/>
      <c r="E247" s="1"/>
      <c r="F247" s="1"/>
      <c r="G247" s="1"/>
      <c r="H247" s="1"/>
      <c r="I247" s="1"/>
      <c r="J247" s="1"/>
      <c r="K247" s="1"/>
    </row>
    <row r="248" spans="2:11" x14ac:dyDescent="0.25">
      <c r="B248" s="138"/>
      <c r="C248" s="1"/>
      <c r="D248" s="1"/>
      <c r="E248" s="1"/>
      <c r="F248" s="1"/>
      <c r="G248" s="1"/>
      <c r="H248" s="1"/>
      <c r="I248" s="1"/>
      <c r="J248" s="1"/>
      <c r="K248" s="1"/>
    </row>
    <row r="249" spans="2:11" x14ac:dyDescent="0.25">
      <c r="B249" s="138"/>
      <c r="C249" s="1"/>
      <c r="D249" s="1"/>
      <c r="E249" s="1"/>
      <c r="F249" s="1"/>
      <c r="G249" s="1"/>
      <c r="H249" s="1"/>
      <c r="I249" s="1"/>
      <c r="J249" s="1"/>
      <c r="K249" s="1"/>
    </row>
    <row r="250" spans="2:11" x14ac:dyDescent="0.25">
      <c r="B250" s="138"/>
      <c r="C250" s="1"/>
      <c r="D250" s="1"/>
      <c r="E250" s="1"/>
      <c r="F250" s="1"/>
      <c r="G250" s="1"/>
      <c r="H250" s="1"/>
      <c r="I250" s="1"/>
      <c r="J250" s="1"/>
      <c r="K250" s="1"/>
    </row>
    <row r="251" spans="2:11" x14ac:dyDescent="0.25">
      <c r="B251" s="138"/>
      <c r="C251" s="1"/>
      <c r="D251" s="1"/>
      <c r="E251" s="1"/>
      <c r="F251" s="1"/>
      <c r="G251" s="1"/>
      <c r="H251" s="1"/>
      <c r="I251" s="1"/>
      <c r="J251" s="1"/>
      <c r="K251" s="1"/>
    </row>
    <row r="252" spans="2:11" x14ac:dyDescent="0.25">
      <c r="B252" s="138"/>
      <c r="C252" s="1"/>
      <c r="D252" s="1"/>
      <c r="E252" s="1"/>
      <c r="F252" s="1"/>
      <c r="G252" s="1"/>
      <c r="H252" s="1"/>
      <c r="I252" s="1"/>
      <c r="J252" s="1"/>
      <c r="K252" s="1"/>
    </row>
    <row r="253" spans="2:11" x14ac:dyDescent="0.25">
      <c r="B253" s="138"/>
      <c r="C253" s="1"/>
      <c r="D253" s="1"/>
      <c r="E253" s="1"/>
      <c r="F253" s="1"/>
      <c r="G253" s="1"/>
      <c r="H253" s="1"/>
      <c r="I253" s="1"/>
      <c r="J253" s="1"/>
      <c r="K253" s="1"/>
    </row>
    <row r="254" spans="2:11" x14ac:dyDescent="0.25">
      <c r="B254" s="191"/>
      <c r="C254" s="140"/>
      <c r="D254" s="1"/>
      <c r="E254" s="1"/>
      <c r="F254" s="1"/>
      <c r="G254" s="1"/>
      <c r="H254" s="1"/>
      <c r="I254" s="1"/>
      <c r="J254" s="1"/>
      <c r="K254" s="1"/>
    </row>
    <row r="255" spans="2:11" x14ac:dyDescent="0.25">
      <c r="B255" s="191"/>
      <c r="C255" s="140"/>
      <c r="D255" s="1"/>
      <c r="E255" s="1"/>
      <c r="F255" s="1"/>
      <c r="G255" s="1"/>
      <c r="H255" s="1"/>
      <c r="I255" s="1"/>
      <c r="J255" s="1"/>
      <c r="K255" s="1"/>
    </row>
    <row r="256" spans="2:11" x14ac:dyDescent="0.25">
      <c r="B256" s="191"/>
      <c r="C256" s="140"/>
      <c r="D256" s="1"/>
      <c r="E256" s="1"/>
      <c r="F256" s="1"/>
      <c r="G256" s="1"/>
      <c r="H256" s="1"/>
      <c r="I256" s="1"/>
      <c r="J256" s="1"/>
      <c r="K256" s="1"/>
    </row>
    <row r="257" spans="2:1015" x14ac:dyDescent="0.25">
      <c r="B257" s="191"/>
      <c r="C257" s="140"/>
      <c r="D257" s="1"/>
      <c r="E257" s="1"/>
      <c r="F257" s="1"/>
      <c r="G257" s="1"/>
      <c r="H257" s="1"/>
      <c r="I257" s="1"/>
      <c r="J257" s="1"/>
      <c r="K257" s="1"/>
    </row>
    <row r="258" spans="2:1015" x14ac:dyDescent="0.25">
      <c r="B258" s="191"/>
      <c r="C258" s="140"/>
      <c r="D258" s="1"/>
      <c r="E258" s="1"/>
      <c r="F258" s="1"/>
      <c r="G258" s="1"/>
      <c r="H258" s="1"/>
      <c r="I258" s="1"/>
      <c r="J258" s="1"/>
      <c r="K258" s="1"/>
    </row>
    <row r="259" spans="2:1015" hidden="1" x14ac:dyDescent="0.25">
      <c r="B259" s="226"/>
      <c r="C259" s="140"/>
      <c r="D259" s="140"/>
      <c r="E259" s="140"/>
      <c r="F259" s="140"/>
      <c r="G259" s="140"/>
      <c r="H259" s="140"/>
      <c r="I259" s="140"/>
      <c r="J259" s="140"/>
      <c r="K259" s="140"/>
      <c r="L259" s="138"/>
      <c r="M259" s="138"/>
      <c r="N259" s="138"/>
      <c r="O259" s="138"/>
      <c r="P259" s="138"/>
      <c r="Q259" s="138"/>
      <c r="R259" s="138"/>
      <c r="S259" s="138"/>
      <c r="T259" s="138"/>
      <c r="U259" s="138"/>
      <c r="V259" s="138"/>
      <c r="W259" s="138"/>
      <c r="X259" s="138"/>
      <c r="Y259" s="138"/>
      <c r="Z259" s="138"/>
      <c r="AA259" s="138"/>
      <c r="AB259" s="138"/>
      <c r="AC259" s="138"/>
      <c r="AD259" s="138"/>
      <c r="AE259" s="138"/>
      <c r="AF259" s="138"/>
      <c r="AG259" s="138"/>
      <c r="AH259" s="138"/>
      <c r="AI259" s="138"/>
      <c r="AJ259" s="138"/>
      <c r="AK259" s="138"/>
      <c r="AL259" s="138"/>
      <c r="AM259" s="138"/>
      <c r="AN259" s="138"/>
      <c r="AO259" s="138"/>
      <c r="AP259" s="138"/>
      <c r="AQ259" s="138"/>
      <c r="AR259" s="138"/>
      <c r="AS259" s="138"/>
      <c r="AT259" s="138"/>
      <c r="AU259" s="138"/>
    </row>
    <row r="260" spans="2:1015" hidden="1" x14ac:dyDescent="0.25">
      <c r="B260" s="226"/>
      <c r="C260" s="140"/>
      <c r="D260" s="140" t="s">
        <v>244</v>
      </c>
      <c r="E260" s="140"/>
      <c r="F260" s="140"/>
      <c r="G260" s="140"/>
      <c r="H260" s="140"/>
      <c r="I260" s="140"/>
      <c r="J260" s="140"/>
      <c r="K260" s="140"/>
      <c r="L260" s="138" t="s">
        <v>292</v>
      </c>
      <c r="M260" s="138"/>
      <c r="N260" s="138"/>
      <c r="O260" s="138"/>
      <c r="P260" s="138"/>
      <c r="Q260" s="138"/>
      <c r="R260" s="138"/>
      <c r="S260" s="138"/>
      <c r="T260" s="138"/>
      <c r="U260" s="138"/>
      <c r="V260" s="138"/>
      <c r="W260" s="138"/>
      <c r="X260" s="138"/>
      <c r="Y260" s="138"/>
      <c r="Z260" s="138"/>
      <c r="AA260" s="138"/>
      <c r="AB260" s="138"/>
      <c r="AC260" s="138"/>
      <c r="AD260" s="138"/>
      <c r="AE260" s="138"/>
      <c r="AF260" s="138"/>
      <c r="AG260" s="138"/>
      <c r="AH260" s="138"/>
      <c r="AI260" s="138"/>
      <c r="AJ260" s="138"/>
      <c r="AK260" s="138"/>
      <c r="AL260" s="138"/>
      <c r="AM260" s="138"/>
      <c r="AN260" s="138"/>
      <c r="AO260" s="138"/>
      <c r="AP260" s="138"/>
      <c r="AQ260" s="138"/>
      <c r="AR260" s="138"/>
      <c r="AS260" s="138"/>
      <c r="AT260" s="138"/>
      <c r="AU260" s="138"/>
    </row>
    <row r="261" spans="2:1015" hidden="1" x14ac:dyDescent="0.25">
      <c r="B261" s="226"/>
      <c r="C261" s="140"/>
      <c r="D261" s="221"/>
      <c r="E261" s="221"/>
      <c r="F261" s="221"/>
      <c r="G261" s="221"/>
      <c r="H261" s="221"/>
      <c r="I261" s="221"/>
      <c r="J261" s="221"/>
      <c r="K261" s="221"/>
      <c r="L261" s="222"/>
      <c r="M261" s="222"/>
      <c r="N261" s="222"/>
      <c r="O261" s="222"/>
      <c r="P261" s="222"/>
      <c r="Q261" s="138"/>
      <c r="R261" s="138"/>
      <c r="S261" s="138"/>
      <c r="T261" s="138"/>
      <c r="U261" s="138"/>
      <c r="V261" s="138"/>
      <c r="W261" s="138"/>
      <c r="X261" s="138"/>
      <c r="Y261" s="138"/>
      <c r="Z261" s="138"/>
      <c r="AA261" s="138"/>
      <c r="AB261" s="138"/>
      <c r="AC261" s="138"/>
      <c r="AD261" s="138"/>
      <c r="AE261" s="138"/>
      <c r="AF261" s="138"/>
      <c r="AG261" s="138"/>
      <c r="AH261" s="138"/>
      <c r="AI261" s="138"/>
      <c r="AJ261" s="138"/>
      <c r="AK261" s="138"/>
      <c r="AL261" s="138"/>
      <c r="AM261" s="138"/>
      <c r="AN261" s="138"/>
      <c r="AO261" s="138"/>
      <c r="AP261" s="138"/>
      <c r="AQ261" s="138"/>
      <c r="AR261" s="138"/>
      <c r="AS261" s="138"/>
      <c r="AT261" s="138"/>
      <c r="AU261" s="138"/>
    </row>
    <row r="262" spans="2:1015" ht="30" hidden="1" x14ac:dyDescent="0.25">
      <c r="B262" s="226"/>
      <c r="C262" s="218"/>
      <c r="D262" s="344" t="s">
        <v>245</v>
      </c>
      <c r="E262" s="345" t="str">
        <f>Aktivitätsdaten!G3</f>
        <v>2023 (final)</v>
      </c>
      <c r="F262" s="7" t="str">
        <f>'Ergebnisse - Kategorien'!G4</f>
        <v>Vorjahr 1</v>
      </c>
      <c r="G262" s="7" t="str">
        <f>'Ergebnisse - Kategorien'!H4</f>
        <v>Vorjahr 2</v>
      </c>
      <c r="H262" s="7" t="str">
        <f>'Ergebnisse - Kategorien'!I4</f>
        <v>Vorjahr 3</v>
      </c>
      <c r="I262" s="346"/>
      <c r="J262"/>
      <c r="K262" t="str">
        <f>D262</f>
        <v>Raw Zahlen</v>
      </c>
      <c r="L262" s="223" t="str">
        <f>CONCATENATE(F262," auf ",E262)</f>
        <v>Vorjahr 1 auf 2023 (final)</v>
      </c>
      <c r="M262" t="str">
        <f>D262</f>
        <v>Raw Zahlen</v>
      </c>
      <c r="N262" s="223" t="str">
        <f>CONCATENATE(G262," auf ",E262)</f>
        <v>Vorjahr 2 auf 2023 (final)</v>
      </c>
      <c r="O262" t="str">
        <f>D262</f>
        <v>Raw Zahlen</v>
      </c>
      <c r="P262" s="223" t="str">
        <f>CONCATENATE(H262," auf ",E262)</f>
        <v>Vorjahr 3 auf 2023 (final)</v>
      </c>
      <c r="Q262" s="220"/>
      <c r="R262" s="138"/>
      <c r="S262" s="138"/>
      <c r="T262" s="138"/>
      <c r="U262" s="138"/>
      <c r="V262" s="138"/>
      <c r="W262" s="138"/>
      <c r="X262" s="138"/>
      <c r="Y262" s="138"/>
      <c r="Z262" s="138"/>
      <c r="AA262" s="138"/>
      <c r="AB262" s="138"/>
      <c r="AC262" s="138"/>
      <c r="AD262" s="138"/>
      <c r="AE262" s="138"/>
      <c r="AF262" s="138"/>
      <c r="AG262" s="138"/>
      <c r="AH262" s="138"/>
      <c r="AI262" s="138"/>
      <c r="AJ262" s="138"/>
      <c r="AK262" s="138"/>
      <c r="AL262" s="138"/>
      <c r="AM262" s="138"/>
      <c r="AN262" s="138"/>
      <c r="AO262" s="138"/>
      <c r="AP262" s="138"/>
      <c r="AQ262" s="138"/>
      <c r="AR262" s="138"/>
      <c r="AS262" s="138"/>
      <c r="AT262" s="138"/>
      <c r="AU262" s="138"/>
    </row>
    <row r="263" spans="2:1015" hidden="1" x14ac:dyDescent="0.25">
      <c r="B263" s="226"/>
      <c r="C263" s="218">
        <v>1</v>
      </c>
      <c r="D263" s="224" t="s">
        <v>423</v>
      </c>
      <c r="E263" s="137">
        <f>SUM('Ergebnisse - Kategorien'!F6/1000)</f>
        <v>0</v>
      </c>
      <c r="F263" s="137">
        <f>SUM('Ergebnisse - Kategorien'!G6/1000)</f>
        <v>0</v>
      </c>
      <c r="G263" s="137">
        <f>SUM('Ergebnisse - Kategorien'!H6/1000)</f>
        <v>0</v>
      </c>
      <c r="H263" s="137">
        <f>SUM('Ergebnisse - Kategorien'!I6/1000)</f>
        <v>0</v>
      </c>
      <c r="I263" s="225"/>
      <c r="J263"/>
      <c r="K263" s="50" t="str">
        <f>D263</f>
        <v>Strom - Netzbezug (standortbasierte B.)*</v>
      </c>
      <c r="L263" s="347" t="e">
        <f>($E263/F263)-1</f>
        <v>#DIV/0!</v>
      </c>
      <c r="M263" s="50" t="str">
        <f>D263</f>
        <v>Strom - Netzbezug (standortbasierte B.)*</v>
      </c>
      <c r="N263" s="347" t="e">
        <f>($E263/G263)-1</f>
        <v>#DIV/0!</v>
      </c>
      <c r="O263" t="str">
        <f>D263</f>
        <v>Strom - Netzbezug (standortbasierte B.)*</v>
      </c>
      <c r="P263" s="347" t="e">
        <f>($E263/H263)-1</f>
        <v>#DIV/0!</v>
      </c>
      <c r="Q263" s="123"/>
      <c r="R263" s="123"/>
      <c r="S263" s="123"/>
      <c r="T263" s="123"/>
      <c r="U263" s="123"/>
      <c r="V263" s="123"/>
      <c r="W263" s="123"/>
      <c r="X263" s="123"/>
      <c r="Y263" s="123"/>
      <c r="Z263" s="123"/>
      <c r="AA263" s="123"/>
      <c r="AB263" s="123"/>
      <c r="AC263" s="123"/>
      <c r="AD263" s="123"/>
      <c r="AE263" s="123"/>
      <c r="AF263" s="123"/>
      <c r="AG263" s="123"/>
      <c r="AH263" s="123"/>
      <c r="AI263" s="123"/>
      <c r="AJ263" s="190"/>
      <c r="AK263" s="190"/>
      <c r="AL263" s="190"/>
      <c r="AM263" s="190"/>
      <c r="AN263" s="190"/>
      <c r="AO263" s="190"/>
      <c r="AP263" s="190"/>
      <c r="AQ263" s="190"/>
      <c r="AR263" s="190"/>
      <c r="AS263" s="190"/>
      <c r="AT263" s="190"/>
      <c r="AU263" s="12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c r="CE263"/>
      <c r="CF263"/>
      <c r="CG263"/>
      <c r="CH263"/>
      <c r="CI263"/>
      <c r="CJ263"/>
      <c r="CK263"/>
      <c r="CL263"/>
      <c r="CM263"/>
      <c r="CN263"/>
      <c r="CO263"/>
      <c r="CP263"/>
      <c r="CQ263"/>
      <c r="CR263"/>
      <c r="CS263"/>
      <c r="CT263"/>
      <c r="CU263"/>
      <c r="CV263"/>
      <c r="CW263"/>
      <c r="CX263"/>
      <c r="CY263"/>
      <c r="CZ263"/>
      <c r="DA263"/>
      <c r="DB263"/>
      <c r="DC263"/>
      <c r="DD263"/>
      <c r="DE263"/>
      <c r="DF263"/>
      <c r="DG263"/>
      <c r="DH263"/>
      <c r="DI263"/>
      <c r="DJ263"/>
      <c r="DK263"/>
      <c r="DL263"/>
      <c r="DM263"/>
      <c r="DN263"/>
      <c r="DO263"/>
      <c r="DP263"/>
      <c r="DQ263"/>
      <c r="DR263"/>
      <c r="DS263"/>
      <c r="DT263"/>
      <c r="DU263"/>
      <c r="DV263"/>
      <c r="DW263"/>
      <c r="DX263"/>
      <c r="DY263"/>
      <c r="DZ263"/>
      <c r="EA263"/>
      <c r="EB263"/>
      <c r="EC263"/>
      <c r="ED263"/>
      <c r="EE263"/>
      <c r="EF263"/>
      <c r="EG263"/>
      <c r="EH263"/>
      <c r="EI263"/>
      <c r="EJ263"/>
      <c r="EK263"/>
      <c r="EL263"/>
      <c r="EM263"/>
      <c r="EN263"/>
      <c r="EO263"/>
      <c r="EP263"/>
      <c r="EQ263"/>
      <c r="ER263"/>
      <c r="ES263"/>
      <c r="ET263"/>
      <c r="EU263"/>
      <c r="EV263"/>
      <c r="EW263"/>
      <c r="EX263"/>
      <c r="EY263"/>
      <c r="EZ263"/>
      <c r="FA263"/>
      <c r="FB263"/>
      <c r="FC263"/>
      <c r="FD263"/>
      <c r="FE263"/>
      <c r="FF263"/>
      <c r="FG263"/>
      <c r="FH263"/>
      <c r="FI263"/>
      <c r="FJ263"/>
      <c r="FK263"/>
      <c r="FL263"/>
      <c r="FM263"/>
      <c r="FN263"/>
      <c r="FO263"/>
      <c r="FP263"/>
      <c r="FQ263"/>
      <c r="FR263"/>
      <c r="FS263"/>
      <c r="FT263"/>
      <c r="FU263"/>
      <c r="FV263"/>
      <c r="FW263"/>
      <c r="FX263"/>
      <c r="FY263"/>
      <c r="FZ263"/>
      <c r="GA263"/>
      <c r="GB263"/>
      <c r="GC263"/>
      <c r="GD263"/>
      <c r="GE263"/>
      <c r="GF263"/>
      <c r="GG263"/>
      <c r="GH263"/>
      <c r="GI263"/>
      <c r="GJ263"/>
      <c r="GK263"/>
      <c r="GL263"/>
      <c r="GM263"/>
      <c r="GN263"/>
      <c r="GO263"/>
      <c r="GP263"/>
      <c r="GQ263"/>
      <c r="GR263"/>
      <c r="GS263"/>
      <c r="GT263"/>
      <c r="GU263"/>
      <c r="GV263"/>
      <c r="GW263"/>
      <c r="GX263"/>
      <c r="GY263"/>
      <c r="GZ263"/>
      <c r="HA263"/>
      <c r="HB263"/>
      <c r="HC263"/>
      <c r="HD263"/>
      <c r="HE263"/>
      <c r="HF263"/>
      <c r="HG263"/>
      <c r="HH263"/>
      <c r="HI263"/>
      <c r="HJ263"/>
      <c r="HK263"/>
      <c r="HL263"/>
      <c r="HM263"/>
      <c r="HN263"/>
      <c r="HO263"/>
      <c r="HP263"/>
      <c r="HQ263"/>
      <c r="HR263"/>
      <c r="HS263"/>
      <c r="HT263"/>
      <c r="HU263"/>
      <c r="HV263"/>
      <c r="HW263"/>
      <c r="HX263"/>
      <c r="HY263"/>
      <c r="HZ263"/>
      <c r="IA263"/>
      <c r="IB263"/>
      <c r="IC263"/>
      <c r="ID263"/>
      <c r="IE263"/>
      <c r="IF263"/>
      <c r="IG263"/>
      <c r="IH263"/>
      <c r="II263"/>
      <c r="IJ263"/>
      <c r="IK263"/>
      <c r="IL263"/>
      <c r="IM263"/>
      <c r="IN263"/>
      <c r="IO263"/>
      <c r="IP263"/>
      <c r="IQ263"/>
      <c r="IR263"/>
      <c r="IS263"/>
      <c r="IT263"/>
      <c r="IU263"/>
      <c r="IV263"/>
      <c r="IW263"/>
      <c r="IX263"/>
      <c r="IY263"/>
      <c r="IZ263"/>
      <c r="JA263"/>
      <c r="JB263"/>
      <c r="JC263"/>
      <c r="JD263"/>
      <c r="JE263"/>
      <c r="JF263"/>
      <c r="JG263"/>
      <c r="JH263"/>
      <c r="JI263"/>
      <c r="JJ263"/>
      <c r="JK263"/>
      <c r="JL263"/>
      <c r="JM263"/>
      <c r="JN263"/>
      <c r="JO263"/>
      <c r="JP263"/>
      <c r="JQ263"/>
      <c r="JR263"/>
      <c r="JS263"/>
      <c r="JT263"/>
      <c r="JU263"/>
      <c r="JV263"/>
      <c r="JW263"/>
      <c r="JX263"/>
      <c r="JY263"/>
      <c r="JZ263"/>
      <c r="KA263"/>
      <c r="KB263"/>
      <c r="KC263"/>
      <c r="KD263"/>
      <c r="KE263"/>
      <c r="KF263"/>
      <c r="KG263"/>
      <c r="KH263"/>
      <c r="KI263"/>
      <c r="KJ263"/>
      <c r="KK263"/>
      <c r="KL263"/>
      <c r="KM263"/>
      <c r="KN263"/>
      <c r="KO263"/>
      <c r="KP263"/>
      <c r="KQ263"/>
      <c r="KR263"/>
      <c r="KS263"/>
      <c r="KT263"/>
      <c r="KU263"/>
      <c r="KV263"/>
      <c r="KW263"/>
      <c r="KX263"/>
      <c r="KY263"/>
      <c r="KZ263"/>
      <c r="LA263"/>
      <c r="LB263"/>
      <c r="LC263"/>
      <c r="LD263"/>
      <c r="LE263"/>
      <c r="LF263"/>
      <c r="LG263"/>
      <c r="LH263"/>
      <c r="LI263"/>
      <c r="LJ263"/>
      <c r="LK263"/>
      <c r="LL263"/>
      <c r="LM263"/>
      <c r="LN263"/>
      <c r="LO263"/>
      <c r="LP263"/>
      <c r="LQ263"/>
      <c r="LR263"/>
      <c r="LS263"/>
      <c r="LT263"/>
      <c r="LU263"/>
      <c r="LV263"/>
      <c r="LW263"/>
      <c r="LX263"/>
      <c r="LY263"/>
      <c r="LZ263"/>
      <c r="MA263"/>
      <c r="MB263"/>
      <c r="MC263"/>
      <c r="MD263"/>
      <c r="ME263"/>
      <c r="MF263"/>
      <c r="MG263"/>
      <c r="MH263"/>
      <c r="MI263"/>
      <c r="MJ263"/>
      <c r="MK263"/>
      <c r="ML263"/>
      <c r="MM263"/>
      <c r="MN263"/>
      <c r="MO263"/>
      <c r="MP263"/>
      <c r="MQ263"/>
      <c r="MR263"/>
      <c r="MS263"/>
      <c r="MT263"/>
      <c r="MU263"/>
      <c r="MV263"/>
      <c r="MW263"/>
      <c r="MX263"/>
      <c r="MY263"/>
      <c r="MZ263"/>
      <c r="NA263"/>
      <c r="NB263"/>
      <c r="NC263"/>
      <c r="ND263"/>
      <c r="NE263"/>
      <c r="NF263"/>
      <c r="NG263"/>
      <c r="NH263"/>
      <c r="NI263"/>
      <c r="NJ263"/>
      <c r="NK263"/>
      <c r="NL263"/>
      <c r="NM263"/>
      <c r="NN263"/>
      <c r="NO263"/>
      <c r="NP263"/>
      <c r="NQ263"/>
      <c r="NR263"/>
      <c r="NS263"/>
      <c r="NT263"/>
      <c r="NU263"/>
      <c r="NV263"/>
      <c r="NW263"/>
      <c r="NX263"/>
      <c r="NY263"/>
      <c r="NZ263"/>
      <c r="OA263"/>
      <c r="OB263"/>
      <c r="OC263"/>
      <c r="OD263"/>
      <c r="OE263"/>
      <c r="OF263"/>
      <c r="OG263"/>
      <c r="OH263"/>
      <c r="OI263"/>
      <c r="OJ263"/>
      <c r="OK263"/>
      <c r="OL263"/>
      <c r="OM263"/>
      <c r="ON263"/>
      <c r="OO263"/>
      <c r="OP263"/>
      <c r="OQ263"/>
      <c r="OR263"/>
      <c r="OS263"/>
      <c r="OT263"/>
      <c r="OU263"/>
      <c r="OV263"/>
      <c r="OW263"/>
      <c r="OX263"/>
      <c r="OY263"/>
      <c r="OZ263"/>
      <c r="PA263"/>
      <c r="PB263"/>
      <c r="PC263"/>
      <c r="PD263"/>
      <c r="PE263"/>
      <c r="PF263"/>
      <c r="PG263"/>
      <c r="PH263"/>
      <c r="PI263"/>
      <c r="PJ263"/>
      <c r="PK263"/>
      <c r="PL263"/>
      <c r="PM263"/>
      <c r="PN263"/>
      <c r="PO263"/>
      <c r="PP263"/>
      <c r="PQ263"/>
      <c r="PR263"/>
      <c r="PS263"/>
      <c r="PT263"/>
      <c r="PU263"/>
      <c r="PV263"/>
      <c r="PW263"/>
      <c r="PX263"/>
      <c r="PY263"/>
      <c r="PZ263"/>
      <c r="QA263"/>
      <c r="QB263"/>
      <c r="QC263"/>
      <c r="QD263"/>
      <c r="QE263"/>
      <c r="QF263"/>
      <c r="QG263"/>
      <c r="QH263"/>
      <c r="QI263"/>
      <c r="QJ263"/>
      <c r="QK263"/>
      <c r="QL263"/>
      <c r="QM263"/>
      <c r="QN263"/>
      <c r="QO263"/>
      <c r="QP263"/>
      <c r="QQ263"/>
      <c r="QR263"/>
      <c r="QS263"/>
      <c r="QT263"/>
      <c r="QU263"/>
      <c r="QV263"/>
      <c r="QW263"/>
      <c r="QX263"/>
      <c r="QY263"/>
      <c r="QZ263"/>
      <c r="RA263"/>
      <c r="RB263"/>
      <c r="RC263"/>
      <c r="RD263"/>
      <c r="RE263"/>
      <c r="RF263"/>
      <c r="RG263"/>
      <c r="RH263"/>
      <c r="RI263"/>
      <c r="RJ263"/>
      <c r="RK263"/>
      <c r="RL263"/>
      <c r="RM263"/>
      <c r="RN263"/>
      <c r="RO263"/>
      <c r="RP263"/>
      <c r="RQ263"/>
      <c r="RR263"/>
      <c r="RS263"/>
      <c r="RT263"/>
      <c r="RU263"/>
      <c r="RV263"/>
      <c r="RW263"/>
      <c r="RX263"/>
      <c r="RY263"/>
      <c r="RZ263"/>
      <c r="SA263"/>
      <c r="SB263"/>
      <c r="SC263"/>
      <c r="SD263"/>
      <c r="SE263"/>
      <c r="SF263"/>
      <c r="SG263"/>
      <c r="SH263"/>
      <c r="SI263"/>
      <c r="SJ263"/>
      <c r="SK263"/>
      <c r="SL263"/>
      <c r="SM263"/>
      <c r="SN263"/>
      <c r="SO263"/>
      <c r="SP263"/>
      <c r="SQ263"/>
      <c r="SR263"/>
      <c r="SS263"/>
      <c r="ST263"/>
      <c r="SU263"/>
      <c r="SV263"/>
      <c r="SW263"/>
      <c r="SX263"/>
      <c r="SY263"/>
      <c r="SZ263"/>
      <c r="TA263"/>
      <c r="TB263"/>
      <c r="TC263"/>
      <c r="TD263"/>
      <c r="TE263"/>
      <c r="TF263"/>
      <c r="TG263"/>
      <c r="TH263"/>
      <c r="TI263"/>
      <c r="TJ263"/>
      <c r="TK263"/>
      <c r="TL263"/>
      <c r="TM263"/>
      <c r="TN263"/>
      <c r="TO263"/>
      <c r="TP263"/>
      <c r="TQ263"/>
      <c r="TR263"/>
      <c r="TS263"/>
      <c r="TT263"/>
      <c r="TU263"/>
      <c r="TV263"/>
      <c r="TW263"/>
      <c r="TX263"/>
      <c r="TY263"/>
      <c r="TZ263"/>
      <c r="UA263"/>
      <c r="UB263"/>
      <c r="UC263"/>
      <c r="UD263"/>
      <c r="UE263"/>
      <c r="UF263"/>
      <c r="UG263"/>
      <c r="UH263"/>
      <c r="UI263"/>
      <c r="UJ263"/>
      <c r="UK263"/>
      <c r="UL263"/>
      <c r="UM263"/>
      <c r="UN263"/>
      <c r="UO263"/>
      <c r="UP263"/>
      <c r="UQ263"/>
      <c r="UR263"/>
      <c r="US263"/>
      <c r="UT263"/>
      <c r="UU263"/>
      <c r="UV263"/>
      <c r="UW263"/>
      <c r="UX263"/>
      <c r="UY263"/>
      <c r="UZ263"/>
      <c r="VA263"/>
      <c r="VB263"/>
      <c r="VC263"/>
      <c r="VD263"/>
      <c r="VE263"/>
      <c r="VF263"/>
      <c r="VG263"/>
      <c r="VH263"/>
      <c r="VI263"/>
      <c r="VJ263"/>
      <c r="VK263"/>
      <c r="VL263"/>
      <c r="VM263"/>
      <c r="VN263"/>
      <c r="VO263"/>
      <c r="VP263"/>
      <c r="VQ263"/>
      <c r="VR263"/>
      <c r="VS263"/>
      <c r="VT263"/>
      <c r="VU263"/>
      <c r="VV263"/>
      <c r="VW263"/>
      <c r="VX263"/>
      <c r="VY263"/>
      <c r="VZ263"/>
      <c r="WA263"/>
      <c r="WB263"/>
      <c r="WC263"/>
      <c r="WD263"/>
      <c r="WE263"/>
      <c r="WF263"/>
      <c r="WG263"/>
      <c r="WH263"/>
      <c r="WI263"/>
      <c r="WJ263"/>
      <c r="WK263"/>
      <c r="WL263"/>
      <c r="WM263"/>
      <c r="WN263"/>
      <c r="WO263"/>
      <c r="WP263"/>
      <c r="WQ263"/>
      <c r="WR263"/>
      <c r="WS263"/>
      <c r="WT263"/>
      <c r="WU263"/>
      <c r="WV263"/>
      <c r="WW263"/>
      <c r="WX263"/>
      <c r="WY263"/>
      <c r="WZ263"/>
      <c r="XA263"/>
      <c r="XB263"/>
      <c r="XC263"/>
      <c r="XD263"/>
      <c r="XE263"/>
      <c r="XF263"/>
      <c r="XG263"/>
      <c r="XH263"/>
      <c r="XI263"/>
      <c r="XJ263"/>
      <c r="XK263"/>
      <c r="XL263"/>
      <c r="XM263"/>
      <c r="XN263"/>
      <c r="XO263"/>
      <c r="XP263"/>
      <c r="XQ263"/>
      <c r="XR263"/>
      <c r="XS263"/>
      <c r="XT263"/>
      <c r="XU263"/>
      <c r="XV263"/>
      <c r="XW263"/>
      <c r="XX263"/>
      <c r="XY263"/>
      <c r="XZ263"/>
      <c r="YA263"/>
      <c r="YB263"/>
      <c r="YC263"/>
      <c r="YD263"/>
      <c r="YE263"/>
      <c r="YF263"/>
      <c r="YG263"/>
      <c r="YH263"/>
      <c r="YI263"/>
      <c r="YJ263"/>
      <c r="YK263"/>
      <c r="YL263"/>
      <c r="YM263"/>
      <c r="YN263"/>
      <c r="YO263"/>
      <c r="YP263"/>
      <c r="YQ263"/>
      <c r="YR263"/>
      <c r="YS263"/>
      <c r="YT263"/>
      <c r="YU263"/>
      <c r="YV263"/>
      <c r="YW263"/>
      <c r="YX263"/>
      <c r="YY263"/>
      <c r="YZ263"/>
      <c r="ZA263"/>
      <c r="ZB263"/>
      <c r="ZC263"/>
      <c r="ZD263"/>
      <c r="ZE263"/>
      <c r="ZF263"/>
      <c r="ZG263"/>
      <c r="ZH263"/>
      <c r="ZI263"/>
      <c r="ZJ263"/>
      <c r="ZK263"/>
      <c r="ZL263"/>
      <c r="ZM263"/>
      <c r="ZN263"/>
      <c r="ZO263"/>
      <c r="ZP263"/>
      <c r="ZQ263"/>
      <c r="ZR263"/>
      <c r="ZS263"/>
      <c r="ZT263"/>
      <c r="ZU263"/>
      <c r="ZV263"/>
      <c r="ZW263"/>
      <c r="ZX263"/>
      <c r="ZY263"/>
      <c r="ZZ263"/>
      <c r="AAA263"/>
      <c r="AAB263"/>
      <c r="AAC263"/>
      <c r="AAD263"/>
      <c r="AAE263"/>
      <c r="AAF263"/>
      <c r="AAG263"/>
      <c r="AAH263"/>
      <c r="AAI263"/>
      <c r="AAJ263"/>
      <c r="AAK263"/>
      <c r="AAL263"/>
      <c r="AAM263"/>
      <c r="AAN263"/>
      <c r="AAO263"/>
      <c r="AAP263"/>
      <c r="AAQ263"/>
      <c r="AAR263"/>
      <c r="AAS263"/>
      <c r="AAT263"/>
      <c r="AAU263"/>
      <c r="AAV263"/>
      <c r="AAW263"/>
      <c r="AAX263"/>
      <c r="AAY263"/>
      <c r="AAZ263"/>
      <c r="ABA263"/>
      <c r="ABB263"/>
      <c r="ABC263"/>
      <c r="ABD263"/>
      <c r="ABE263"/>
      <c r="ABF263"/>
      <c r="ABG263"/>
      <c r="ABH263"/>
      <c r="ABI263"/>
      <c r="ABJ263"/>
      <c r="ABK263"/>
      <c r="ABL263"/>
      <c r="ABM263"/>
      <c r="ABN263"/>
      <c r="ABO263"/>
      <c r="ABP263"/>
      <c r="ABQ263"/>
      <c r="ABR263"/>
      <c r="ABS263"/>
      <c r="ABT263"/>
      <c r="ABU263"/>
      <c r="ABV263"/>
      <c r="ABW263"/>
      <c r="ABX263"/>
      <c r="ABY263"/>
      <c r="ABZ263"/>
      <c r="ACA263"/>
      <c r="ACB263"/>
      <c r="ACC263"/>
      <c r="ACD263"/>
      <c r="ACE263"/>
      <c r="ACF263"/>
      <c r="ACG263"/>
      <c r="ACH263"/>
      <c r="ACI263"/>
      <c r="ACJ263"/>
      <c r="ACK263"/>
      <c r="ACL263"/>
      <c r="ACM263"/>
      <c r="ACN263"/>
      <c r="ACO263"/>
      <c r="ACP263"/>
      <c r="ACQ263"/>
      <c r="ACR263"/>
      <c r="ACS263"/>
      <c r="ACT263"/>
      <c r="ACU263"/>
      <c r="ACV263"/>
      <c r="ACW263"/>
      <c r="ACX263"/>
      <c r="ACY263"/>
      <c r="ACZ263"/>
      <c r="ADA263"/>
      <c r="ADB263"/>
      <c r="ADC263"/>
      <c r="ADD263"/>
      <c r="ADE263"/>
      <c r="ADF263"/>
      <c r="ADG263"/>
      <c r="ADH263"/>
      <c r="ADI263"/>
      <c r="ADJ263"/>
      <c r="ADK263"/>
      <c r="ADL263"/>
      <c r="ADM263"/>
      <c r="ADN263"/>
      <c r="ADO263"/>
      <c r="ADP263"/>
      <c r="ADQ263"/>
      <c r="ADR263"/>
      <c r="ADS263"/>
      <c r="ADT263"/>
      <c r="ADU263"/>
      <c r="ADV263"/>
      <c r="ADW263"/>
      <c r="ADX263"/>
      <c r="ADY263"/>
      <c r="ADZ263"/>
      <c r="AEA263"/>
      <c r="AEB263"/>
      <c r="AEC263"/>
      <c r="AED263"/>
      <c r="AEE263"/>
      <c r="AEF263"/>
      <c r="AEG263"/>
      <c r="AEH263"/>
      <c r="AEI263"/>
      <c r="AEJ263"/>
      <c r="AEK263"/>
      <c r="AEL263"/>
      <c r="AEM263"/>
      <c r="AEN263"/>
      <c r="AEO263"/>
      <c r="AEP263"/>
      <c r="AEQ263"/>
      <c r="AER263"/>
      <c r="AES263"/>
      <c r="AET263"/>
      <c r="AEU263"/>
      <c r="AEV263"/>
      <c r="AEW263"/>
      <c r="AEX263"/>
      <c r="AEY263"/>
      <c r="AEZ263"/>
      <c r="AFA263"/>
      <c r="AFB263"/>
      <c r="AFC263"/>
      <c r="AFD263"/>
      <c r="AFE263"/>
      <c r="AFF263"/>
      <c r="AFG263"/>
      <c r="AFH263"/>
      <c r="AFI263"/>
      <c r="AFJ263"/>
      <c r="AFK263"/>
      <c r="AFL263"/>
      <c r="AFM263"/>
      <c r="AFN263"/>
      <c r="AFO263"/>
      <c r="AFP263"/>
      <c r="AFQ263"/>
      <c r="AFR263"/>
      <c r="AFS263"/>
      <c r="AFT263"/>
      <c r="AFU263"/>
      <c r="AFV263"/>
      <c r="AFW263"/>
      <c r="AFX263"/>
      <c r="AFY263"/>
      <c r="AFZ263"/>
      <c r="AGA263"/>
      <c r="AGB263"/>
      <c r="AGC263"/>
      <c r="AGD263"/>
      <c r="AGE263"/>
      <c r="AGF263"/>
      <c r="AGG263"/>
      <c r="AGH263"/>
      <c r="AGI263"/>
      <c r="AGJ263"/>
      <c r="AGK263"/>
      <c r="AGL263"/>
      <c r="AGM263"/>
      <c r="AGN263"/>
      <c r="AGO263"/>
      <c r="AGP263"/>
      <c r="AGQ263"/>
      <c r="AGR263"/>
      <c r="AGS263"/>
      <c r="AGT263"/>
      <c r="AGU263"/>
      <c r="AGV263"/>
      <c r="AGW263"/>
      <c r="AGX263"/>
      <c r="AGY263"/>
      <c r="AGZ263"/>
      <c r="AHA263"/>
      <c r="AHB263"/>
      <c r="AHC263"/>
      <c r="AHD263"/>
      <c r="AHE263"/>
      <c r="AHF263"/>
      <c r="AHG263"/>
      <c r="AHH263"/>
      <c r="AHI263"/>
      <c r="AHJ263"/>
      <c r="AHK263"/>
      <c r="AHL263"/>
      <c r="AHM263"/>
      <c r="AHN263"/>
      <c r="AHO263"/>
      <c r="AHP263"/>
      <c r="AHQ263"/>
      <c r="AHR263"/>
      <c r="AHS263"/>
      <c r="AHT263"/>
      <c r="AHU263"/>
      <c r="AHV263"/>
      <c r="AHW263"/>
      <c r="AHX263"/>
      <c r="AHY263"/>
      <c r="AHZ263"/>
      <c r="AIA263"/>
      <c r="AIB263"/>
      <c r="AIC263"/>
      <c r="AID263"/>
      <c r="AIE263"/>
      <c r="AIF263"/>
      <c r="AIG263"/>
      <c r="AIH263"/>
      <c r="AII263"/>
      <c r="AIJ263"/>
      <c r="AIK263"/>
      <c r="AIL263"/>
      <c r="AIM263"/>
      <c r="AIN263"/>
      <c r="AIO263"/>
      <c r="AIP263"/>
      <c r="AIQ263"/>
      <c r="AIR263"/>
      <c r="AIS263"/>
      <c r="AIT263"/>
      <c r="AIU263"/>
      <c r="AIV263"/>
      <c r="AIW263"/>
      <c r="AIX263"/>
      <c r="AIY263"/>
      <c r="AIZ263"/>
      <c r="AJA263"/>
      <c r="AJB263"/>
      <c r="AJC263"/>
      <c r="AJD263"/>
      <c r="AJE263"/>
      <c r="AJF263"/>
      <c r="AJG263"/>
      <c r="AJH263"/>
      <c r="AJI263"/>
      <c r="AJJ263"/>
      <c r="AJK263"/>
      <c r="AJL263"/>
      <c r="AJM263"/>
      <c r="AJN263"/>
      <c r="AJO263"/>
      <c r="AJP263"/>
      <c r="AJQ263"/>
      <c r="AJR263"/>
      <c r="AJS263"/>
      <c r="AJT263"/>
      <c r="AJU263"/>
      <c r="AJV263"/>
      <c r="AJW263"/>
      <c r="AJX263"/>
      <c r="AJY263"/>
      <c r="AJZ263"/>
      <c r="AKA263"/>
      <c r="AKB263"/>
      <c r="AKC263"/>
      <c r="AKD263"/>
      <c r="AKE263"/>
      <c r="AKF263"/>
      <c r="AKG263"/>
      <c r="AKH263"/>
      <c r="AKI263"/>
      <c r="AKJ263"/>
      <c r="AKK263"/>
      <c r="AKL263"/>
      <c r="AKM263"/>
      <c r="AKN263"/>
      <c r="AKO263"/>
      <c r="AKP263"/>
      <c r="AKQ263"/>
      <c r="AKR263"/>
      <c r="AKS263"/>
      <c r="AKT263"/>
      <c r="AKU263"/>
      <c r="AKV263"/>
      <c r="AKW263"/>
      <c r="AKX263"/>
      <c r="AKY263"/>
      <c r="AKZ263"/>
      <c r="ALA263"/>
      <c r="ALB263"/>
      <c r="ALC263"/>
      <c r="ALD263"/>
      <c r="ALE263"/>
      <c r="ALF263"/>
      <c r="ALG263"/>
      <c r="ALH263"/>
      <c r="ALI263"/>
      <c r="ALJ263"/>
      <c r="ALK263"/>
      <c r="ALL263"/>
      <c r="ALM263"/>
      <c r="ALN263"/>
      <c r="ALO263"/>
      <c r="ALP263"/>
      <c r="ALQ263"/>
      <c r="ALR263"/>
      <c r="ALS263"/>
      <c r="ALT263"/>
      <c r="ALU263"/>
      <c r="ALV263"/>
      <c r="ALW263"/>
      <c r="ALX263"/>
      <c r="ALY263"/>
      <c r="ALZ263"/>
      <c r="AMA263"/>
    </row>
    <row r="264" spans="2:1015" hidden="1" x14ac:dyDescent="0.25">
      <c r="B264" s="226"/>
      <c r="C264" s="218">
        <v>2</v>
      </c>
      <c r="D264" s="224" t="s">
        <v>422</v>
      </c>
      <c r="E264" s="149">
        <f>SUM('Ergebnisse - Kategorien'!F5/1000)</f>
        <v>0</v>
      </c>
      <c r="F264" s="137">
        <f>SUM('Ergebnisse - Kategorien'!G5/1000)</f>
        <v>0</v>
      </c>
      <c r="G264" s="137">
        <f>SUM('Ergebnisse - Kategorien'!H5/1000)</f>
        <v>0</v>
      </c>
      <c r="H264" s="137">
        <f>SUM('Ergebnisse - Kategorien'!I5/1000)</f>
        <v>0</v>
      </c>
      <c r="I264" s="225"/>
      <c r="J264"/>
      <c r="K264" s="50" t="str">
        <f>D264</f>
        <v>Strom - Netzbezug (marktbasierte B.)*</v>
      </c>
      <c r="L264" s="347" t="e">
        <f>($E264/F264)-1</f>
        <v>#DIV/0!</v>
      </c>
      <c r="M264" s="50" t="str">
        <f>D264</f>
        <v>Strom - Netzbezug (marktbasierte B.)*</v>
      </c>
      <c r="N264" s="347" t="e">
        <f>($E264/G264)-1</f>
        <v>#DIV/0!</v>
      </c>
      <c r="O264" s="50" t="str">
        <f>D264</f>
        <v>Strom - Netzbezug (marktbasierte B.)*</v>
      </c>
      <c r="P264" s="347" t="e">
        <f>($E264/H264)-1</f>
        <v>#DIV/0!</v>
      </c>
      <c r="Q264" s="123"/>
      <c r="R264" s="123"/>
      <c r="S264" s="123"/>
      <c r="T264" s="123"/>
      <c r="U264" s="123"/>
      <c r="V264" s="123"/>
      <c r="W264" s="123"/>
      <c r="X264" s="123"/>
      <c r="Y264" s="123"/>
      <c r="Z264" s="123"/>
      <c r="AA264" s="123"/>
      <c r="AB264" s="123"/>
      <c r="AC264" s="123"/>
      <c r="AD264" s="123"/>
      <c r="AE264" s="123"/>
      <c r="AF264" s="123"/>
      <c r="AG264" s="123"/>
      <c r="AH264" s="123"/>
      <c r="AI264" s="123"/>
      <c r="AJ264" s="123"/>
      <c r="AK264" s="123"/>
      <c r="AL264" s="123"/>
      <c r="AM264" s="123"/>
      <c r="AN264" s="123"/>
      <c r="AO264" s="123"/>
      <c r="AP264" s="123"/>
      <c r="AQ264" s="123"/>
      <c r="AR264" s="123"/>
      <c r="AS264" s="123"/>
      <c r="AT264" s="123"/>
      <c r="AU264" s="123"/>
      <c r="AV264"/>
      <c r="AW264"/>
      <c r="AX264"/>
      <c r="AY264"/>
      <c r="AZ264"/>
      <c r="BA264"/>
      <c r="BB264"/>
      <c r="BC264"/>
      <c r="BD264"/>
      <c r="BE264"/>
      <c r="BF264"/>
      <c r="BG264"/>
      <c r="BH264"/>
      <c r="BI264"/>
      <c r="BJ264"/>
      <c r="BK264"/>
      <c r="BL264"/>
      <c r="BM264"/>
      <c r="BN264"/>
      <c r="BO264"/>
      <c r="BP264"/>
      <c r="BQ264"/>
      <c r="BR264"/>
      <c r="BS264"/>
      <c r="BT264"/>
      <c r="BU264"/>
      <c r="BV264"/>
      <c r="BW264"/>
      <c r="BX264"/>
      <c r="BY264"/>
      <c r="BZ264"/>
      <c r="CA264"/>
      <c r="CB264"/>
      <c r="CC264"/>
      <c r="CD264"/>
      <c r="CE264"/>
      <c r="CF264"/>
      <c r="CG264"/>
      <c r="CH264"/>
      <c r="CI264"/>
      <c r="CJ264"/>
      <c r="CK264"/>
      <c r="CL264"/>
      <c r="CM264"/>
      <c r="CN264"/>
      <c r="CO264"/>
      <c r="CP264"/>
      <c r="CQ264"/>
      <c r="CR264"/>
      <c r="CS264"/>
      <c r="CT264"/>
      <c r="CU264"/>
      <c r="CV264"/>
      <c r="CW264"/>
      <c r="CX264"/>
      <c r="CY264"/>
      <c r="CZ264"/>
      <c r="DA264"/>
      <c r="DB264"/>
      <c r="DC264"/>
      <c r="DD264"/>
      <c r="DE264"/>
      <c r="DF264"/>
      <c r="DG264"/>
      <c r="DH264"/>
      <c r="DI264"/>
      <c r="DJ264"/>
      <c r="DK264"/>
      <c r="DL264"/>
      <c r="DM264"/>
      <c r="DN264"/>
      <c r="DO264"/>
      <c r="DP264"/>
      <c r="DQ264"/>
      <c r="DR264"/>
      <c r="DS264"/>
      <c r="DT264"/>
      <c r="DU264"/>
      <c r="DV264"/>
      <c r="DW264"/>
      <c r="DX264"/>
      <c r="DY264"/>
      <c r="DZ264"/>
      <c r="EA264"/>
      <c r="EB264"/>
      <c r="EC264"/>
      <c r="ED264"/>
      <c r="EE264"/>
      <c r="EF264"/>
      <c r="EG264"/>
      <c r="EH264"/>
      <c r="EI264"/>
      <c r="EJ264"/>
      <c r="EK264"/>
      <c r="EL264"/>
      <c r="EM264"/>
      <c r="EN264"/>
      <c r="EO264"/>
      <c r="EP264"/>
      <c r="EQ264"/>
      <c r="ER264"/>
      <c r="ES264"/>
      <c r="ET264"/>
      <c r="EU264"/>
      <c r="EV264"/>
      <c r="EW264"/>
      <c r="EX264"/>
      <c r="EY264"/>
      <c r="EZ264"/>
      <c r="FA264"/>
      <c r="FB264"/>
      <c r="FC264"/>
      <c r="FD264"/>
      <c r="FE264"/>
      <c r="FF264"/>
      <c r="FG264"/>
      <c r="FH264"/>
      <c r="FI264"/>
      <c r="FJ264"/>
      <c r="FK264"/>
      <c r="FL264"/>
      <c r="FM264"/>
      <c r="FN264"/>
      <c r="FO264"/>
      <c r="FP264"/>
      <c r="FQ264"/>
      <c r="FR264"/>
      <c r="FS264"/>
      <c r="FT264"/>
      <c r="FU264"/>
      <c r="FV264"/>
      <c r="FW264"/>
      <c r="FX264"/>
      <c r="FY264"/>
      <c r="FZ264"/>
      <c r="GA264"/>
      <c r="GB264"/>
      <c r="GC264"/>
      <c r="GD264"/>
      <c r="GE264"/>
      <c r="GF264"/>
      <c r="GG264"/>
      <c r="GH264"/>
      <c r="GI264"/>
      <c r="GJ264"/>
      <c r="GK264"/>
      <c r="GL264"/>
      <c r="GM264"/>
      <c r="GN264"/>
      <c r="GO264"/>
      <c r="GP264"/>
      <c r="GQ264"/>
      <c r="GR264"/>
      <c r="GS264"/>
      <c r="GT264"/>
      <c r="GU264"/>
      <c r="GV264"/>
      <c r="GW264"/>
      <c r="GX264"/>
      <c r="GY264"/>
      <c r="GZ264"/>
      <c r="HA264"/>
      <c r="HB264"/>
      <c r="HC264"/>
      <c r="HD264"/>
      <c r="HE264"/>
      <c r="HF264"/>
      <c r="HG264"/>
      <c r="HH264"/>
      <c r="HI264"/>
      <c r="HJ264"/>
      <c r="HK264"/>
      <c r="HL264"/>
      <c r="HM264"/>
      <c r="HN264"/>
      <c r="HO264"/>
      <c r="HP264"/>
      <c r="HQ264"/>
      <c r="HR264"/>
      <c r="HS264"/>
      <c r="HT264"/>
      <c r="HU264"/>
      <c r="HV264"/>
      <c r="HW264"/>
      <c r="HX264"/>
      <c r="HY264"/>
      <c r="HZ264"/>
      <c r="IA264"/>
      <c r="IB264"/>
      <c r="IC264"/>
      <c r="ID264"/>
      <c r="IE264"/>
      <c r="IF264"/>
      <c r="IG264"/>
      <c r="IH264"/>
      <c r="II264"/>
      <c r="IJ264"/>
      <c r="IK264"/>
      <c r="IL264"/>
      <c r="IM264"/>
      <c r="IN264"/>
      <c r="IO264"/>
      <c r="IP264"/>
      <c r="IQ264"/>
      <c r="IR264"/>
      <c r="IS264"/>
      <c r="IT264"/>
      <c r="IU264"/>
      <c r="IV264"/>
      <c r="IW264"/>
      <c r="IX264"/>
      <c r="IY264"/>
      <c r="IZ264"/>
      <c r="JA264"/>
      <c r="JB264"/>
      <c r="JC264"/>
      <c r="JD264"/>
      <c r="JE264"/>
      <c r="JF264"/>
      <c r="JG264"/>
      <c r="JH264"/>
      <c r="JI264"/>
      <c r="JJ264"/>
      <c r="JK264"/>
      <c r="JL264"/>
      <c r="JM264"/>
      <c r="JN264"/>
      <c r="JO264"/>
      <c r="JP264"/>
      <c r="JQ264"/>
      <c r="JR264"/>
      <c r="JS264"/>
      <c r="JT264"/>
      <c r="JU264"/>
      <c r="JV264"/>
      <c r="JW264"/>
      <c r="JX264"/>
      <c r="JY264"/>
      <c r="JZ264"/>
      <c r="KA264"/>
      <c r="KB264"/>
      <c r="KC264"/>
      <c r="KD264"/>
      <c r="KE264"/>
      <c r="KF264"/>
      <c r="KG264"/>
      <c r="KH264"/>
      <c r="KI264"/>
      <c r="KJ264"/>
      <c r="KK264"/>
      <c r="KL264"/>
      <c r="KM264"/>
      <c r="KN264"/>
      <c r="KO264"/>
      <c r="KP264"/>
      <c r="KQ264"/>
      <c r="KR264"/>
      <c r="KS264"/>
      <c r="KT264"/>
      <c r="KU264"/>
      <c r="KV264"/>
      <c r="KW264"/>
      <c r="KX264"/>
      <c r="KY264"/>
      <c r="KZ264"/>
      <c r="LA264"/>
      <c r="LB264"/>
      <c r="LC264"/>
      <c r="LD264"/>
      <c r="LE264"/>
      <c r="LF264"/>
      <c r="LG264"/>
      <c r="LH264"/>
      <c r="LI264"/>
      <c r="LJ264"/>
      <c r="LK264"/>
      <c r="LL264"/>
      <c r="LM264"/>
      <c r="LN264"/>
      <c r="LO264"/>
      <c r="LP264"/>
      <c r="LQ264"/>
      <c r="LR264"/>
      <c r="LS264"/>
      <c r="LT264"/>
      <c r="LU264"/>
      <c r="LV264"/>
      <c r="LW264"/>
      <c r="LX264"/>
      <c r="LY264"/>
      <c r="LZ264"/>
      <c r="MA264"/>
      <c r="MB264"/>
      <c r="MC264"/>
      <c r="MD264"/>
      <c r="ME264"/>
      <c r="MF264"/>
      <c r="MG264"/>
      <c r="MH264"/>
      <c r="MI264"/>
      <c r="MJ264"/>
      <c r="MK264"/>
      <c r="ML264"/>
      <c r="MM264"/>
      <c r="MN264"/>
      <c r="MO264"/>
      <c r="MP264"/>
      <c r="MQ264"/>
      <c r="MR264"/>
      <c r="MS264"/>
      <c r="MT264"/>
      <c r="MU264"/>
      <c r="MV264"/>
      <c r="MW264"/>
      <c r="MX264"/>
      <c r="MY264"/>
      <c r="MZ264"/>
      <c r="NA264"/>
      <c r="NB264"/>
      <c r="NC264"/>
      <c r="ND264"/>
      <c r="NE264"/>
      <c r="NF264"/>
      <c r="NG264"/>
      <c r="NH264"/>
      <c r="NI264"/>
      <c r="NJ264"/>
      <c r="NK264"/>
      <c r="NL264"/>
      <c r="NM264"/>
      <c r="NN264"/>
      <c r="NO264"/>
      <c r="NP264"/>
      <c r="NQ264"/>
      <c r="NR264"/>
      <c r="NS264"/>
      <c r="NT264"/>
      <c r="NU264"/>
      <c r="NV264"/>
      <c r="NW264"/>
      <c r="NX264"/>
      <c r="NY264"/>
      <c r="NZ264"/>
      <c r="OA264"/>
      <c r="OB264"/>
      <c r="OC264"/>
      <c r="OD264"/>
      <c r="OE264"/>
      <c r="OF264"/>
      <c r="OG264"/>
      <c r="OH264"/>
      <c r="OI264"/>
      <c r="OJ264"/>
      <c r="OK264"/>
      <c r="OL264"/>
      <c r="OM264"/>
      <c r="ON264"/>
      <c r="OO264"/>
      <c r="OP264"/>
      <c r="OQ264"/>
      <c r="OR264"/>
      <c r="OS264"/>
      <c r="OT264"/>
      <c r="OU264"/>
      <c r="OV264"/>
      <c r="OW264"/>
      <c r="OX264"/>
      <c r="OY264"/>
      <c r="OZ264"/>
      <c r="PA264"/>
      <c r="PB264"/>
      <c r="PC264"/>
      <c r="PD264"/>
      <c r="PE264"/>
      <c r="PF264"/>
      <c r="PG264"/>
      <c r="PH264"/>
      <c r="PI264"/>
      <c r="PJ264"/>
      <c r="PK264"/>
      <c r="PL264"/>
      <c r="PM264"/>
      <c r="PN264"/>
      <c r="PO264"/>
      <c r="PP264"/>
      <c r="PQ264"/>
      <c r="PR264"/>
      <c r="PS264"/>
      <c r="PT264"/>
      <c r="PU264"/>
      <c r="PV264"/>
      <c r="PW264"/>
      <c r="PX264"/>
      <c r="PY264"/>
      <c r="PZ264"/>
      <c r="QA264"/>
      <c r="QB264"/>
      <c r="QC264"/>
      <c r="QD264"/>
      <c r="QE264"/>
      <c r="QF264"/>
      <c r="QG264"/>
      <c r="QH264"/>
      <c r="QI264"/>
      <c r="QJ264"/>
      <c r="QK264"/>
      <c r="QL264"/>
      <c r="QM264"/>
      <c r="QN264"/>
      <c r="QO264"/>
      <c r="QP264"/>
      <c r="QQ264"/>
      <c r="QR264"/>
      <c r="QS264"/>
      <c r="QT264"/>
      <c r="QU264"/>
      <c r="QV264"/>
      <c r="QW264"/>
      <c r="QX264"/>
      <c r="QY264"/>
      <c r="QZ264"/>
      <c r="RA264"/>
      <c r="RB264"/>
      <c r="RC264"/>
      <c r="RD264"/>
      <c r="RE264"/>
      <c r="RF264"/>
      <c r="RG264"/>
      <c r="RH264"/>
      <c r="RI264"/>
      <c r="RJ264"/>
      <c r="RK264"/>
      <c r="RL264"/>
      <c r="RM264"/>
      <c r="RN264"/>
      <c r="RO264"/>
      <c r="RP264"/>
      <c r="RQ264"/>
      <c r="RR264"/>
      <c r="RS264"/>
      <c r="RT264"/>
      <c r="RU264"/>
      <c r="RV264"/>
      <c r="RW264"/>
      <c r="RX264"/>
      <c r="RY264"/>
      <c r="RZ264"/>
      <c r="SA264"/>
      <c r="SB264"/>
      <c r="SC264"/>
      <c r="SD264"/>
      <c r="SE264"/>
      <c r="SF264"/>
      <c r="SG264"/>
      <c r="SH264"/>
      <c r="SI264"/>
      <c r="SJ264"/>
      <c r="SK264"/>
      <c r="SL264"/>
      <c r="SM264"/>
      <c r="SN264"/>
      <c r="SO264"/>
      <c r="SP264"/>
      <c r="SQ264"/>
      <c r="SR264"/>
      <c r="SS264"/>
      <c r="ST264"/>
      <c r="SU264"/>
      <c r="SV264"/>
      <c r="SW264"/>
      <c r="SX264"/>
      <c r="SY264"/>
      <c r="SZ264"/>
      <c r="TA264"/>
      <c r="TB264"/>
      <c r="TC264"/>
      <c r="TD264"/>
      <c r="TE264"/>
      <c r="TF264"/>
      <c r="TG264"/>
      <c r="TH264"/>
      <c r="TI264"/>
      <c r="TJ264"/>
      <c r="TK264"/>
      <c r="TL264"/>
      <c r="TM264"/>
      <c r="TN264"/>
      <c r="TO264"/>
      <c r="TP264"/>
      <c r="TQ264"/>
      <c r="TR264"/>
      <c r="TS264"/>
      <c r="TT264"/>
      <c r="TU264"/>
      <c r="TV264"/>
      <c r="TW264"/>
      <c r="TX264"/>
      <c r="TY264"/>
      <c r="TZ264"/>
      <c r="UA264"/>
      <c r="UB264"/>
      <c r="UC264"/>
      <c r="UD264"/>
      <c r="UE264"/>
      <c r="UF264"/>
      <c r="UG264"/>
      <c r="UH264"/>
      <c r="UI264"/>
      <c r="UJ264"/>
      <c r="UK264"/>
      <c r="UL264"/>
      <c r="UM264"/>
      <c r="UN264"/>
      <c r="UO264"/>
      <c r="UP264"/>
      <c r="UQ264"/>
      <c r="UR264"/>
      <c r="US264"/>
      <c r="UT264"/>
      <c r="UU264"/>
      <c r="UV264"/>
      <c r="UW264"/>
      <c r="UX264"/>
      <c r="UY264"/>
      <c r="UZ264"/>
      <c r="VA264"/>
      <c r="VB264"/>
      <c r="VC264"/>
      <c r="VD264"/>
      <c r="VE264"/>
      <c r="VF264"/>
      <c r="VG264"/>
      <c r="VH264"/>
      <c r="VI264"/>
      <c r="VJ264"/>
      <c r="VK264"/>
      <c r="VL264"/>
      <c r="VM264"/>
      <c r="VN264"/>
      <c r="VO264"/>
      <c r="VP264"/>
      <c r="VQ264"/>
      <c r="VR264"/>
      <c r="VS264"/>
      <c r="VT264"/>
      <c r="VU264"/>
      <c r="VV264"/>
      <c r="VW264"/>
      <c r="VX264"/>
      <c r="VY264"/>
      <c r="VZ264"/>
      <c r="WA264"/>
      <c r="WB264"/>
      <c r="WC264"/>
      <c r="WD264"/>
      <c r="WE264"/>
      <c r="WF264"/>
      <c r="WG264"/>
      <c r="WH264"/>
      <c r="WI264"/>
      <c r="WJ264"/>
      <c r="WK264"/>
      <c r="WL264"/>
      <c r="WM264"/>
      <c r="WN264"/>
      <c r="WO264"/>
      <c r="WP264"/>
      <c r="WQ264"/>
      <c r="WR264"/>
      <c r="WS264"/>
      <c r="WT264"/>
      <c r="WU264"/>
      <c r="WV264"/>
      <c r="WW264"/>
      <c r="WX264"/>
      <c r="WY264"/>
      <c r="WZ264"/>
      <c r="XA264"/>
      <c r="XB264"/>
      <c r="XC264"/>
      <c r="XD264"/>
      <c r="XE264"/>
      <c r="XF264"/>
      <c r="XG264"/>
      <c r="XH264"/>
      <c r="XI264"/>
      <c r="XJ264"/>
      <c r="XK264"/>
      <c r="XL264"/>
      <c r="XM264"/>
      <c r="XN264"/>
      <c r="XO264"/>
      <c r="XP264"/>
      <c r="XQ264"/>
      <c r="XR264"/>
      <c r="XS264"/>
      <c r="XT264"/>
      <c r="XU264"/>
      <c r="XV264"/>
      <c r="XW264"/>
      <c r="XX264"/>
      <c r="XY264"/>
      <c r="XZ264"/>
      <c r="YA264"/>
      <c r="YB264"/>
      <c r="YC264"/>
      <c r="YD264"/>
      <c r="YE264"/>
      <c r="YF264"/>
      <c r="YG264"/>
      <c r="YH264"/>
      <c r="YI264"/>
      <c r="YJ264"/>
      <c r="YK264"/>
      <c r="YL264"/>
      <c r="YM264"/>
      <c r="YN264"/>
      <c r="YO264"/>
      <c r="YP264"/>
      <c r="YQ264"/>
      <c r="YR264"/>
      <c r="YS264"/>
      <c r="YT264"/>
      <c r="YU264"/>
      <c r="YV264"/>
      <c r="YW264"/>
      <c r="YX264"/>
      <c r="YY264"/>
      <c r="YZ264"/>
      <c r="ZA264"/>
      <c r="ZB264"/>
      <c r="ZC264"/>
      <c r="ZD264"/>
      <c r="ZE264"/>
      <c r="ZF264"/>
      <c r="ZG264"/>
      <c r="ZH264"/>
      <c r="ZI264"/>
      <c r="ZJ264"/>
      <c r="ZK264"/>
      <c r="ZL264"/>
      <c r="ZM264"/>
      <c r="ZN264"/>
      <c r="ZO264"/>
      <c r="ZP264"/>
      <c r="ZQ264"/>
      <c r="ZR264"/>
      <c r="ZS264"/>
      <c r="ZT264"/>
      <c r="ZU264"/>
      <c r="ZV264"/>
      <c r="ZW264"/>
      <c r="ZX264"/>
      <c r="ZY264"/>
      <c r="ZZ264"/>
      <c r="AAA264"/>
      <c r="AAB264"/>
      <c r="AAC264"/>
      <c r="AAD264"/>
      <c r="AAE264"/>
      <c r="AAF264"/>
      <c r="AAG264"/>
      <c r="AAH264"/>
      <c r="AAI264"/>
      <c r="AAJ264"/>
      <c r="AAK264"/>
      <c r="AAL264"/>
      <c r="AAM264"/>
      <c r="AAN264"/>
      <c r="AAO264"/>
      <c r="AAP264"/>
      <c r="AAQ264"/>
      <c r="AAR264"/>
      <c r="AAS264"/>
      <c r="AAT264"/>
      <c r="AAU264"/>
      <c r="AAV264"/>
      <c r="AAW264"/>
      <c r="AAX264"/>
      <c r="AAY264"/>
      <c r="AAZ264"/>
      <c r="ABA264"/>
      <c r="ABB264"/>
      <c r="ABC264"/>
      <c r="ABD264"/>
      <c r="ABE264"/>
      <c r="ABF264"/>
      <c r="ABG264"/>
      <c r="ABH264"/>
      <c r="ABI264"/>
      <c r="ABJ264"/>
      <c r="ABK264"/>
      <c r="ABL264"/>
      <c r="ABM264"/>
      <c r="ABN264"/>
      <c r="ABO264"/>
      <c r="ABP264"/>
      <c r="ABQ264"/>
      <c r="ABR264"/>
      <c r="ABS264"/>
      <c r="ABT264"/>
      <c r="ABU264"/>
      <c r="ABV264"/>
      <c r="ABW264"/>
      <c r="ABX264"/>
      <c r="ABY264"/>
      <c r="ABZ264"/>
      <c r="ACA264"/>
      <c r="ACB264"/>
      <c r="ACC264"/>
      <c r="ACD264"/>
      <c r="ACE264"/>
      <c r="ACF264"/>
      <c r="ACG264"/>
      <c r="ACH264"/>
      <c r="ACI264"/>
      <c r="ACJ264"/>
      <c r="ACK264"/>
      <c r="ACL264"/>
      <c r="ACM264"/>
      <c r="ACN264"/>
      <c r="ACO264"/>
      <c r="ACP264"/>
      <c r="ACQ264"/>
      <c r="ACR264"/>
      <c r="ACS264"/>
      <c r="ACT264"/>
      <c r="ACU264"/>
      <c r="ACV264"/>
      <c r="ACW264"/>
      <c r="ACX264"/>
      <c r="ACY264"/>
      <c r="ACZ264"/>
      <c r="ADA264"/>
      <c r="ADB264"/>
      <c r="ADC264"/>
      <c r="ADD264"/>
      <c r="ADE264"/>
      <c r="ADF264"/>
      <c r="ADG264"/>
      <c r="ADH264"/>
      <c r="ADI264"/>
      <c r="ADJ264"/>
      <c r="ADK264"/>
      <c r="ADL264"/>
      <c r="ADM264"/>
      <c r="ADN264"/>
      <c r="ADO264"/>
      <c r="ADP264"/>
      <c r="ADQ264"/>
      <c r="ADR264"/>
      <c r="ADS264"/>
      <c r="ADT264"/>
      <c r="ADU264"/>
      <c r="ADV264"/>
      <c r="ADW264"/>
      <c r="ADX264"/>
      <c r="ADY264"/>
      <c r="ADZ264"/>
      <c r="AEA264"/>
      <c r="AEB264"/>
      <c r="AEC264"/>
      <c r="AED264"/>
      <c r="AEE264"/>
      <c r="AEF264"/>
      <c r="AEG264"/>
      <c r="AEH264"/>
      <c r="AEI264"/>
      <c r="AEJ264"/>
      <c r="AEK264"/>
      <c r="AEL264"/>
      <c r="AEM264"/>
      <c r="AEN264"/>
      <c r="AEO264"/>
      <c r="AEP264"/>
      <c r="AEQ264"/>
      <c r="AER264"/>
      <c r="AES264"/>
      <c r="AET264"/>
      <c r="AEU264"/>
      <c r="AEV264"/>
      <c r="AEW264"/>
      <c r="AEX264"/>
      <c r="AEY264"/>
      <c r="AEZ264"/>
      <c r="AFA264"/>
      <c r="AFB264"/>
      <c r="AFC264"/>
      <c r="AFD264"/>
      <c r="AFE264"/>
      <c r="AFF264"/>
      <c r="AFG264"/>
      <c r="AFH264"/>
      <c r="AFI264"/>
      <c r="AFJ264"/>
      <c r="AFK264"/>
      <c r="AFL264"/>
      <c r="AFM264"/>
      <c r="AFN264"/>
      <c r="AFO264"/>
      <c r="AFP264"/>
      <c r="AFQ264"/>
      <c r="AFR264"/>
      <c r="AFS264"/>
      <c r="AFT264"/>
      <c r="AFU264"/>
      <c r="AFV264"/>
      <c r="AFW264"/>
      <c r="AFX264"/>
      <c r="AFY264"/>
      <c r="AFZ264"/>
      <c r="AGA264"/>
      <c r="AGB264"/>
      <c r="AGC264"/>
      <c r="AGD264"/>
      <c r="AGE264"/>
      <c r="AGF264"/>
      <c r="AGG264"/>
      <c r="AGH264"/>
      <c r="AGI264"/>
      <c r="AGJ264"/>
      <c r="AGK264"/>
      <c r="AGL264"/>
      <c r="AGM264"/>
      <c r="AGN264"/>
      <c r="AGO264"/>
      <c r="AGP264"/>
      <c r="AGQ264"/>
      <c r="AGR264"/>
      <c r="AGS264"/>
      <c r="AGT264"/>
      <c r="AGU264"/>
      <c r="AGV264"/>
      <c r="AGW264"/>
      <c r="AGX264"/>
      <c r="AGY264"/>
      <c r="AGZ264"/>
      <c r="AHA264"/>
      <c r="AHB264"/>
      <c r="AHC264"/>
      <c r="AHD264"/>
      <c r="AHE264"/>
      <c r="AHF264"/>
      <c r="AHG264"/>
      <c r="AHH264"/>
      <c r="AHI264"/>
      <c r="AHJ264"/>
      <c r="AHK264"/>
      <c r="AHL264"/>
      <c r="AHM264"/>
      <c r="AHN264"/>
      <c r="AHO264"/>
      <c r="AHP264"/>
      <c r="AHQ264"/>
      <c r="AHR264"/>
      <c r="AHS264"/>
      <c r="AHT264"/>
      <c r="AHU264"/>
      <c r="AHV264"/>
      <c r="AHW264"/>
      <c r="AHX264"/>
      <c r="AHY264"/>
      <c r="AHZ264"/>
      <c r="AIA264"/>
      <c r="AIB264"/>
      <c r="AIC264"/>
      <c r="AID264"/>
      <c r="AIE264"/>
      <c r="AIF264"/>
      <c r="AIG264"/>
      <c r="AIH264"/>
      <c r="AII264"/>
      <c r="AIJ264"/>
      <c r="AIK264"/>
      <c r="AIL264"/>
      <c r="AIM264"/>
      <c r="AIN264"/>
      <c r="AIO264"/>
      <c r="AIP264"/>
      <c r="AIQ264"/>
      <c r="AIR264"/>
      <c r="AIS264"/>
      <c r="AIT264"/>
      <c r="AIU264"/>
      <c r="AIV264"/>
      <c r="AIW264"/>
      <c r="AIX264"/>
      <c r="AIY264"/>
      <c r="AIZ264"/>
      <c r="AJA264"/>
      <c r="AJB264"/>
      <c r="AJC264"/>
      <c r="AJD264"/>
      <c r="AJE264"/>
      <c r="AJF264"/>
      <c r="AJG264"/>
      <c r="AJH264"/>
      <c r="AJI264"/>
      <c r="AJJ264"/>
      <c r="AJK264"/>
      <c r="AJL264"/>
      <c r="AJM264"/>
      <c r="AJN264"/>
      <c r="AJO264"/>
      <c r="AJP264"/>
      <c r="AJQ264"/>
      <c r="AJR264"/>
      <c r="AJS264"/>
      <c r="AJT264"/>
      <c r="AJU264"/>
      <c r="AJV264"/>
      <c r="AJW264"/>
      <c r="AJX264"/>
      <c r="AJY264"/>
      <c r="AJZ264"/>
      <c r="AKA264"/>
      <c r="AKB264"/>
      <c r="AKC264"/>
      <c r="AKD264"/>
      <c r="AKE264"/>
      <c r="AKF264"/>
      <c r="AKG264"/>
      <c r="AKH264"/>
      <c r="AKI264"/>
      <c r="AKJ264"/>
      <c r="AKK264"/>
      <c r="AKL264"/>
      <c r="AKM264"/>
      <c r="AKN264"/>
      <c r="AKO264"/>
      <c r="AKP264"/>
      <c r="AKQ264"/>
      <c r="AKR264"/>
      <c r="AKS264"/>
      <c r="AKT264"/>
      <c r="AKU264"/>
      <c r="AKV264"/>
      <c r="AKW264"/>
      <c r="AKX264"/>
      <c r="AKY264"/>
      <c r="AKZ264"/>
      <c r="ALA264"/>
      <c r="ALB264"/>
      <c r="ALC264"/>
      <c r="ALD264"/>
      <c r="ALE264"/>
      <c r="ALF264"/>
      <c r="ALG264"/>
      <c r="ALH264"/>
      <c r="ALI264"/>
      <c r="ALJ264"/>
      <c r="ALK264"/>
      <c r="ALL264"/>
      <c r="ALM264"/>
      <c r="ALN264"/>
      <c r="ALO264"/>
      <c r="ALP264"/>
      <c r="ALQ264"/>
      <c r="ALR264"/>
      <c r="ALS264"/>
      <c r="ALT264"/>
      <c r="ALU264"/>
      <c r="ALV264"/>
      <c r="ALW264"/>
      <c r="ALX264"/>
      <c r="ALY264"/>
      <c r="ALZ264"/>
      <c r="AMA264"/>
    </row>
    <row r="265" spans="2:1015" hidden="1" x14ac:dyDescent="0.25">
      <c r="B265" s="226"/>
      <c r="C265" s="218">
        <v>3</v>
      </c>
      <c r="D265" s="224" t="str">
        <f>'Ergebnisse - Kategorien'!D7</f>
        <v xml:space="preserve">PV-Strom Eigenverbrauch </v>
      </c>
      <c r="E265" s="149">
        <f>SUM('Ergebnisse - Kategorien'!F7/1000)</f>
        <v>0</v>
      </c>
      <c r="F265" s="137">
        <f>SUM('Ergebnisse - Kategorien'!G7/1000)</f>
        <v>0</v>
      </c>
      <c r="G265" s="137">
        <f>SUM('Ergebnisse - Kategorien'!H7/1000)</f>
        <v>0</v>
      </c>
      <c r="H265" s="137">
        <f>SUM('Ergebnisse - Kategorien'!I7/1000)</f>
        <v>0</v>
      </c>
      <c r="I265" s="225"/>
      <c r="J265"/>
      <c r="K265" s="50" t="str">
        <f>D265</f>
        <v xml:space="preserve">PV-Strom Eigenverbrauch </v>
      </c>
      <c r="L265" s="347" t="e">
        <f>($E265/F265)-1</f>
        <v>#DIV/0!</v>
      </c>
      <c r="M265" s="50" t="str">
        <f>D265</f>
        <v xml:space="preserve">PV-Strom Eigenverbrauch </v>
      </c>
      <c r="N265" s="347" t="e">
        <f>($E265/G265)-1</f>
        <v>#DIV/0!</v>
      </c>
      <c r="O265" s="50" t="str">
        <f>D265</f>
        <v xml:space="preserve">PV-Strom Eigenverbrauch </v>
      </c>
      <c r="P265" s="347" t="e">
        <f>($E265/H265)-1</f>
        <v>#DIV/0!</v>
      </c>
      <c r="Q265" s="123"/>
      <c r="R265" s="123"/>
      <c r="S265" s="123"/>
      <c r="T265" s="123"/>
      <c r="U265" s="123"/>
      <c r="V265" s="123"/>
      <c r="W265" s="123"/>
      <c r="X265" s="123"/>
      <c r="Y265" s="123"/>
      <c r="Z265" s="123"/>
      <c r="AA265" s="123"/>
      <c r="AB265" s="123"/>
      <c r="AC265" s="123"/>
      <c r="AD265" s="123"/>
      <c r="AE265" s="123"/>
      <c r="AF265" s="123"/>
      <c r="AG265" s="123"/>
      <c r="AH265" s="123"/>
      <c r="AI265" s="123"/>
      <c r="AJ265" s="123"/>
      <c r="AK265" s="123"/>
      <c r="AL265" s="123"/>
      <c r="AM265" s="123"/>
      <c r="AN265" s="123"/>
      <c r="AO265" s="123"/>
      <c r="AP265" s="123"/>
      <c r="AQ265" s="123"/>
      <c r="AR265" s="123"/>
      <c r="AS265" s="123"/>
      <c r="AT265" s="123"/>
      <c r="AU265" s="123"/>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c r="CE265"/>
      <c r="CF265"/>
      <c r="CG265"/>
      <c r="CH265"/>
      <c r="CI265"/>
      <c r="CJ265"/>
      <c r="CK265"/>
      <c r="CL265"/>
      <c r="CM265"/>
      <c r="CN265"/>
      <c r="CO265"/>
      <c r="CP265"/>
      <c r="CQ265"/>
      <c r="CR265"/>
      <c r="CS265"/>
      <c r="CT265"/>
      <c r="CU265"/>
      <c r="CV265"/>
      <c r="CW265"/>
      <c r="CX265"/>
      <c r="CY265"/>
      <c r="CZ265"/>
      <c r="DA265"/>
      <c r="DB265"/>
      <c r="DC265"/>
      <c r="DD265"/>
      <c r="DE265"/>
      <c r="DF265"/>
      <c r="DG265"/>
      <c r="DH265"/>
      <c r="DI265"/>
      <c r="DJ265"/>
      <c r="DK265"/>
      <c r="DL265"/>
      <c r="DM265"/>
      <c r="DN265"/>
      <c r="DO265"/>
      <c r="DP265"/>
      <c r="DQ265"/>
      <c r="DR265"/>
      <c r="DS265"/>
      <c r="DT265"/>
      <c r="DU265"/>
      <c r="DV265"/>
      <c r="DW265"/>
      <c r="DX265"/>
      <c r="DY265"/>
      <c r="DZ265"/>
      <c r="EA265"/>
      <c r="EB265"/>
      <c r="EC265"/>
      <c r="ED265"/>
      <c r="EE265"/>
      <c r="EF265"/>
      <c r="EG265"/>
      <c r="EH265"/>
      <c r="EI265"/>
      <c r="EJ265"/>
      <c r="EK265"/>
      <c r="EL265"/>
      <c r="EM265"/>
      <c r="EN265"/>
      <c r="EO265"/>
      <c r="EP265"/>
      <c r="EQ265"/>
      <c r="ER265"/>
      <c r="ES265"/>
      <c r="ET265"/>
      <c r="EU265"/>
      <c r="EV265"/>
      <c r="EW265"/>
      <c r="EX265"/>
      <c r="EY265"/>
      <c r="EZ265"/>
      <c r="FA265"/>
      <c r="FB265"/>
      <c r="FC265"/>
      <c r="FD265"/>
      <c r="FE265"/>
      <c r="FF265"/>
      <c r="FG265"/>
      <c r="FH265"/>
      <c r="FI265"/>
      <c r="FJ265"/>
      <c r="FK265"/>
      <c r="FL265"/>
      <c r="FM265"/>
      <c r="FN265"/>
      <c r="FO265"/>
      <c r="FP265"/>
      <c r="FQ265"/>
      <c r="FR265"/>
      <c r="FS265"/>
      <c r="FT265"/>
      <c r="FU265"/>
      <c r="FV265"/>
      <c r="FW265"/>
      <c r="FX265"/>
      <c r="FY265"/>
      <c r="FZ265"/>
      <c r="GA265"/>
      <c r="GB265"/>
      <c r="GC265"/>
      <c r="GD265"/>
      <c r="GE265"/>
      <c r="GF265"/>
      <c r="GG265"/>
      <c r="GH265"/>
      <c r="GI265"/>
      <c r="GJ265"/>
      <c r="GK265"/>
      <c r="GL265"/>
      <c r="GM265"/>
      <c r="GN265"/>
      <c r="GO265"/>
      <c r="GP265"/>
      <c r="GQ265"/>
      <c r="GR265"/>
      <c r="GS265"/>
      <c r="GT265"/>
      <c r="GU265"/>
      <c r="GV265"/>
      <c r="GW265"/>
      <c r="GX265"/>
      <c r="GY265"/>
      <c r="GZ265"/>
      <c r="HA265"/>
      <c r="HB265"/>
      <c r="HC265"/>
      <c r="HD265"/>
      <c r="HE265"/>
      <c r="HF265"/>
      <c r="HG265"/>
      <c r="HH265"/>
      <c r="HI265"/>
      <c r="HJ265"/>
      <c r="HK265"/>
      <c r="HL265"/>
      <c r="HM265"/>
      <c r="HN265"/>
      <c r="HO265"/>
      <c r="HP265"/>
      <c r="HQ265"/>
      <c r="HR265"/>
      <c r="HS265"/>
      <c r="HT265"/>
      <c r="HU265"/>
      <c r="HV265"/>
      <c r="HW265"/>
      <c r="HX265"/>
      <c r="HY265"/>
      <c r="HZ265"/>
      <c r="IA265"/>
      <c r="IB265"/>
      <c r="IC265"/>
      <c r="ID265"/>
      <c r="IE265"/>
      <c r="IF265"/>
      <c r="IG265"/>
      <c r="IH265"/>
      <c r="II265"/>
      <c r="IJ265"/>
      <c r="IK265"/>
      <c r="IL265"/>
      <c r="IM265"/>
      <c r="IN265"/>
      <c r="IO265"/>
      <c r="IP265"/>
      <c r="IQ265"/>
      <c r="IR265"/>
      <c r="IS265"/>
      <c r="IT265"/>
      <c r="IU265"/>
      <c r="IV265"/>
      <c r="IW265"/>
      <c r="IX265"/>
      <c r="IY265"/>
      <c r="IZ265"/>
      <c r="JA265"/>
      <c r="JB265"/>
      <c r="JC265"/>
      <c r="JD265"/>
      <c r="JE265"/>
      <c r="JF265"/>
      <c r="JG265"/>
      <c r="JH265"/>
      <c r="JI265"/>
      <c r="JJ265"/>
      <c r="JK265"/>
      <c r="JL265"/>
      <c r="JM265"/>
      <c r="JN265"/>
      <c r="JO265"/>
      <c r="JP265"/>
      <c r="JQ265"/>
      <c r="JR265"/>
      <c r="JS265"/>
      <c r="JT265"/>
      <c r="JU265"/>
      <c r="JV265"/>
      <c r="JW265"/>
      <c r="JX265"/>
      <c r="JY265"/>
      <c r="JZ265"/>
      <c r="KA265"/>
      <c r="KB265"/>
      <c r="KC265"/>
      <c r="KD265"/>
      <c r="KE265"/>
      <c r="KF265"/>
      <c r="KG265"/>
      <c r="KH265"/>
      <c r="KI265"/>
      <c r="KJ265"/>
      <c r="KK265"/>
      <c r="KL265"/>
      <c r="KM265"/>
      <c r="KN265"/>
      <c r="KO265"/>
      <c r="KP265"/>
      <c r="KQ265"/>
      <c r="KR265"/>
      <c r="KS265"/>
      <c r="KT265"/>
      <c r="KU265"/>
      <c r="KV265"/>
      <c r="KW265"/>
      <c r="KX265"/>
      <c r="KY265"/>
      <c r="KZ265"/>
      <c r="LA265"/>
      <c r="LB265"/>
      <c r="LC265"/>
      <c r="LD265"/>
      <c r="LE265"/>
      <c r="LF265"/>
      <c r="LG265"/>
      <c r="LH265"/>
      <c r="LI265"/>
      <c r="LJ265"/>
      <c r="LK265"/>
      <c r="LL265"/>
      <c r="LM265"/>
      <c r="LN265"/>
      <c r="LO265"/>
      <c r="LP265"/>
      <c r="LQ265"/>
      <c r="LR265"/>
      <c r="LS265"/>
      <c r="LT265"/>
      <c r="LU265"/>
      <c r="LV265"/>
      <c r="LW265"/>
      <c r="LX265"/>
      <c r="LY265"/>
      <c r="LZ265"/>
      <c r="MA265"/>
      <c r="MB265"/>
      <c r="MC265"/>
      <c r="MD265"/>
      <c r="ME265"/>
      <c r="MF265"/>
      <c r="MG265"/>
      <c r="MH265"/>
      <c r="MI265"/>
      <c r="MJ265"/>
      <c r="MK265"/>
      <c r="ML265"/>
      <c r="MM265"/>
      <c r="MN265"/>
      <c r="MO265"/>
      <c r="MP265"/>
      <c r="MQ265"/>
      <c r="MR265"/>
      <c r="MS265"/>
      <c r="MT265"/>
      <c r="MU265"/>
      <c r="MV265"/>
      <c r="MW265"/>
      <c r="MX265"/>
      <c r="MY265"/>
      <c r="MZ265"/>
      <c r="NA265"/>
      <c r="NB265"/>
      <c r="NC265"/>
      <c r="ND265"/>
      <c r="NE265"/>
      <c r="NF265"/>
      <c r="NG265"/>
      <c r="NH265"/>
      <c r="NI265"/>
      <c r="NJ265"/>
      <c r="NK265"/>
      <c r="NL265"/>
      <c r="NM265"/>
      <c r="NN265"/>
      <c r="NO265"/>
      <c r="NP265"/>
      <c r="NQ265"/>
      <c r="NR265"/>
      <c r="NS265"/>
      <c r="NT265"/>
      <c r="NU265"/>
      <c r="NV265"/>
      <c r="NW265"/>
      <c r="NX265"/>
      <c r="NY265"/>
      <c r="NZ265"/>
      <c r="OA265"/>
      <c r="OB265"/>
      <c r="OC265"/>
      <c r="OD265"/>
      <c r="OE265"/>
      <c r="OF265"/>
      <c r="OG265"/>
      <c r="OH265"/>
      <c r="OI265"/>
      <c r="OJ265"/>
      <c r="OK265"/>
      <c r="OL265"/>
      <c r="OM265"/>
      <c r="ON265"/>
      <c r="OO265"/>
      <c r="OP265"/>
      <c r="OQ265"/>
      <c r="OR265"/>
      <c r="OS265"/>
      <c r="OT265"/>
      <c r="OU265"/>
      <c r="OV265"/>
      <c r="OW265"/>
      <c r="OX265"/>
      <c r="OY265"/>
      <c r="OZ265"/>
      <c r="PA265"/>
      <c r="PB265"/>
      <c r="PC265"/>
      <c r="PD265"/>
      <c r="PE265"/>
      <c r="PF265"/>
      <c r="PG265"/>
      <c r="PH265"/>
      <c r="PI265"/>
      <c r="PJ265"/>
      <c r="PK265"/>
      <c r="PL265"/>
      <c r="PM265"/>
      <c r="PN265"/>
      <c r="PO265"/>
      <c r="PP265"/>
      <c r="PQ265"/>
      <c r="PR265"/>
      <c r="PS265"/>
      <c r="PT265"/>
      <c r="PU265"/>
      <c r="PV265"/>
      <c r="PW265"/>
      <c r="PX265"/>
      <c r="PY265"/>
      <c r="PZ265"/>
      <c r="QA265"/>
      <c r="QB265"/>
      <c r="QC265"/>
      <c r="QD265"/>
      <c r="QE265"/>
      <c r="QF265"/>
      <c r="QG265"/>
      <c r="QH265"/>
      <c r="QI265"/>
      <c r="QJ265"/>
      <c r="QK265"/>
      <c r="QL265"/>
      <c r="QM265"/>
      <c r="QN265"/>
      <c r="QO265"/>
      <c r="QP265"/>
      <c r="QQ265"/>
      <c r="QR265"/>
      <c r="QS265"/>
      <c r="QT265"/>
      <c r="QU265"/>
      <c r="QV265"/>
      <c r="QW265"/>
      <c r="QX265"/>
      <c r="QY265"/>
      <c r="QZ265"/>
      <c r="RA265"/>
      <c r="RB265"/>
      <c r="RC265"/>
      <c r="RD265"/>
      <c r="RE265"/>
      <c r="RF265"/>
      <c r="RG265"/>
      <c r="RH265"/>
      <c r="RI265"/>
      <c r="RJ265"/>
      <c r="RK265"/>
      <c r="RL265"/>
      <c r="RM265"/>
      <c r="RN265"/>
      <c r="RO265"/>
      <c r="RP265"/>
      <c r="RQ265"/>
      <c r="RR265"/>
      <c r="RS265"/>
      <c r="RT265"/>
      <c r="RU265"/>
      <c r="RV265"/>
      <c r="RW265"/>
      <c r="RX265"/>
      <c r="RY265"/>
      <c r="RZ265"/>
      <c r="SA265"/>
      <c r="SB265"/>
      <c r="SC265"/>
      <c r="SD265"/>
      <c r="SE265"/>
      <c r="SF265"/>
      <c r="SG265"/>
      <c r="SH265"/>
      <c r="SI265"/>
      <c r="SJ265"/>
      <c r="SK265"/>
      <c r="SL265"/>
      <c r="SM265"/>
      <c r="SN265"/>
      <c r="SO265"/>
      <c r="SP265"/>
      <c r="SQ265"/>
      <c r="SR265"/>
      <c r="SS265"/>
      <c r="ST265"/>
      <c r="SU265"/>
      <c r="SV265"/>
      <c r="SW265"/>
      <c r="SX265"/>
      <c r="SY265"/>
      <c r="SZ265"/>
      <c r="TA265"/>
      <c r="TB265"/>
      <c r="TC265"/>
      <c r="TD265"/>
      <c r="TE265"/>
      <c r="TF265"/>
      <c r="TG265"/>
      <c r="TH265"/>
      <c r="TI265"/>
      <c r="TJ265"/>
      <c r="TK265"/>
      <c r="TL265"/>
      <c r="TM265"/>
      <c r="TN265"/>
      <c r="TO265"/>
      <c r="TP265"/>
      <c r="TQ265"/>
      <c r="TR265"/>
      <c r="TS265"/>
      <c r="TT265"/>
      <c r="TU265"/>
      <c r="TV265"/>
      <c r="TW265"/>
      <c r="TX265"/>
      <c r="TY265"/>
      <c r="TZ265"/>
      <c r="UA265"/>
      <c r="UB265"/>
      <c r="UC265"/>
      <c r="UD265"/>
      <c r="UE265"/>
      <c r="UF265"/>
      <c r="UG265"/>
      <c r="UH265"/>
      <c r="UI265"/>
      <c r="UJ265"/>
      <c r="UK265"/>
      <c r="UL265"/>
      <c r="UM265"/>
      <c r="UN265"/>
      <c r="UO265"/>
      <c r="UP265"/>
      <c r="UQ265"/>
      <c r="UR265"/>
      <c r="US265"/>
      <c r="UT265"/>
      <c r="UU265"/>
      <c r="UV265"/>
      <c r="UW265"/>
      <c r="UX265"/>
      <c r="UY265"/>
      <c r="UZ265"/>
      <c r="VA265"/>
      <c r="VB265"/>
      <c r="VC265"/>
      <c r="VD265"/>
      <c r="VE265"/>
      <c r="VF265"/>
      <c r="VG265"/>
      <c r="VH265"/>
      <c r="VI265"/>
      <c r="VJ265"/>
      <c r="VK265"/>
      <c r="VL265"/>
      <c r="VM265"/>
      <c r="VN265"/>
      <c r="VO265"/>
      <c r="VP265"/>
      <c r="VQ265"/>
      <c r="VR265"/>
      <c r="VS265"/>
      <c r="VT265"/>
      <c r="VU265"/>
      <c r="VV265"/>
      <c r="VW265"/>
      <c r="VX265"/>
      <c r="VY265"/>
      <c r="VZ265"/>
      <c r="WA265"/>
      <c r="WB265"/>
      <c r="WC265"/>
      <c r="WD265"/>
      <c r="WE265"/>
      <c r="WF265"/>
      <c r="WG265"/>
      <c r="WH265"/>
      <c r="WI265"/>
      <c r="WJ265"/>
      <c r="WK265"/>
      <c r="WL265"/>
      <c r="WM265"/>
      <c r="WN265"/>
      <c r="WO265"/>
      <c r="WP265"/>
      <c r="WQ265"/>
      <c r="WR265"/>
      <c r="WS265"/>
      <c r="WT265"/>
      <c r="WU265"/>
      <c r="WV265"/>
      <c r="WW265"/>
      <c r="WX265"/>
      <c r="WY265"/>
      <c r="WZ265"/>
      <c r="XA265"/>
      <c r="XB265"/>
      <c r="XC265"/>
      <c r="XD265"/>
      <c r="XE265"/>
      <c r="XF265"/>
      <c r="XG265"/>
      <c r="XH265"/>
      <c r="XI265"/>
      <c r="XJ265"/>
      <c r="XK265"/>
      <c r="XL265"/>
      <c r="XM265"/>
      <c r="XN265"/>
      <c r="XO265"/>
      <c r="XP265"/>
      <c r="XQ265"/>
      <c r="XR265"/>
      <c r="XS265"/>
      <c r="XT265"/>
      <c r="XU265"/>
      <c r="XV265"/>
      <c r="XW265"/>
      <c r="XX265"/>
      <c r="XY265"/>
      <c r="XZ265"/>
      <c r="YA265"/>
      <c r="YB265"/>
      <c r="YC265"/>
      <c r="YD265"/>
      <c r="YE265"/>
      <c r="YF265"/>
      <c r="YG265"/>
      <c r="YH265"/>
      <c r="YI265"/>
      <c r="YJ265"/>
      <c r="YK265"/>
      <c r="YL265"/>
      <c r="YM265"/>
      <c r="YN265"/>
      <c r="YO265"/>
      <c r="YP265"/>
      <c r="YQ265"/>
      <c r="YR265"/>
      <c r="YS265"/>
      <c r="YT265"/>
      <c r="YU265"/>
      <c r="YV265"/>
      <c r="YW265"/>
      <c r="YX265"/>
      <c r="YY265"/>
      <c r="YZ265"/>
      <c r="ZA265"/>
      <c r="ZB265"/>
      <c r="ZC265"/>
      <c r="ZD265"/>
      <c r="ZE265"/>
      <c r="ZF265"/>
      <c r="ZG265"/>
      <c r="ZH265"/>
      <c r="ZI265"/>
      <c r="ZJ265"/>
      <c r="ZK265"/>
      <c r="ZL265"/>
      <c r="ZM265"/>
      <c r="ZN265"/>
      <c r="ZO265"/>
      <c r="ZP265"/>
      <c r="ZQ265"/>
      <c r="ZR265"/>
      <c r="ZS265"/>
      <c r="ZT265"/>
      <c r="ZU265"/>
      <c r="ZV265"/>
      <c r="ZW265"/>
      <c r="ZX265"/>
      <c r="ZY265"/>
      <c r="ZZ265"/>
      <c r="AAA265"/>
      <c r="AAB265"/>
      <c r="AAC265"/>
      <c r="AAD265"/>
      <c r="AAE265"/>
      <c r="AAF265"/>
      <c r="AAG265"/>
      <c r="AAH265"/>
      <c r="AAI265"/>
      <c r="AAJ265"/>
      <c r="AAK265"/>
      <c r="AAL265"/>
      <c r="AAM265"/>
      <c r="AAN265"/>
      <c r="AAO265"/>
      <c r="AAP265"/>
      <c r="AAQ265"/>
      <c r="AAR265"/>
      <c r="AAS265"/>
      <c r="AAT265"/>
      <c r="AAU265"/>
      <c r="AAV265"/>
      <c r="AAW265"/>
      <c r="AAX265"/>
      <c r="AAY265"/>
      <c r="AAZ265"/>
      <c r="ABA265"/>
      <c r="ABB265"/>
      <c r="ABC265"/>
      <c r="ABD265"/>
      <c r="ABE265"/>
      <c r="ABF265"/>
      <c r="ABG265"/>
      <c r="ABH265"/>
      <c r="ABI265"/>
      <c r="ABJ265"/>
      <c r="ABK265"/>
      <c r="ABL265"/>
      <c r="ABM265"/>
      <c r="ABN265"/>
      <c r="ABO265"/>
      <c r="ABP265"/>
      <c r="ABQ265"/>
      <c r="ABR265"/>
      <c r="ABS265"/>
      <c r="ABT265"/>
      <c r="ABU265"/>
      <c r="ABV265"/>
      <c r="ABW265"/>
      <c r="ABX265"/>
      <c r="ABY265"/>
      <c r="ABZ265"/>
      <c r="ACA265"/>
      <c r="ACB265"/>
      <c r="ACC265"/>
      <c r="ACD265"/>
      <c r="ACE265"/>
      <c r="ACF265"/>
      <c r="ACG265"/>
      <c r="ACH265"/>
      <c r="ACI265"/>
      <c r="ACJ265"/>
      <c r="ACK265"/>
      <c r="ACL265"/>
      <c r="ACM265"/>
      <c r="ACN265"/>
      <c r="ACO265"/>
      <c r="ACP265"/>
      <c r="ACQ265"/>
      <c r="ACR265"/>
      <c r="ACS265"/>
      <c r="ACT265"/>
      <c r="ACU265"/>
      <c r="ACV265"/>
      <c r="ACW265"/>
      <c r="ACX265"/>
      <c r="ACY265"/>
      <c r="ACZ265"/>
      <c r="ADA265"/>
      <c r="ADB265"/>
      <c r="ADC265"/>
      <c r="ADD265"/>
      <c r="ADE265"/>
      <c r="ADF265"/>
      <c r="ADG265"/>
      <c r="ADH265"/>
      <c r="ADI265"/>
      <c r="ADJ265"/>
      <c r="ADK265"/>
      <c r="ADL265"/>
      <c r="ADM265"/>
      <c r="ADN265"/>
      <c r="ADO265"/>
      <c r="ADP265"/>
      <c r="ADQ265"/>
      <c r="ADR265"/>
      <c r="ADS265"/>
      <c r="ADT265"/>
      <c r="ADU265"/>
      <c r="ADV265"/>
      <c r="ADW265"/>
      <c r="ADX265"/>
      <c r="ADY265"/>
      <c r="ADZ265"/>
      <c r="AEA265"/>
      <c r="AEB265"/>
      <c r="AEC265"/>
      <c r="AED265"/>
      <c r="AEE265"/>
      <c r="AEF265"/>
      <c r="AEG265"/>
      <c r="AEH265"/>
      <c r="AEI265"/>
      <c r="AEJ265"/>
      <c r="AEK265"/>
      <c r="AEL265"/>
      <c r="AEM265"/>
      <c r="AEN265"/>
      <c r="AEO265"/>
      <c r="AEP265"/>
      <c r="AEQ265"/>
      <c r="AER265"/>
      <c r="AES265"/>
      <c r="AET265"/>
      <c r="AEU265"/>
      <c r="AEV265"/>
      <c r="AEW265"/>
      <c r="AEX265"/>
      <c r="AEY265"/>
      <c r="AEZ265"/>
      <c r="AFA265"/>
      <c r="AFB265"/>
      <c r="AFC265"/>
      <c r="AFD265"/>
      <c r="AFE265"/>
      <c r="AFF265"/>
      <c r="AFG265"/>
      <c r="AFH265"/>
      <c r="AFI265"/>
      <c r="AFJ265"/>
      <c r="AFK265"/>
      <c r="AFL265"/>
      <c r="AFM265"/>
      <c r="AFN265"/>
      <c r="AFO265"/>
      <c r="AFP265"/>
      <c r="AFQ265"/>
      <c r="AFR265"/>
      <c r="AFS265"/>
      <c r="AFT265"/>
      <c r="AFU265"/>
      <c r="AFV265"/>
      <c r="AFW265"/>
      <c r="AFX265"/>
      <c r="AFY265"/>
      <c r="AFZ265"/>
      <c r="AGA265"/>
      <c r="AGB265"/>
      <c r="AGC265"/>
      <c r="AGD265"/>
      <c r="AGE265"/>
      <c r="AGF265"/>
      <c r="AGG265"/>
      <c r="AGH265"/>
      <c r="AGI265"/>
      <c r="AGJ265"/>
      <c r="AGK265"/>
      <c r="AGL265"/>
      <c r="AGM265"/>
      <c r="AGN265"/>
      <c r="AGO265"/>
      <c r="AGP265"/>
      <c r="AGQ265"/>
      <c r="AGR265"/>
      <c r="AGS265"/>
      <c r="AGT265"/>
      <c r="AGU265"/>
      <c r="AGV265"/>
      <c r="AGW265"/>
      <c r="AGX265"/>
      <c r="AGY265"/>
      <c r="AGZ265"/>
      <c r="AHA265"/>
      <c r="AHB265"/>
      <c r="AHC265"/>
      <c r="AHD265"/>
      <c r="AHE265"/>
      <c r="AHF265"/>
      <c r="AHG265"/>
      <c r="AHH265"/>
      <c r="AHI265"/>
      <c r="AHJ265"/>
      <c r="AHK265"/>
      <c r="AHL265"/>
      <c r="AHM265"/>
      <c r="AHN265"/>
      <c r="AHO265"/>
      <c r="AHP265"/>
      <c r="AHQ265"/>
      <c r="AHR265"/>
      <c r="AHS265"/>
      <c r="AHT265"/>
      <c r="AHU265"/>
      <c r="AHV265"/>
      <c r="AHW265"/>
      <c r="AHX265"/>
      <c r="AHY265"/>
      <c r="AHZ265"/>
      <c r="AIA265"/>
      <c r="AIB265"/>
      <c r="AIC265"/>
      <c r="AID265"/>
      <c r="AIE265"/>
      <c r="AIF265"/>
      <c r="AIG265"/>
      <c r="AIH265"/>
      <c r="AII265"/>
      <c r="AIJ265"/>
      <c r="AIK265"/>
      <c r="AIL265"/>
      <c r="AIM265"/>
      <c r="AIN265"/>
      <c r="AIO265"/>
      <c r="AIP265"/>
      <c r="AIQ265"/>
      <c r="AIR265"/>
      <c r="AIS265"/>
      <c r="AIT265"/>
      <c r="AIU265"/>
      <c r="AIV265"/>
      <c r="AIW265"/>
      <c r="AIX265"/>
      <c r="AIY265"/>
      <c r="AIZ265"/>
      <c r="AJA265"/>
      <c r="AJB265"/>
      <c r="AJC265"/>
      <c r="AJD265"/>
      <c r="AJE265"/>
      <c r="AJF265"/>
      <c r="AJG265"/>
      <c r="AJH265"/>
      <c r="AJI265"/>
      <c r="AJJ265"/>
      <c r="AJK265"/>
      <c r="AJL265"/>
      <c r="AJM265"/>
      <c r="AJN265"/>
      <c r="AJO265"/>
      <c r="AJP265"/>
      <c r="AJQ265"/>
      <c r="AJR265"/>
      <c r="AJS265"/>
      <c r="AJT265"/>
      <c r="AJU265"/>
      <c r="AJV265"/>
      <c r="AJW265"/>
      <c r="AJX265"/>
      <c r="AJY265"/>
      <c r="AJZ265"/>
      <c r="AKA265"/>
      <c r="AKB265"/>
      <c r="AKC265"/>
      <c r="AKD265"/>
      <c r="AKE265"/>
      <c r="AKF265"/>
      <c r="AKG265"/>
      <c r="AKH265"/>
      <c r="AKI265"/>
      <c r="AKJ265"/>
      <c r="AKK265"/>
      <c r="AKL265"/>
      <c r="AKM265"/>
      <c r="AKN265"/>
      <c r="AKO265"/>
      <c r="AKP265"/>
      <c r="AKQ265"/>
      <c r="AKR265"/>
      <c r="AKS265"/>
      <c r="AKT265"/>
      <c r="AKU265"/>
      <c r="AKV265"/>
      <c r="AKW265"/>
      <c r="AKX265"/>
      <c r="AKY265"/>
      <c r="AKZ265"/>
      <c r="ALA265"/>
      <c r="ALB265"/>
      <c r="ALC265"/>
      <c r="ALD265"/>
      <c r="ALE265"/>
      <c r="ALF265"/>
      <c r="ALG265"/>
      <c r="ALH265"/>
      <c r="ALI265"/>
      <c r="ALJ265"/>
      <c r="ALK265"/>
      <c r="ALL265"/>
      <c r="ALM265"/>
      <c r="ALN265"/>
      <c r="ALO265"/>
      <c r="ALP265"/>
      <c r="ALQ265"/>
      <c r="ALR265"/>
      <c r="ALS265"/>
      <c r="ALT265"/>
      <c r="ALU265"/>
      <c r="ALV265"/>
      <c r="ALW265"/>
      <c r="ALX265"/>
      <c r="ALY265"/>
      <c r="ALZ265"/>
      <c r="AMA265"/>
    </row>
    <row r="266" spans="2:1015" hidden="1" x14ac:dyDescent="0.25">
      <c r="B266" s="226"/>
      <c r="C266" s="218">
        <v>4</v>
      </c>
      <c r="D266" s="224" t="str">
        <f>'Ergebnisse - Kategorien'!C8</f>
        <v>Wärme</v>
      </c>
      <c r="E266" s="137">
        <f>SUM('Ergebnisse - Kategorien'!F8/1000)</f>
        <v>0</v>
      </c>
      <c r="F266" s="137">
        <f>SUM('Ergebnisse - Kategorien'!G8/1000)</f>
        <v>0</v>
      </c>
      <c r="G266" s="137">
        <f>SUM('Ergebnisse - Kategorien'!H8/1000)</f>
        <v>0</v>
      </c>
      <c r="H266" s="137">
        <f>SUM('Ergebnisse - Kategorien'!I8/1000)</f>
        <v>0</v>
      </c>
      <c r="I266" s="225"/>
      <c r="J266"/>
      <c r="K266" t="str">
        <f t="shared" ref="K266:K282" si="0">D266</f>
        <v>Wärme</v>
      </c>
      <c r="L266" s="347" t="e">
        <f>($E266/F266)-1</f>
        <v>#DIV/0!</v>
      </c>
      <c r="M266" s="50" t="str">
        <f>D266</f>
        <v>Wärme</v>
      </c>
      <c r="N266" s="347" t="e">
        <f t="shared" ref="N266:N282" si="1">($E266/G266)-1</f>
        <v>#DIV/0!</v>
      </c>
      <c r="O266" t="str">
        <f t="shared" ref="O266:O282" si="2">D266</f>
        <v>Wärme</v>
      </c>
      <c r="P266" s="347" t="e">
        <f t="shared" ref="P266:P282" si="3">($E266/H266)-1</f>
        <v>#DIV/0!</v>
      </c>
      <c r="Q266" s="123"/>
      <c r="R266" s="123"/>
      <c r="S266" s="123"/>
      <c r="T266" s="123"/>
      <c r="U266" s="123"/>
      <c r="V266" s="123"/>
      <c r="W266" s="123"/>
      <c r="X266" s="123"/>
      <c r="Y266" s="123"/>
      <c r="Z266" s="123"/>
      <c r="AA266" s="123"/>
      <c r="AB266" s="123"/>
      <c r="AC266" s="123"/>
      <c r="AD266" s="123"/>
      <c r="AE266" s="123"/>
      <c r="AF266" s="123"/>
      <c r="AG266" s="123"/>
      <c r="AH266" s="123"/>
      <c r="AI266" s="123"/>
      <c r="AJ266" s="123"/>
      <c r="AK266" s="123"/>
      <c r="AL266" s="123"/>
      <c r="AM266" s="123"/>
      <c r="AN266" s="123"/>
      <c r="AO266" s="123"/>
      <c r="AP266" s="123"/>
      <c r="AQ266" s="123"/>
      <c r="AR266" s="123"/>
      <c r="AS266" s="123"/>
      <c r="AT266" s="123"/>
      <c r="AU266" s="123"/>
      <c r="AV266"/>
      <c r="AW266"/>
      <c r="AX266"/>
      <c r="AY266"/>
      <c r="AZ266"/>
      <c r="BA266"/>
      <c r="BB266"/>
      <c r="BC266"/>
      <c r="BD266"/>
      <c r="BE266"/>
      <c r="BF266"/>
      <c r="BG266"/>
      <c r="BH266"/>
      <c r="BI266"/>
      <c r="BJ266"/>
      <c r="BK266"/>
      <c r="BL266"/>
      <c r="BM266"/>
      <c r="BN266"/>
      <c r="BO266"/>
      <c r="BP266"/>
      <c r="BQ266"/>
      <c r="BR266"/>
      <c r="BS266"/>
      <c r="BT266"/>
      <c r="BU266"/>
      <c r="BV266"/>
      <c r="BW266"/>
      <c r="BX266"/>
      <c r="BY266"/>
      <c r="BZ266"/>
      <c r="CA266"/>
      <c r="CB266"/>
      <c r="CC266"/>
      <c r="CD266"/>
      <c r="CE266"/>
      <c r="CF266"/>
      <c r="CG266"/>
      <c r="CH266"/>
      <c r="CI266"/>
      <c r="CJ266"/>
      <c r="CK266"/>
      <c r="CL266"/>
      <c r="CM266"/>
      <c r="CN266"/>
      <c r="CO266"/>
      <c r="CP266"/>
      <c r="CQ266"/>
      <c r="CR266"/>
      <c r="CS266"/>
      <c r="CT266"/>
      <c r="CU266"/>
      <c r="CV266"/>
      <c r="CW266"/>
      <c r="CX266"/>
      <c r="CY266"/>
      <c r="CZ266"/>
      <c r="DA266"/>
      <c r="DB266"/>
      <c r="DC266"/>
      <c r="DD266"/>
      <c r="DE266"/>
      <c r="DF266"/>
      <c r="DG266"/>
      <c r="DH266"/>
      <c r="DI266"/>
      <c r="DJ266"/>
      <c r="DK266"/>
      <c r="DL266"/>
      <c r="DM266"/>
      <c r="DN266"/>
      <c r="DO266"/>
      <c r="DP266"/>
      <c r="DQ266"/>
      <c r="DR266"/>
      <c r="DS266"/>
      <c r="DT266"/>
      <c r="DU266"/>
      <c r="DV266"/>
      <c r="DW266"/>
      <c r="DX266"/>
      <c r="DY266"/>
      <c r="DZ266"/>
      <c r="EA266"/>
      <c r="EB266"/>
      <c r="EC266"/>
      <c r="ED266"/>
      <c r="EE266"/>
      <c r="EF266"/>
      <c r="EG266"/>
      <c r="EH266"/>
      <c r="EI266"/>
      <c r="EJ266"/>
      <c r="EK266"/>
      <c r="EL266"/>
      <c r="EM266"/>
      <c r="EN266"/>
      <c r="EO266"/>
      <c r="EP266"/>
      <c r="EQ266"/>
      <c r="ER266"/>
      <c r="ES266"/>
      <c r="ET266"/>
      <c r="EU266"/>
      <c r="EV266"/>
      <c r="EW266"/>
      <c r="EX266"/>
      <c r="EY266"/>
      <c r="EZ266"/>
      <c r="FA266"/>
      <c r="FB266"/>
      <c r="FC266"/>
      <c r="FD266"/>
      <c r="FE266"/>
      <c r="FF266"/>
      <c r="FG266"/>
      <c r="FH266"/>
      <c r="FI266"/>
      <c r="FJ266"/>
      <c r="FK266"/>
      <c r="FL266"/>
      <c r="FM266"/>
      <c r="FN266"/>
      <c r="FO266"/>
      <c r="FP266"/>
      <c r="FQ266"/>
      <c r="FR266"/>
      <c r="FS266"/>
      <c r="FT266"/>
      <c r="FU266"/>
      <c r="FV266"/>
      <c r="FW266"/>
      <c r="FX266"/>
      <c r="FY266"/>
      <c r="FZ266"/>
      <c r="GA266"/>
      <c r="GB266"/>
      <c r="GC266"/>
      <c r="GD266"/>
      <c r="GE266"/>
      <c r="GF266"/>
      <c r="GG266"/>
      <c r="GH266"/>
      <c r="GI266"/>
      <c r="GJ266"/>
      <c r="GK266"/>
      <c r="GL266"/>
      <c r="GM266"/>
      <c r="GN266"/>
      <c r="GO266"/>
      <c r="GP266"/>
      <c r="GQ266"/>
      <c r="GR266"/>
      <c r="GS266"/>
      <c r="GT266"/>
      <c r="GU266"/>
      <c r="GV266"/>
      <c r="GW266"/>
      <c r="GX266"/>
      <c r="GY266"/>
      <c r="GZ266"/>
      <c r="HA266"/>
      <c r="HB266"/>
      <c r="HC266"/>
      <c r="HD266"/>
      <c r="HE266"/>
      <c r="HF266"/>
      <c r="HG266"/>
      <c r="HH266"/>
      <c r="HI266"/>
      <c r="HJ266"/>
      <c r="HK266"/>
      <c r="HL266"/>
      <c r="HM266"/>
      <c r="HN266"/>
      <c r="HO266"/>
      <c r="HP266"/>
      <c r="HQ266"/>
      <c r="HR266"/>
      <c r="HS266"/>
      <c r="HT266"/>
      <c r="HU266"/>
      <c r="HV266"/>
      <c r="HW266"/>
      <c r="HX266"/>
      <c r="HY266"/>
      <c r="HZ266"/>
      <c r="IA266"/>
      <c r="IB266"/>
      <c r="IC266"/>
      <c r="ID266"/>
      <c r="IE266"/>
      <c r="IF266"/>
      <c r="IG266"/>
      <c r="IH266"/>
      <c r="II266"/>
      <c r="IJ266"/>
      <c r="IK266"/>
      <c r="IL266"/>
      <c r="IM266"/>
      <c r="IN266"/>
      <c r="IO266"/>
      <c r="IP266"/>
      <c r="IQ266"/>
      <c r="IR266"/>
      <c r="IS266"/>
      <c r="IT266"/>
      <c r="IU266"/>
      <c r="IV266"/>
      <c r="IW266"/>
      <c r="IX266"/>
      <c r="IY266"/>
      <c r="IZ266"/>
      <c r="JA266"/>
      <c r="JB266"/>
      <c r="JC266"/>
      <c r="JD266"/>
      <c r="JE266"/>
      <c r="JF266"/>
      <c r="JG266"/>
      <c r="JH266"/>
      <c r="JI266"/>
      <c r="JJ266"/>
      <c r="JK266"/>
      <c r="JL266"/>
      <c r="JM266"/>
      <c r="JN266"/>
      <c r="JO266"/>
      <c r="JP266"/>
      <c r="JQ266"/>
      <c r="JR266"/>
      <c r="JS266"/>
      <c r="JT266"/>
      <c r="JU266"/>
      <c r="JV266"/>
      <c r="JW266"/>
      <c r="JX266"/>
      <c r="JY266"/>
      <c r="JZ266"/>
      <c r="KA266"/>
      <c r="KB266"/>
      <c r="KC266"/>
      <c r="KD266"/>
      <c r="KE266"/>
      <c r="KF266"/>
      <c r="KG266"/>
      <c r="KH266"/>
      <c r="KI266"/>
      <c r="KJ266"/>
      <c r="KK266"/>
      <c r="KL266"/>
      <c r="KM266"/>
      <c r="KN266"/>
      <c r="KO266"/>
      <c r="KP266"/>
      <c r="KQ266"/>
      <c r="KR266"/>
      <c r="KS266"/>
      <c r="KT266"/>
      <c r="KU266"/>
      <c r="KV266"/>
      <c r="KW266"/>
      <c r="KX266"/>
      <c r="KY266"/>
      <c r="KZ266"/>
      <c r="LA266"/>
      <c r="LB266"/>
      <c r="LC266"/>
      <c r="LD266"/>
      <c r="LE266"/>
      <c r="LF266"/>
      <c r="LG266"/>
      <c r="LH266"/>
      <c r="LI266"/>
      <c r="LJ266"/>
      <c r="LK266"/>
      <c r="LL266"/>
      <c r="LM266"/>
      <c r="LN266"/>
      <c r="LO266"/>
      <c r="LP266"/>
      <c r="LQ266"/>
      <c r="LR266"/>
      <c r="LS266"/>
      <c r="LT266"/>
      <c r="LU266"/>
      <c r="LV266"/>
      <c r="LW266"/>
      <c r="LX266"/>
      <c r="LY266"/>
      <c r="LZ266"/>
      <c r="MA266"/>
      <c r="MB266"/>
      <c r="MC266"/>
      <c r="MD266"/>
      <c r="ME266"/>
      <c r="MF266"/>
      <c r="MG266"/>
      <c r="MH266"/>
      <c r="MI266"/>
      <c r="MJ266"/>
      <c r="MK266"/>
      <c r="ML266"/>
      <c r="MM266"/>
      <c r="MN266"/>
      <c r="MO266"/>
      <c r="MP266"/>
      <c r="MQ266"/>
      <c r="MR266"/>
      <c r="MS266"/>
      <c r="MT266"/>
      <c r="MU266"/>
      <c r="MV266"/>
      <c r="MW266"/>
      <c r="MX266"/>
      <c r="MY266"/>
      <c r="MZ266"/>
      <c r="NA266"/>
      <c r="NB266"/>
      <c r="NC266"/>
      <c r="ND266"/>
      <c r="NE266"/>
      <c r="NF266"/>
      <c r="NG266"/>
      <c r="NH266"/>
      <c r="NI266"/>
      <c r="NJ266"/>
      <c r="NK266"/>
      <c r="NL266"/>
      <c r="NM266"/>
      <c r="NN266"/>
      <c r="NO266"/>
      <c r="NP266"/>
      <c r="NQ266"/>
      <c r="NR266"/>
      <c r="NS266"/>
      <c r="NT266"/>
      <c r="NU266"/>
      <c r="NV266"/>
      <c r="NW266"/>
      <c r="NX266"/>
      <c r="NY266"/>
      <c r="NZ266"/>
      <c r="OA266"/>
      <c r="OB266"/>
      <c r="OC266"/>
      <c r="OD266"/>
      <c r="OE266"/>
      <c r="OF266"/>
      <c r="OG266"/>
      <c r="OH266"/>
      <c r="OI266"/>
      <c r="OJ266"/>
      <c r="OK266"/>
      <c r="OL266"/>
      <c r="OM266"/>
      <c r="ON266"/>
      <c r="OO266"/>
      <c r="OP266"/>
      <c r="OQ266"/>
      <c r="OR266"/>
      <c r="OS266"/>
      <c r="OT266"/>
      <c r="OU266"/>
      <c r="OV266"/>
      <c r="OW266"/>
      <c r="OX266"/>
      <c r="OY266"/>
      <c r="OZ266"/>
      <c r="PA266"/>
      <c r="PB266"/>
      <c r="PC266"/>
      <c r="PD266"/>
      <c r="PE266"/>
      <c r="PF266"/>
      <c r="PG266"/>
      <c r="PH266"/>
      <c r="PI266"/>
      <c r="PJ266"/>
      <c r="PK266"/>
      <c r="PL266"/>
      <c r="PM266"/>
      <c r="PN266"/>
      <c r="PO266"/>
      <c r="PP266"/>
      <c r="PQ266"/>
      <c r="PR266"/>
      <c r="PS266"/>
      <c r="PT266"/>
      <c r="PU266"/>
      <c r="PV266"/>
      <c r="PW266"/>
      <c r="PX266"/>
      <c r="PY266"/>
      <c r="PZ266"/>
      <c r="QA266"/>
      <c r="QB266"/>
      <c r="QC266"/>
      <c r="QD266"/>
      <c r="QE266"/>
      <c r="QF266"/>
      <c r="QG266"/>
      <c r="QH266"/>
      <c r="QI266"/>
      <c r="QJ266"/>
      <c r="QK266"/>
      <c r="QL266"/>
      <c r="QM266"/>
      <c r="QN266"/>
      <c r="QO266"/>
      <c r="QP266"/>
      <c r="QQ266"/>
      <c r="QR266"/>
      <c r="QS266"/>
      <c r="QT266"/>
      <c r="QU266"/>
      <c r="QV266"/>
      <c r="QW266"/>
      <c r="QX266"/>
      <c r="QY266"/>
      <c r="QZ266"/>
      <c r="RA266"/>
      <c r="RB266"/>
      <c r="RC266"/>
      <c r="RD266"/>
      <c r="RE266"/>
      <c r="RF266"/>
      <c r="RG266"/>
      <c r="RH266"/>
      <c r="RI266"/>
      <c r="RJ266"/>
      <c r="RK266"/>
      <c r="RL266"/>
      <c r="RM266"/>
      <c r="RN266"/>
      <c r="RO266"/>
      <c r="RP266"/>
      <c r="RQ266"/>
      <c r="RR266"/>
      <c r="RS266"/>
      <c r="RT266"/>
      <c r="RU266"/>
      <c r="RV266"/>
      <c r="RW266"/>
      <c r="RX266"/>
      <c r="RY266"/>
      <c r="RZ266"/>
      <c r="SA266"/>
      <c r="SB266"/>
      <c r="SC266"/>
      <c r="SD266"/>
      <c r="SE266"/>
      <c r="SF266"/>
      <c r="SG266"/>
      <c r="SH266"/>
      <c r="SI266"/>
      <c r="SJ266"/>
      <c r="SK266"/>
      <c r="SL266"/>
      <c r="SM266"/>
      <c r="SN266"/>
      <c r="SO266"/>
      <c r="SP266"/>
      <c r="SQ266"/>
      <c r="SR266"/>
      <c r="SS266"/>
      <c r="ST266"/>
      <c r="SU266"/>
      <c r="SV266"/>
      <c r="SW266"/>
      <c r="SX266"/>
      <c r="SY266"/>
      <c r="SZ266"/>
      <c r="TA266"/>
      <c r="TB266"/>
      <c r="TC266"/>
      <c r="TD266"/>
      <c r="TE266"/>
      <c r="TF266"/>
      <c r="TG266"/>
      <c r="TH266"/>
      <c r="TI266"/>
      <c r="TJ266"/>
      <c r="TK266"/>
      <c r="TL266"/>
      <c r="TM266"/>
      <c r="TN266"/>
      <c r="TO266"/>
      <c r="TP266"/>
      <c r="TQ266"/>
      <c r="TR266"/>
      <c r="TS266"/>
      <c r="TT266"/>
      <c r="TU266"/>
      <c r="TV266"/>
      <c r="TW266"/>
      <c r="TX266"/>
      <c r="TY266"/>
      <c r="TZ266"/>
      <c r="UA266"/>
      <c r="UB266"/>
      <c r="UC266"/>
      <c r="UD266"/>
      <c r="UE266"/>
      <c r="UF266"/>
      <c r="UG266"/>
      <c r="UH266"/>
      <c r="UI266"/>
      <c r="UJ266"/>
      <c r="UK266"/>
      <c r="UL266"/>
      <c r="UM266"/>
      <c r="UN266"/>
      <c r="UO266"/>
      <c r="UP266"/>
      <c r="UQ266"/>
      <c r="UR266"/>
      <c r="US266"/>
      <c r="UT266"/>
      <c r="UU266"/>
      <c r="UV266"/>
      <c r="UW266"/>
      <c r="UX266"/>
      <c r="UY266"/>
      <c r="UZ266"/>
      <c r="VA266"/>
      <c r="VB266"/>
      <c r="VC266"/>
      <c r="VD266"/>
      <c r="VE266"/>
      <c r="VF266"/>
      <c r="VG266"/>
      <c r="VH266"/>
      <c r="VI266"/>
      <c r="VJ266"/>
      <c r="VK266"/>
      <c r="VL266"/>
      <c r="VM266"/>
      <c r="VN266"/>
      <c r="VO266"/>
      <c r="VP266"/>
      <c r="VQ266"/>
      <c r="VR266"/>
      <c r="VS266"/>
      <c r="VT266"/>
      <c r="VU266"/>
      <c r="VV266"/>
      <c r="VW266"/>
      <c r="VX266"/>
      <c r="VY266"/>
      <c r="VZ266"/>
      <c r="WA266"/>
      <c r="WB266"/>
      <c r="WC266"/>
      <c r="WD266"/>
      <c r="WE266"/>
      <c r="WF266"/>
      <c r="WG266"/>
      <c r="WH266"/>
      <c r="WI266"/>
      <c r="WJ266"/>
      <c r="WK266"/>
      <c r="WL266"/>
      <c r="WM266"/>
      <c r="WN266"/>
      <c r="WO266"/>
      <c r="WP266"/>
      <c r="WQ266"/>
      <c r="WR266"/>
      <c r="WS266"/>
      <c r="WT266"/>
      <c r="WU266"/>
      <c r="WV266"/>
      <c r="WW266"/>
      <c r="WX266"/>
      <c r="WY266"/>
      <c r="WZ266"/>
      <c r="XA266"/>
      <c r="XB266"/>
      <c r="XC266"/>
      <c r="XD266"/>
      <c r="XE266"/>
      <c r="XF266"/>
      <c r="XG266"/>
      <c r="XH266"/>
      <c r="XI266"/>
      <c r="XJ266"/>
      <c r="XK266"/>
      <c r="XL266"/>
      <c r="XM266"/>
      <c r="XN266"/>
      <c r="XO266"/>
      <c r="XP266"/>
      <c r="XQ266"/>
      <c r="XR266"/>
      <c r="XS266"/>
      <c r="XT266"/>
      <c r="XU266"/>
      <c r="XV266"/>
      <c r="XW266"/>
      <c r="XX266"/>
      <c r="XY266"/>
      <c r="XZ266"/>
      <c r="YA266"/>
      <c r="YB266"/>
      <c r="YC266"/>
      <c r="YD266"/>
      <c r="YE266"/>
      <c r="YF266"/>
      <c r="YG266"/>
      <c r="YH266"/>
      <c r="YI266"/>
      <c r="YJ266"/>
      <c r="YK266"/>
      <c r="YL266"/>
      <c r="YM266"/>
      <c r="YN266"/>
      <c r="YO266"/>
      <c r="YP266"/>
      <c r="YQ266"/>
      <c r="YR266"/>
      <c r="YS266"/>
      <c r="YT266"/>
      <c r="YU266"/>
      <c r="YV266"/>
      <c r="YW266"/>
      <c r="YX266"/>
      <c r="YY266"/>
      <c r="YZ266"/>
      <c r="ZA266"/>
      <c r="ZB266"/>
      <c r="ZC266"/>
      <c r="ZD266"/>
      <c r="ZE266"/>
      <c r="ZF266"/>
      <c r="ZG266"/>
      <c r="ZH266"/>
      <c r="ZI266"/>
      <c r="ZJ266"/>
      <c r="ZK266"/>
      <c r="ZL266"/>
      <c r="ZM266"/>
      <c r="ZN266"/>
      <c r="ZO266"/>
      <c r="ZP266"/>
      <c r="ZQ266"/>
      <c r="ZR266"/>
      <c r="ZS266"/>
      <c r="ZT266"/>
      <c r="ZU266"/>
      <c r="ZV266"/>
      <c r="ZW266"/>
      <c r="ZX266"/>
      <c r="ZY266"/>
      <c r="ZZ266"/>
      <c r="AAA266"/>
      <c r="AAB266"/>
      <c r="AAC266"/>
      <c r="AAD266"/>
      <c r="AAE266"/>
      <c r="AAF266"/>
      <c r="AAG266"/>
      <c r="AAH266"/>
      <c r="AAI266"/>
      <c r="AAJ266"/>
      <c r="AAK266"/>
      <c r="AAL266"/>
      <c r="AAM266"/>
      <c r="AAN266"/>
      <c r="AAO266"/>
      <c r="AAP266"/>
      <c r="AAQ266"/>
      <c r="AAR266"/>
      <c r="AAS266"/>
      <c r="AAT266"/>
      <c r="AAU266"/>
      <c r="AAV266"/>
      <c r="AAW266"/>
      <c r="AAX266"/>
      <c r="AAY266"/>
      <c r="AAZ266"/>
      <c r="ABA266"/>
      <c r="ABB266"/>
      <c r="ABC266"/>
      <c r="ABD266"/>
      <c r="ABE266"/>
      <c r="ABF266"/>
      <c r="ABG266"/>
      <c r="ABH266"/>
      <c r="ABI266"/>
      <c r="ABJ266"/>
      <c r="ABK266"/>
      <c r="ABL266"/>
      <c r="ABM266"/>
      <c r="ABN266"/>
      <c r="ABO266"/>
      <c r="ABP266"/>
      <c r="ABQ266"/>
      <c r="ABR266"/>
      <c r="ABS266"/>
      <c r="ABT266"/>
      <c r="ABU266"/>
      <c r="ABV266"/>
      <c r="ABW266"/>
      <c r="ABX266"/>
      <c r="ABY266"/>
      <c r="ABZ266"/>
      <c r="ACA266"/>
      <c r="ACB266"/>
      <c r="ACC266"/>
      <c r="ACD266"/>
      <c r="ACE266"/>
      <c r="ACF266"/>
      <c r="ACG266"/>
      <c r="ACH266"/>
      <c r="ACI266"/>
      <c r="ACJ266"/>
      <c r="ACK266"/>
      <c r="ACL266"/>
      <c r="ACM266"/>
      <c r="ACN266"/>
      <c r="ACO266"/>
      <c r="ACP266"/>
      <c r="ACQ266"/>
      <c r="ACR266"/>
      <c r="ACS266"/>
      <c r="ACT266"/>
      <c r="ACU266"/>
      <c r="ACV266"/>
      <c r="ACW266"/>
      <c r="ACX266"/>
      <c r="ACY266"/>
      <c r="ACZ266"/>
      <c r="ADA266"/>
      <c r="ADB266"/>
      <c r="ADC266"/>
      <c r="ADD266"/>
      <c r="ADE266"/>
      <c r="ADF266"/>
      <c r="ADG266"/>
      <c r="ADH266"/>
      <c r="ADI266"/>
      <c r="ADJ266"/>
      <c r="ADK266"/>
      <c r="ADL266"/>
      <c r="ADM266"/>
      <c r="ADN266"/>
      <c r="ADO266"/>
      <c r="ADP266"/>
      <c r="ADQ266"/>
      <c r="ADR266"/>
      <c r="ADS266"/>
      <c r="ADT266"/>
      <c r="ADU266"/>
      <c r="ADV266"/>
      <c r="ADW266"/>
      <c r="ADX266"/>
      <c r="ADY266"/>
      <c r="ADZ266"/>
      <c r="AEA266"/>
      <c r="AEB266"/>
      <c r="AEC266"/>
      <c r="AED266"/>
      <c r="AEE266"/>
      <c r="AEF266"/>
      <c r="AEG266"/>
      <c r="AEH266"/>
      <c r="AEI266"/>
      <c r="AEJ266"/>
      <c r="AEK266"/>
      <c r="AEL266"/>
      <c r="AEM266"/>
      <c r="AEN266"/>
      <c r="AEO266"/>
      <c r="AEP266"/>
      <c r="AEQ266"/>
      <c r="AER266"/>
      <c r="AES266"/>
      <c r="AET266"/>
      <c r="AEU266"/>
      <c r="AEV266"/>
      <c r="AEW266"/>
      <c r="AEX266"/>
      <c r="AEY266"/>
      <c r="AEZ266"/>
      <c r="AFA266"/>
      <c r="AFB266"/>
      <c r="AFC266"/>
      <c r="AFD266"/>
      <c r="AFE266"/>
      <c r="AFF266"/>
      <c r="AFG266"/>
      <c r="AFH266"/>
      <c r="AFI266"/>
      <c r="AFJ266"/>
      <c r="AFK266"/>
      <c r="AFL266"/>
      <c r="AFM266"/>
      <c r="AFN266"/>
      <c r="AFO266"/>
      <c r="AFP266"/>
      <c r="AFQ266"/>
      <c r="AFR266"/>
      <c r="AFS266"/>
      <c r="AFT266"/>
      <c r="AFU266"/>
      <c r="AFV266"/>
      <c r="AFW266"/>
      <c r="AFX266"/>
      <c r="AFY266"/>
      <c r="AFZ266"/>
      <c r="AGA266"/>
      <c r="AGB266"/>
      <c r="AGC266"/>
      <c r="AGD266"/>
      <c r="AGE266"/>
      <c r="AGF266"/>
      <c r="AGG266"/>
      <c r="AGH266"/>
      <c r="AGI266"/>
      <c r="AGJ266"/>
      <c r="AGK266"/>
      <c r="AGL266"/>
      <c r="AGM266"/>
      <c r="AGN266"/>
      <c r="AGO266"/>
      <c r="AGP266"/>
      <c r="AGQ266"/>
      <c r="AGR266"/>
      <c r="AGS266"/>
      <c r="AGT266"/>
      <c r="AGU266"/>
      <c r="AGV266"/>
      <c r="AGW266"/>
      <c r="AGX266"/>
      <c r="AGY266"/>
      <c r="AGZ266"/>
      <c r="AHA266"/>
      <c r="AHB266"/>
      <c r="AHC266"/>
      <c r="AHD266"/>
      <c r="AHE266"/>
      <c r="AHF266"/>
      <c r="AHG266"/>
      <c r="AHH266"/>
      <c r="AHI266"/>
      <c r="AHJ266"/>
      <c r="AHK266"/>
      <c r="AHL266"/>
      <c r="AHM266"/>
      <c r="AHN266"/>
      <c r="AHO266"/>
      <c r="AHP266"/>
      <c r="AHQ266"/>
      <c r="AHR266"/>
      <c r="AHS266"/>
      <c r="AHT266"/>
      <c r="AHU266"/>
      <c r="AHV266"/>
      <c r="AHW266"/>
      <c r="AHX266"/>
      <c r="AHY266"/>
      <c r="AHZ266"/>
      <c r="AIA266"/>
      <c r="AIB266"/>
      <c r="AIC266"/>
      <c r="AID266"/>
      <c r="AIE266"/>
      <c r="AIF266"/>
      <c r="AIG266"/>
      <c r="AIH266"/>
      <c r="AII266"/>
      <c r="AIJ266"/>
      <c r="AIK266"/>
      <c r="AIL266"/>
      <c r="AIM266"/>
      <c r="AIN266"/>
      <c r="AIO266"/>
      <c r="AIP266"/>
      <c r="AIQ266"/>
      <c r="AIR266"/>
      <c r="AIS266"/>
      <c r="AIT266"/>
      <c r="AIU266"/>
      <c r="AIV266"/>
      <c r="AIW266"/>
      <c r="AIX266"/>
      <c r="AIY266"/>
      <c r="AIZ266"/>
      <c r="AJA266"/>
      <c r="AJB266"/>
      <c r="AJC266"/>
      <c r="AJD266"/>
      <c r="AJE266"/>
      <c r="AJF266"/>
      <c r="AJG266"/>
      <c r="AJH266"/>
      <c r="AJI266"/>
      <c r="AJJ266"/>
      <c r="AJK266"/>
      <c r="AJL266"/>
      <c r="AJM266"/>
      <c r="AJN266"/>
      <c r="AJO266"/>
      <c r="AJP266"/>
      <c r="AJQ266"/>
      <c r="AJR266"/>
      <c r="AJS266"/>
      <c r="AJT266"/>
      <c r="AJU266"/>
      <c r="AJV266"/>
      <c r="AJW266"/>
      <c r="AJX266"/>
      <c r="AJY266"/>
      <c r="AJZ266"/>
      <c r="AKA266"/>
      <c r="AKB266"/>
      <c r="AKC266"/>
      <c r="AKD266"/>
      <c r="AKE266"/>
      <c r="AKF266"/>
      <c r="AKG266"/>
      <c r="AKH266"/>
      <c r="AKI266"/>
      <c r="AKJ266"/>
      <c r="AKK266"/>
      <c r="AKL266"/>
      <c r="AKM266"/>
      <c r="AKN266"/>
      <c r="AKO266"/>
      <c r="AKP266"/>
      <c r="AKQ266"/>
      <c r="AKR266"/>
      <c r="AKS266"/>
      <c r="AKT266"/>
      <c r="AKU266"/>
      <c r="AKV266"/>
      <c r="AKW266"/>
      <c r="AKX266"/>
      <c r="AKY266"/>
      <c r="AKZ266"/>
      <c r="ALA266"/>
      <c r="ALB266"/>
      <c r="ALC266"/>
      <c r="ALD266"/>
      <c r="ALE266"/>
      <c r="ALF266"/>
      <c r="ALG266"/>
      <c r="ALH266"/>
      <c r="ALI266"/>
      <c r="ALJ266"/>
      <c r="ALK266"/>
      <c r="ALL266"/>
      <c r="ALM266"/>
      <c r="ALN266"/>
      <c r="ALO266"/>
      <c r="ALP266"/>
      <c r="ALQ266"/>
      <c r="ALR266"/>
      <c r="ALS266"/>
      <c r="ALT266"/>
      <c r="ALU266"/>
      <c r="ALV266"/>
      <c r="ALW266"/>
      <c r="ALX266"/>
      <c r="ALY266"/>
      <c r="ALZ266"/>
      <c r="AMA266"/>
    </row>
    <row r="267" spans="2:1015" hidden="1" x14ac:dyDescent="0.25">
      <c r="B267" s="226"/>
      <c r="C267" s="218">
        <v>5</v>
      </c>
      <c r="D267" s="223" t="str">
        <f>'Ergebnisse - Kategorien'!C9</f>
        <v>Fernwärme</v>
      </c>
      <c r="E267" s="137">
        <f>SUM('Ergebnisse - Kategorien'!F9/1000)</f>
        <v>0</v>
      </c>
      <c r="F267" s="137">
        <f>SUM('Ergebnisse - Kategorien'!G9/1000)</f>
        <v>0</v>
      </c>
      <c r="G267" s="137">
        <f>SUM('Ergebnisse - Kategorien'!H9/1000)</f>
        <v>0</v>
      </c>
      <c r="H267" s="137">
        <f>SUM('Ergebnisse - Kategorien'!I9/1000)</f>
        <v>0</v>
      </c>
      <c r="I267" s="225"/>
      <c r="J267"/>
      <c r="K267" t="str">
        <f t="shared" si="0"/>
        <v>Fernwärme</v>
      </c>
      <c r="L267" s="347" t="e">
        <f t="shared" ref="L267:L282" si="4">($E267/F267)-1</f>
        <v>#DIV/0!</v>
      </c>
      <c r="M267" t="str">
        <f t="shared" ref="M267:M282" si="5">D267</f>
        <v>Fernwärme</v>
      </c>
      <c r="N267" s="347" t="e">
        <f t="shared" si="1"/>
        <v>#DIV/0!</v>
      </c>
      <c r="O267" t="str">
        <f t="shared" si="2"/>
        <v>Fernwärme</v>
      </c>
      <c r="P267" s="347" t="e">
        <f t="shared" si="3"/>
        <v>#DIV/0!</v>
      </c>
      <c r="Q267" s="123"/>
      <c r="R267" s="123"/>
      <c r="S267" s="123"/>
      <c r="T267" s="123"/>
      <c r="U267" s="123"/>
      <c r="V267" s="123"/>
      <c r="W267" s="123"/>
      <c r="X267" s="123"/>
      <c r="Y267" s="123"/>
      <c r="Z267" s="123"/>
      <c r="AA267" s="123"/>
      <c r="AB267" s="123"/>
      <c r="AC267" s="123"/>
      <c r="AD267" s="123"/>
      <c r="AE267" s="123"/>
      <c r="AF267" s="123"/>
      <c r="AG267" s="123"/>
      <c r="AH267" s="123"/>
      <c r="AI267" s="123"/>
      <c r="AJ267" s="123"/>
      <c r="AK267" s="123"/>
      <c r="AL267" s="123"/>
      <c r="AM267" s="123"/>
      <c r="AN267" s="123"/>
      <c r="AO267" s="123"/>
      <c r="AP267" s="123"/>
      <c r="AQ267" s="123"/>
      <c r="AR267" s="123"/>
      <c r="AS267" s="123"/>
      <c r="AT267" s="123"/>
      <c r="AU267" s="123"/>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c r="CE267"/>
      <c r="CF267"/>
      <c r="CG267"/>
      <c r="CH267"/>
      <c r="CI267"/>
      <c r="CJ267"/>
      <c r="CK267"/>
      <c r="CL267"/>
      <c r="CM267"/>
      <c r="CN267"/>
      <c r="CO267"/>
      <c r="CP267"/>
      <c r="CQ267"/>
      <c r="CR267"/>
      <c r="CS267"/>
      <c r="CT267"/>
      <c r="CU267"/>
      <c r="CV267"/>
      <c r="CW267"/>
      <c r="CX267"/>
      <c r="CY267"/>
      <c r="CZ267"/>
      <c r="DA267"/>
      <c r="DB267"/>
      <c r="DC267"/>
      <c r="DD267"/>
      <c r="DE267"/>
      <c r="DF267"/>
      <c r="DG267"/>
      <c r="DH267"/>
      <c r="DI267"/>
      <c r="DJ267"/>
      <c r="DK267"/>
      <c r="DL267"/>
      <c r="DM267"/>
      <c r="DN267"/>
      <c r="DO267"/>
      <c r="DP267"/>
      <c r="DQ267"/>
      <c r="DR267"/>
      <c r="DS267"/>
      <c r="DT267"/>
      <c r="DU267"/>
      <c r="DV267"/>
      <c r="DW267"/>
      <c r="DX267"/>
      <c r="DY267"/>
      <c r="DZ267"/>
      <c r="EA267"/>
      <c r="EB267"/>
      <c r="EC267"/>
      <c r="ED267"/>
      <c r="EE267"/>
      <c r="EF267"/>
      <c r="EG267"/>
      <c r="EH267"/>
      <c r="EI267"/>
      <c r="EJ267"/>
      <c r="EK267"/>
      <c r="EL267"/>
      <c r="EM267"/>
      <c r="EN267"/>
      <c r="EO267"/>
      <c r="EP267"/>
      <c r="EQ267"/>
      <c r="ER267"/>
      <c r="ES267"/>
      <c r="ET267"/>
      <c r="EU267"/>
      <c r="EV267"/>
      <c r="EW267"/>
      <c r="EX267"/>
      <c r="EY267"/>
      <c r="EZ267"/>
      <c r="FA267"/>
      <c r="FB267"/>
      <c r="FC267"/>
      <c r="FD267"/>
      <c r="FE267"/>
      <c r="FF267"/>
      <c r="FG267"/>
      <c r="FH267"/>
      <c r="FI267"/>
      <c r="FJ267"/>
      <c r="FK267"/>
      <c r="FL267"/>
      <c r="FM267"/>
      <c r="FN267"/>
      <c r="FO267"/>
      <c r="FP267"/>
      <c r="FQ267"/>
      <c r="FR267"/>
      <c r="FS267"/>
      <c r="FT267"/>
      <c r="FU267"/>
      <c r="FV267"/>
      <c r="FW267"/>
      <c r="FX267"/>
      <c r="FY267"/>
      <c r="FZ267"/>
      <c r="GA267"/>
      <c r="GB267"/>
      <c r="GC267"/>
      <c r="GD267"/>
      <c r="GE267"/>
      <c r="GF267"/>
      <c r="GG267"/>
      <c r="GH267"/>
      <c r="GI267"/>
      <c r="GJ267"/>
      <c r="GK267"/>
      <c r="GL267"/>
      <c r="GM267"/>
      <c r="GN267"/>
      <c r="GO267"/>
      <c r="GP267"/>
      <c r="GQ267"/>
      <c r="GR267"/>
      <c r="GS267"/>
      <c r="GT267"/>
      <c r="GU267"/>
      <c r="GV267"/>
      <c r="GW267"/>
      <c r="GX267"/>
      <c r="GY267"/>
      <c r="GZ267"/>
      <c r="HA267"/>
      <c r="HB267"/>
      <c r="HC267"/>
      <c r="HD267"/>
      <c r="HE267"/>
      <c r="HF267"/>
      <c r="HG267"/>
      <c r="HH267"/>
      <c r="HI267"/>
      <c r="HJ267"/>
      <c r="HK267"/>
      <c r="HL267"/>
      <c r="HM267"/>
      <c r="HN267"/>
      <c r="HO267"/>
      <c r="HP267"/>
      <c r="HQ267"/>
      <c r="HR267"/>
      <c r="HS267"/>
      <c r="HT267"/>
      <c r="HU267"/>
      <c r="HV267"/>
      <c r="HW267"/>
      <c r="HX267"/>
      <c r="HY267"/>
      <c r="HZ267"/>
      <c r="IA267"/>
      <c r="IB267"/>
      <c r="IC267"/>
      <c r="ID267"/>
      <c r="IE267"/>
      <c r="IF267"/>
      <c r="IG267"/>
      <c r="IH267"/>
      <c r="II267"/>
      <c r="IJ267"/>
      <c r="IK267"/>
      <c r="IL267"/>
      <c r="IM267"/>
      <c r="IN267"/>
      <c r="IO267"/>
      <c r="IP267"/>
      <c r="IQ267"/>
      <c r="IR267"/>
      <c r="IS267"/>
      <c r="IT267"/>
      <c r="IU267"/>
      <c r="IV267"/>
      <c r="IW267"/>
      <c r="IX267"/>
      <c r="IY267"/>
      <c r="IZ267"/>
      <c r="JA267"/>
      <c r="JB267"/>
      <c r="JC267"/>
      <c r="JD267"/>
      <c r="JE267"/>
      <c r="JF267"/>
      <c r="JG267"/>
      <c r="JH267"/>
      <c r="JI267"/>
      <c r="JJ267"/>
      <c r="JK267"/>
      <c r="JL267"/>
      <c r="JM267"/>
      <c r="JN267"/>
      <c r="JO267"/>
      <c r="JP267"/>
      <c r="JQ267"/>
      <c r="JR267"/>
      <c r="JS267"/>
      <c r="JT267"/>
      <c r="JU267"/>
      <c r="JV267"/>
      <c r="JW267"/>
      <c r="JX267"/>
      <c r="JY267"/>
      <c r="JZ267"/>
      <c r="KA267"/>
      <c r="KB267"/>
      <c r="KC267"/>
      <c r="KD267"/>
      <c r="KE267"/>
      <c r="KF267"/>
      <c r="KG267"/>
      <c r="KH267"/>
      <c r="KI267"/>
      <c r="KJ267"/>
      <c r="KK267"/>
      <c r="KL267"/>
      <c r="KM267"/>
      <c r="KN267"/>
      <c r="KO267"/>
      <c r="KP267"/>
      <c r="KQ267"/>
      <c r="KR267"/>
      <c r="KS267"/>
      <c r="KT267"/>
      <c r="KU267"/>
      <c r="KV267"/>
      <c r="KW267"/>
      <c r="KX267"/>
      <c r="KY267"/>
      <c r="KZ267"/>
      <c r="LA267"/>
      <c r="LB267"/>
      <c r="LC267"/>
      <c r="LD267"/>
      <c r="LE267"/>
      <c r="LF267"/>
      <c r="LG267"/>
      <c r="LH267"/>
      <c r="LI267"/>
      <c r="LJ267"/>
      <c r="LK267"/>
      <c r="LL267"/>
      <c r="LM267"/>
      <c r="LN267"/>
      <c r="LO267"/>
      <c r="LP267"/>
      <c r="LQ267"/>
      <c r="LR267"/>
      <c r="LS267"/>
      <c r="LT267"/>
      <c r="LU267"/>
      <c r="LV267"/>
      <c r="LW267"/>
      <c r="LX267"/>
      <c r="LY267"/>
      <c r="LZ267"/>
      <c r="MA267"/>
      <c r="MB267"/>
      <c r="MC267"/>
      <c r="MD267"/>
      <c r="ME267"/>
      <c r="MF267"/>
      <c r="MG267"/>
      <c r="MH267"/>
      <c r="MI267"/>
      <c r="MJ267"/>
      <c r="MK267"/>
      <c r="ML267"/>
      <c r="MM267"/>
      <c r="MN267"/>
      <c r="MO267"/>
      <c r="MP267"/>
      <c r="MQ267"/>
      <c r="MR267"/>
      <c r="MS267"/>
      <c r="MT267"/>
      <c r="MU267"/>
      <c r="MV267"/>
      <c r="MW267"/>
      <c r="MX267"/>
      <c r="MY267"/>
      <c r="MZ267"/>
      <c r="NA267"/>
      <c r="NB267"/>
      <c r="NC267"/>
      <c r="ND267"/>
      <c r="NE267"/>
      <c r="NF267"/>
      <c r="NG267"/>
      <c r="NH267"/>
      <c r="NI267"/>
      <c r="NJ267"/>
      <c r="NK267"/>
      <c r="NL267"/>
      <c r="NM267"/>
      <c r="NN267"/>
      <c r="NO267"/>
      <c r="NP267"/>
      <c r="NQ267"/>
      <c r="NR267"/>
      <c r="NS267"/>
      <c r="NT267"/>
      <c r="NU267"/>
      <c r="NV267"/>
      <c r="NW267"/>
      <c r="NX267"/>
      <c r="NY267"/>
      <c r="NZ267"/>
      <c r="OA267"/>
      <c r="OB267"/>
      <c r="OC267"/>
      <c r="OD267"/>
      <c r="OE267"/>
      <c r="OF267"/>
      <c r="OG267"/>
      <c r="OH267"/>
      <c r="OI267"/>
      <c r="OJ267"/>
      <c r="OK267"/>
      <c r="OL267"/>
      <c r="OM267"/>
      <c r="ON267"/>
      <c r="OO267"/>
      <c r="OP267"/>
      <c r="OQ267"/>
      <c r="OR267"/>
      <c r="OS267"/>
      <c r="OT267"/>
      <c r="OU267"/>
      <c r="OV267"/>
      <c r="OW267"/>
      <c r="OX267"/>
      <c r="OY267"/>
      <c r="OZ267"/>
      <c r="PA267"/>
      <c r="PB267"/>
      <c r="PC267"/>
      <c r="PD267"/>
      <c r="PE267"/>
      <c r="PF267"/>
      <c r="PG267"/>
      <c r="PH267"/>
      <c r="PI267"/>
      <c r="PJ267"/>
      <c r="PK267"/>
      <c r="PL267"/>
      <c r="PM267"/>
      <c r="PN267"/>
      <c r="PO267"/>
      <c r="PP267"/>
      <c r="PQ267"/>
      <c r="PR267"/>
      <c r="PS267"/>
      <c r="PT267"/>
      <c r="PU267"/>
      <c r="PV267"/>
      <c r="PW267"/>
      <c r="PX267"/>
      <c r="PY267"/>
      <c r="PZ267"/>
      <c r="QA267"/>
      <c r="QB267"/>
      <c r="QC267"/>
      <c r="QD267"/>
      <c r="QE267"/>
      <c r="QF267"/>
      <c r="QG267"/>
      <c r="QH267"/>
      <c r="QI267"/>
      <c r="QJ267"/>
      <c r="QK267"/>
      <c r="QL267"/>
      <c r="QM267"/>
      <c r="QN267"/>
      <c r="QO267"/>
      <c r="QP267"/>
      <c r="QQ267"/>
      <c r="QR267"/>
      <c r="QS267"/>
      <c r="QT267"/>
      <c r="QU267"/>
      <c r="QV267"/>
      <c r="QW267"/>
      <c r="QX267"/>
      <c r="QY267"/>
      <c r="QZ267"/>
      <c r="RA267"/>
      <c r="RB267"/>
      <c r="RC267"/>
      <c r="RD267"/>
      <c r="RE267"/>
      <c r="RF267"/>
      <c r="RG267"/>
      <c r="RH267"/>
      <c r="RI267"/>
      <c r="RJ267"/>
      <c r="RK267"/>
      <c r="RL267"/>
      <c r="RM267"/>
      <c r="RN267"/>
      <c r="RO267"/>
      <c r="RP267"/>
      <c r="RQ267"/>
      <c r="RR267"/>
      <c r="RS267"/>
      <c r="RT267"/>
      <c r="RU267"/>
      <c r="RV267"/>
      <c r="RW267"/>
      <c r="RX267"/>
      <c r="RY267"/>
      <c r="RZ267"/>
      <c r="SA267"/>
      <c r="SB267"/>
      <c r="SC267"/>
      <c r="SD267"/>
      <c r="SE267"/>
      <c r="SF267"/>
      <c r="SG267"/>
      <c r="SH267"/>
      <c r="SI267"/>
      <c r="SJ267"/>
      <c r="SK267"/>
      <c r="SL267"/>
      <c r="SM267"/>
      <c r="SN267"/>
      <c r="SO267"/>
      <c r="SP267"/>
      <c r="SQ267"/>
      <c r="SR267"/>
      <c r="SS267"/>
      <c r="ST267"/>
      <c r="SU267"/>
      <c r="SV267"/>
      <c r="SW267"/>
      <c r="SX267"/>
      <c r="SY267"/>
      <c r="SZ267"/>
      <c r="TA267"/>
      <c r="TB267"/>
      <c r="TC267"/>
      <c r="TD267"/>
      <c r="TE267"/>
      <c r="TF267"/>
      <c r="TG267"/>
      <c r="TH267"/>
      <c r="TI267"/>
      <c r="TJ267"/>
      <c r="TK267"/>
      <c r="TL267"/>
      <c r="TM267"/>
      <c r="TN267"/>
      <c r="TO267"/>
      <c r="TP267"/>
      <c r="TQ267"/>
      <c r="TR267"/>
      <c r="TS267"/>
      <c r="TT267"/>
      <c r="TU267"/>
      <c r="TV267"/>
      <c r="TW267"/>
      <c r="TX267"/>
      <c r="TY267"/>
      <c r="TZ267"/>
      <c r="UA267"/>
      <c r="UB267"/>
      <c r="UC267"/>
      <c r="UD267"/>
      <c r="UE267"/>
      <c r="UF267"/>
      <c r="UG267"/>
      <c r="UH267"/>
      <c r="UI267"/>
      <c r="UJ267"/>
      <c r="UK267"/>
      <c r="UL267"/>
      <c r="UM267"/>
      <c r="UN267"/>
      <c r="UO267"/>
      <c r="UP267"/>
      <c r="UQ267"/>
      <c r="UR267"/>
      <c r="US267"/>
      <c r="UT267"/>
      <c r="UU267"/>
      <c r="UV267"/>
      <c r="UW267"/>
      <c r="UX267"/>
      <c r="UY267"/>
      <c r="UZ267"/>
      <c r="VA267"/>
      <c r="VB267"/>
      <c r="VC267"/>
      <c r="VD267"/>
      <c r="VE267"/>
      <c r="VF267"/>
      <c r="VG267"/>
      <c r="VH267"/>
      <c r="VI267"/>
      <c r="VJ267"/>
      <c r="VK267"/>
      <c r="VL267"/>
      <c r="VM267"/>
      <c r="VN267"/>
      <c r="VO267"/>
      <c r="VP267"/>
      <c r="VQ267"/>
      <c r="VR267"/>
      <c r="VS267"/>
      <c r="VT267"/>
      <c r="VU267"/>
      <c r="VV267"/>
      <c r="VW267"/>
      <c r="VX267"/>
      <c r="VY267"/>
      <c r="VZ267"/>
      <c r="WA267"/>
      <c r="WB267"/>
      <c r="WC267"/>
      <c r="WD267"/>
      <c r="WE267"/>
      <c r="WF267"/>
      <c r="WG267"/>
      <c r="WH267"/>
      <c r="WI267"/>
      <c r="WJ267"/>
      <c r="WK267"/>
      <c r="WL267"/>
      <c r="WM267"/>
      <c r="WN267"/>
      <c r="WO267"/>
      <c r="WP267"/>
      <c r="WQ267"/>
      <c r="WR267"/>
      <c r="WS267"/>
      <c r="WT267"/>
      <c r="WU267"/>
      <c r="WV267"/>
      <c r="WW267"/>
      <c r="WX267"/>
      <c r="WY267"/>
      <c r="WZ267"/>
      <c r="XA267"/>
      <c r="XB267"/>
      <c r="XC267"/>
      <c r="XD267"/>
      <c r="XE267"/>
      <c r="XF267"/>
      <c r="XG267"/>
      <c r="XH267"/>
      <c r="XI267"/>
      <c r="XJ267"/>
      <c r="XK267"/>
      <c r="XL267"/>
      <c r="XM267"/>
      <c r="XN267"/>
      <c r="XO267"/>
      <c r="XP267"/>
      <c r="XQ267"/>
      <c r="XR267"/>
      <c r="XS267"/>
      <c r="XT267"/>
      <c r="XU267"/>
      <c r="XV267"/>
      <c r="XW267"/>
      <c r="XX267"/>
      <c r="XY267"/>
      <c r="XZ267"/>
      <c r="YA267"/>
      <c r="YB267"/>
      <c r="YC267"/>
      <c r="YD267"/>
      <c r="YE267"/>
      <c r="YF267"/>
      <c r="YG267"/>
      <c r="YH267"/>
      <c r="YI267"/>
      <c r="YJ267"/>
      <c r="YK267"/>
      <c r="YL267"/>
      <c r="YM267"/>
      <c r="YN267"/>
      <c r="YO267"/>
      <c r="YP267"/>
      <c r="YQ267"/>
      <c r="YR267"/>
      <c r="YS267"/>
      <c r="YT267"/>
      <c r="YU267"/>
      <c r="YV267"/>
      <c r="YW267"/>
      <c r="YX267"/>
      <c r="YY267"/>
      <c r="YZ267"/>
      <c r="ZA267"/>
      <c r="ZB267"/>
      <c r="ZC267"/>
      <c r="ZD267"/>
      <c r="ZE267"/>
      <c r="ZF267"/>
      <c r="ZG267"/>
      <c r="ZH267"/>
      <c r="ZI267"/>
      <c r="ZJ267"/>
      <c r="ZK267"/>
      <c r="ZL267"/>
      <c r="ZM267"/>
      <c r="ZN267"/>
      <c r="ZO267"/>
      <c r="ZP267"/>
      <c r="ZQ267"/>
      <c r="ZR267"/>
      <c r="ZS267"/>
      <c r="ZT267"/>
      <c r="ZU267"/>
      <c r="ZV267"/>
      <c r="ZW267"/>
      <c r="ZX267"/>
      <c r="ZY267"/>
      <c r="ZZ267"/>
      <c r="AAA267"/>
      <c r="AAB267"/>
      <c r="AAC267"/>
      <c r="AAD267"/>
      <c r="AAE267"/>
      <c r="AAF267"/>
      <c r="AAG267"/>
      <c r="AAH267"/>
      <c r="AAI267"/>
      <c r="AAJ267"/>
      <c r="AAK267"/>
      <c r="AAL267"/>
      <c r="AAM267"/>
      <c r="AAN267"/>
      <c r="AAO267"/>
      <c r="AAP267"/>
      <c r="AAQ267"/>
      <c r="AAR267"/>
      <c r="AAS267"/>
      <c r="AAT267"/>
      <c r="AAU267"/>
      <c r="AAV267"/>
      <c r="AAW267"/>
      <c r="AAX267"/>
      <c r="AAY267"/>
      <c r="AAZ267"/>
      <c r="ABA267"/>
      <c r="ABB267"/>
      <c r="ABC267"/>
      <c r="ABD267"/>
      <c r="ABE267"/>
      <c r="ABF267"/>
      <c r="ABG267"/>
      <c r="ABH267"/>
      <c r="ABI267"/>
      <c r="ABJ267"/>
      <c r="ABK267"/>
      <c r="ABL267"/>
      <c r="ABM267"/>
      <c r="ABN267"/>
      <c r="ABO267"/>
      <c r="ABP267"/>
      <c r="ABQ267"/>
      <c r="ABR267"/>
      <c r="ABS267"/>
      <c r="ABT267"/>
      <c r="ABU267"/>
      <c r="ABV267"/>
      <c r="ABW267"/>
      <c r="ABX267"/>
      <c r="ABY267"/>
      <c r="ABZ267"/>
      <c r="ACA267"/>
      <c r="ACB267"/>
      <c r="ACC267"/>
      <c r="ACD267"/>
      <c r="ACE267"/>
      <c r="ACF267"/>
      <c r="ACG267"/>
      <c r="ACH267"/>
      <c r="ACI267"/>
      <c r="ACJ267"/>
      <c r="ACK267"/>
      <c r="ACL267"/>
      <c r="ACM267"/>
      <c r="ACN267"/>
      <c r="ACO267"/>
      <c r="ACP267"/>
      <c r="ACQ267"/>
      <c r="ACR267"/>
      <c r="ACS267"/>
      <c r="ACT267"/>
      <c r="ACU267"/>
      <c r="ACV267"/>
      <c r="ACW267"/>
      <c r="ACX267"/>
      <c r="ACY267"/>
      <c r="ACZ267"/>
      <c r="ADA267"/>
      <c r="ADB267"/>
      <c r="ADC267"/>
      <c r="ADD267"/>
      <c r="ADE267"/>
      <c r="ADF267"/>
      <c r="ADG267"/>
      <c r="ADH267"/>
      <c r="ADI267"/>
      <c r="ADJ267"/>
      <c r="ADK267"/>
      <c r="ADL267"/>
      <c r="ADM267"/>
      <c r="ADN267"/>
      <c r="ADO267"/>
      <c r="ADP267"/>
      <c r="ADQ267"/>
      <c r="ADR267"/>
      <c r="ADS267"/>
      <c r="ADT267"/>
      <c r="ADU267"/>
      <c r="ADV267"/>
      <c r="ADW267"/>
      <c r="ADX267"/>
      <c r="ADY267"/>
      <c r="ADZ267"/>
      <c r="AEA267"/>
      <c r="AEB267"/>
      <c r="AEC267"/>
      <c r="AED267"/>
      <c r="AEE267"/>
      <c r="AEF267"/>
      <c r="AEG267"/>
      <c r="AEH267"/>
      <c r="AEI267"/>
      <c r="AEJ267"/>
      <c r="AEK267"/>
      <c r="AEL267"/>
      <c r="AEM267"/>
      <c r="AEN267"/>
      <c r="AEO267"/>
      <c r="AEP267"/>
      <c r="AEQ267"/>
      <c r="AER267"/>
      <c r="AES267"/>
      <c r="AET267"/>
      <c r="AEU267"/>
      <c r="AEV267"/>
      <c r="AEW267"/>
      <c r="AEX267"/>
      <c r="AEY267"/>
      <c r="AEZ267"/>
      <c r="AFA267"/>
      <c r="AFB267"/>
      <c r="AFC267"/>
      <c r="AFD267"/>
      <c r="AFE267"/>
      <c r="AFF267"/>
      <c r="AFG267"/>
      <c r="AFH267"/>
      <c r="AFI267"/>
      <c r="AFJ267"/>
      <c r="AFK267"/>
      <c r="AFL267"/>
      <c r="AFM267"/>
      <c r="AFN267"/>
      <c r="AFO267"/>
      <c r="AFP267"/>
      <c r="AFQ267"/>
      <c r="AFR267"/>
      <c r="AFS267"/>
      <c r="AFT267"/>
      <c r="AFU267"/>
      <c r="AFV267"/>
      <c r="AFW267"/>
      <c r="AFX267"/>
      <c r="AFY267"/>
      <c r="AFZ267"/>
      <c r="AGA267"/>
      <c r="AGB267"/>
      <c r="AGC267"/>
      <c r="AGD267"/>
      <c r="AGE267"/>
      <c r="AGF267"/>
      <c r="AGG267"/>
      <c r="AGH267"/>
      <c r="AGI267"/>
      <c r="AGJ267"/>
      <c r="AGK267"/>
      <c r="AGL267"/>
      <c r="AGM267"/>
      <c r="AGN267"/>
      <c r="AGO267"/>
      <c r="AGP267"/>
      <c r="AGQ267"/>
      <c r="AGR267"/>
      <c r="AGS267"/>
      <c r="AGT267"/>
      <c r="AGU267"/>
      <c r="AGV267"/>
      <c r="AGW267"/>
      <c r="AGX267"/>
      <c r="AGY267"/>
      <c r="AGZ267"/>
      <c r="AHA267"/>
      <c r="AHB267"/>
      <c r="AHC267"/>
      <c r="AHD267"/>
      <c r="AHE267"/>
      <c r="AHF267"/>
      <c r="AHG267"/>
      <c r="AHH267"/>
      <c r="AHI267"/>
      <c r="AHJ267"/>
      <c r="AHK267"/>
      <c r="AHL267"/>
      <c r="AHM267"/>
      <c r="AHN267"/>
      <c r="AHO267"/>
      <c r="AHP267"/>
      <c r="AHQ267"/>
      <c r="AHR267"/>
      <c r="AHS267"/>
      <c r="AHT267"/>
      <c r="AHU267"/>
      <c r="AHV267"/>
      <c r="AHW267"/>
      <c r="AHX267"/>
      <c r="AHY267"/>
      <c r="AHZ267"/>
      <c r="AIA267"/>
      <c r="AIB267"/>
      <c r="AIC267"/>
      <c r="AID267"/>
      <c r="AIE267"/>
      <c r="AIF267"/>
      <c r="AIG267"/>
      <c r="AIH267"/>
      <c r="AII267"/>
      <c r="AIJ267"/>
      <c r="AIK267"/>
      <c r="AIL267"/>
      <c r="AIM267"/>
      <c r="AIN267"/>
      <c r="AIO267"/>
      <c r="AIP267"/>
      <c r="AIQ267"/>
      <c r="AIR267"/>
      <c r="AIS267"/>
      <c r="AIT267"/>
      <c r="AIU267"/>
      <c r="AIV267"/>
      <c r="AIW267"/>
      <c r="AIX267"/>
      <c r="AIY267"/>
      <c r="AIZ267"/>
      <c r="AJA267"/>
      <c r="AJB267"/>
      <c r="AJC267"/>
      <c r="AJD267"/>
      <c r="AJE267"/>
      <c r="AJF267"/>
      <c r="AJG267"/>
      <c r="AJH267"/>
      <c r="AJI267"/>
      <c r="AJJ267"/>
      <c r="AJK267"/>
      <c r="AJL267"/>
      <c r="AJM267"/>
      <c r="AJN267"/>
      <c r="AJO267"/>
      <c r="AJP267"/>
      <c r="AJQ267"/>
      <c r="AJR267"/>
      <c r="AJS267"/>
      <c r="AJT267"/>
      <c r="AJU267"/>
      <c r="AJV267"/>
      <c r="AJW267"/>
      <c r="AJX267"/>
      <c r="AJY267"/>
      <c r="AJZ267"/>
      <c r="AKA267"/>
      <c r="AKB267"/>
      <c r="AKC267"/>
      <c r="AKD267"/>
      <c r="AKE267"/>
      <c r="AKF267"/>
      <c r="AKG267"/>
      <c r="AKH267"/>
      <c r="AKI267"/>
      <c r="AKJ267"/>
      <c r="AKK267"/>
      <c r="AKL267"/>
      <c r="AKM267"/>
      <c r="AKN267"/>
      <c r="AKO267"/>
      <c r="AKP267"/>
      <c r="AKQ267"/>
      <c r="AKR267"/>
      <c r="AKS267"/>
      <c r="AKT267"/>
      <c r="AKU267"/>
      <c r="AKV267"/>
      <c r="AKW267"/>
      <c r="AKX267"/>
      <c r="AKY267"/>
      <c r="AKZ267"/>
      <c r="ALA267"/>
      <c r="ALB267"/>
      <c r="ALC267"/>
      <c r="ALD267"/>
      <c r="ALE267"/>
      <c r="ALF267"/>
      <c r="ALG267"/>
      <c r="ALH267"/>
      <c r="ALI267"/>
      <c r="ALJ267"/>
      <c r="ALK267"/>
      <c r="ALL267"/>
      <c r="ALM267"/>
      <c r="ALN267"/>
      <c r="ALO267"/>
      <c r="ALP267"/>
      <c r="ALQ267"/>
      <c r="ALR267"/>
      <c r="ALS267"/>
      <c r="ALT267"/>
      <c r="ALU267"/>
      <c r="ALV267"/>
      <c r="ALW267"/>
      <c r="ALX267"/>
      <c r="ALY267"/>
      <c r="ALZ267"/>
      <c r="AMA267"/>
    </row>
    <row r="268" spans="2:1015" hidden="1" x14ac:dyDescent="0.25">
      <c r="B268" s="226"/>
      <c r="C268" s="218">
        <v>6</v>
      </c>
      <c r="D268" s="223" t="str">
        <f>'Ergebnisse - Kategorien'!C10</f>
        <v>Fernkälte</v>
      </c>
      <c r="E268" s="137">
        <f>SUM('Ergebnisse - Kategorien'!F10/1000)</f>
        <v>0</v>
      </c>
      <c r="F268" s="137">
        <f>SUM('Ergebnisse - Kategorien'!G10/1000)</f>
        <v>0</v>
      </c>
      <c r="G268" s="137">
        <f>SUM('Ergebnisse - Kategorien'!H10/1000)</f>
        <v>0</v>
      </c>
      <c r="H268" s="137">
        <f>SUM('Ergebnisse - Kategorien'!I10/1000)</f>
        <v>0</v>
      </c>
      <c r="I268" s="225"/>
      <c r="J268"/>
      <c r="K268" t="str">
        <f t="shared" si="0"/>
        <v>Fernkälte</v>
      </c>
      <c r="L268" s="347" t="e">
        <f t="shared" si="4"/>
        <v>#DIV/0!</v>
      </c>
      <c r="M268" t="str">
        <f t="shared" si="5"/>
        <v>Fernkälte</v>
      </c>
      <c r="N268" s="347" t="e">
        <f t="shared" si="1"/>
        <v>#DIV/0!</v>
      </c>
      <c r="O268" t="str">
        <f t="shared" si="2"/>
        <v>Fernkälte</v>
      </c>
      <c r="P268" s="347" t="e">
        <f t="shared" si="3"/>
        <v>#DIV/0!</v>
      </c>
      <c r="Q268" s="123"/>
      <c r="R268" s="123"/>
      <c r="S268" s="123"/>
      <c r="T268" s="123"/>
      <c r="U268" s="123"/>
      <c r="V268" s="123"/>
      <c r="W268" s="123"/>
      <c r="X268" s="123"/>
      <c r="Y268" s="123"/>
      <c r="Z268" s="123"/>
      <c r="AA268" s="123"/>
      <c r="AB268" s="123"/>
      <c r="AC268" s="123"/>
      <c r="AD268" s="123"/>
      <c r="AE268" s="123"/>
      <c r="AF268" s="123"/>
      <c r="AG268" s="123"/>
      <c r="AH268" s="123"/>
      <c r="AI268" s="123"/>
      <c r="AJ268" s="123"/>
      <c r="AK268" s="123"/>
      <c r="AL268" s="123"/>
      <c r="AM268" s="123"/>
      <c r="AN268" s="123"/>
      <c r="AO268" s="123"/>
      <c r="AP268" s="123"/>
      <c r="AQ268" s="123"/>
      <c r="AR268" s="123"/>
      <c r="AS268" s="123"/>
      <c r="AT268" s="123"/>
      <c r="AU268" s="123"/>
      <c r="AV268"/>
      <c r="AW268"/>
      <c r="AX268"/>
      <c r="AY268"/>
      <c r="AZ268"/>
      <c r="BA268"/>
      <c r="BB268"/>
      <c r="BC268"/>
      <c r="BD268"/>
      <c r="BE268"/>
      <c r="BF268"/>
      <c r="BG268"/>
      <c r="BH268"/>
      <c r="BI268"/>
      <c r="BJ268"/>
      <c r="BK268"/>
      <c r="BL268"/>
      <c r="BM268"/>
      <c r="BN268"/>
      <c r="BO268"/>
      <c r="BP268"/>
      <c r="BQ268"/>
      <c r="BR268"/>
      <c r="BS268"/>
      <c r="BT268"/>
      <c r="BU268"/>
      <c r="BV268"/>
      <c r="BW268"/>
      <c r="BX268"/>
      <c r="BY268"/>
      <c r="BZ268"/>
      <c r="CA268"/>
      <c r="CB268"/>
      <c r="CC268"/>
      <c r="CD268"/>
      <c r="CE268"/>
      <c r="CF268"/>
      <c r="CG268"/>
      <c r="CH268"/>
      <c r="CI268"/>
      <c r="CJ268"/>
      <c r="CK268"/>
      <c r="CL268"/>
      <c r="CM268"/>
      <c r="CN268"/>
      <c r="CO268"/>
      <c r="CP268"/>
      <c r="CQ268"/>
      <c r="CR268"/>
      <c r="CS268"/>
      <c r="CT268"/>
      <c r="CU268"/>
      <c r="CV268"/>
      <c r="CW268"/>
      <c r="CX268"/>
      <c r="CY268"/>
      <c r="CZ268"/>
      <c r="DA268"/>
      <c r="DB268"/>
      <c r="DC268"/>
      <c r="DD268"/>
      <c r="DE268"/>
      <c r="DF268"/>
      <c r="DG268"/>
      <c r="DH268"/>
      <c r="DI268"/>
      <c r="DJ268"/>
      <c r="DK268"/>
      <c r="DL268"/>
      <c r="DM268"/>
      <c r="DN268"/>
      <c r="DO268"/>
      <c r="DP268"/>
      <c r="DQ268"/>
      <c r="DR268"/>
      <c r="DS268"/>
      <c r="DT268"/>
      <c r="DU268"/>
      <c r="DV268"/>
      <c r="DW268"/>
      <c r="DX268"/>
      <c r="DY268"/>
      <c r="DZ268"/>
      <c r="EA268"/>
      <c r="EB268"/>
      <c r="EC268"/>
      <c r="ED268"/>
      <c r="EE268"/>
      <c r="EF268"/>
      <c r="EG268"/>
      <c r="EH268"/>
      <c r="EI268"/>
      <c r="EJ268"/>
      <c r="EK268"/>
      <c r="EL268"/>
      <c r="EM268"/>
      <c r="EN268"/>
      <c r="EO268"/>
      <c r="EP268"/>
      <c r="EQ268"/>
      <c r="ER268"/>
      <c r="ES268"/>
      <c r="ET268"/>
      <c r="EU268"/>
      <c r="EV268"/>
      <c r="EW268"/>
      <c r="EX268"/>
      <c r="EY268"/>
      <c r="EZ268"/>
      <c r="FA268"/>
      <c r="FB268"/>
      <c r="FC268"/>
      <c r="FD268"/>
      <c r="FE268"/>
      <c r="FF268"/>
      <c r="FG268"/>
      <c r="FH268"/>
      <c r="FI268"/>
      <c r="FJ268"/>
      <c r="FK268"/>
      <c r="FL268"/>
      <c r="FM268"/>
      <c r="FN268"/>
      <c r="FO268"/>
      <c r="FP268"/>
      <c r="FQ268"/>
      <c r="FR268"/>
      <c r="FS268"/>
      <c r="FT268"/>
      <c r="FU268"/>
      <c r="FV268"/>
      <c r="FW268"/>
      <c r="FX268"/>
      <c r="FY268"/>
      <c r="FZ268"/>
      <c r="GA268"/>
      <c r="GB268"/>
      <c r="GC268"/>
      <c r="GD268"/>
      <c r="GE268"/>
      <c r="GF268"/>
      <c r="GG268"/>
      <c r="GH268"/>
      <c r="GI268"/>
      <c r="GJ268"/>
      <c r="GK268"/>
      <c r="GL268"/>
      <c r="GM268"/>
      <c r="GN268"/>
      <c r="GO268"/>
      <c r="GP268"/>
      <c r="GQ268"/>
      <c r="GR268"/>
      <c r="GS268"/>
      <c r="GT268"/>
      <c r="GU268"/>
      <c r="GV268"/>
      <c r="GW268"/>
      <c r="GX268"/>
      <c r="GY268"/>
      <c r="GZ268"/>
      <c r="HA268"/>
      <c r="HB268"/>
      <c r="HC268"/>
      <c r="HD268"/>
      <c r="HE268"/>
      <c r="HF268"/>
      <c r="HG268"/>
      <c r="HH268"/>
      <c r="HI268"/>
      <c r="HJ268"/>
      <c r="HK268"/>
      <c r="HL268"/>
      <c r="HM268"/>
      <c r="HN268"/>
      <c r="HO268"/>
      <c r="HP268"/>
      <c r="HQ268"/>
      <c r="HR268"/>
      <c r="HS268"/>
      <c r="HT268"/>
      <c r="HU268"/>
      <c r="HV268"/>
      <c r="HW268"/>
      <c r="HX268"/>
      <c r="HY268"/>
      <c r="HZ268"/>
      <c r="IA268"/>
      <c r="IB268"/>
      <c r="IC268"/>
      <c r="ID268"/>
      <c r="IE268"/>
      <c r="IF268"/>
      <c r="IG268"/>
      <c r="IH268"/>
      <c r="II268"/>
      <c r="IJ268"/>
      <c r="IK268"/>
      <c r="IL268"/>
      <c r="IM268"/>
      <c r="IN268"/>
      <c r="IO268"/>
      <c r="IP268"/>
      <c r="IQ268"/>
      <c r="IR268"/>
      <c r="IS268"/>
      <c r="IT268"/>
      <c r="IU268"/>
      <c r="IV268"/>
      <c r="IW268"/>
      <c r="IX268"/>
      <c r="IY268"/>
      <c r="IZ268"/>
      <c r="JA268"/>
      <c r="JB268"/>
      <c r="JC268"/>
      <c r="JD268"/>
      <c r="JE268"/>
      <c r="JF268"/>
      <c r="JG268"/>
      <c r="JH268"/>
      <c r="JI268"/>
      <c r="JJ268"/>
      <c r="JK268"/>
      <c r="JL268"/>
      <c r="JM268"/>
      <c r="JN268"/>
      <c r="JO268"/>
      <c r="JP268"/>
      <c r="JQ268"/>
      <c r="JR268"/>
      <c r="JS268"/>
      <c r="JT268"/>
      <c r="JU268"/>
      <c r="JV268"/>
      <c r="JW268"/>
      <c r="JX268"/>
      <c r="JY268"/>
      <c r="JZ268"/>
      <c r="KA268"/>
      <c r="KB268"/>
      <c r="KC268"/>
      <c r="KD268"/>
      <c r="KE268"/>
      <c r="KF268"/>
      <c r="KG268"/>
      <c r="KH268"/>
      <c r="KI268"/>
      <c r="KJ268"/>
      <c r="KK268"/>
      <c r="KL268"/>
      <c r="KM268"/>
      <c r="KN268"/>
      <c r="KO268"/>
      <c r="KP268"/>
      <c r="KQ268"/>
      <c r="KR268"/>
      <c r="KS268"/>
      <c r="KT268"/>
      <c r="KU268"/>
      <c r="KV268"/>
      <c r="KW268"/>
      <c r="KX268"/>
      <c r="KY268"/>
      <c r="KZ268"/>
      <c r="LA268"/>
      <c r="LB268"/>
      <c r="LC268"/>
      <c r="LD268"/>
      <c r="LE268"/>
      <c r="LF268"/>
      <c r="LG268"/>
      <c r="LH268"/>
      <c r="LI268"/>
      <c r="LJ268"/>
      <c r="LK268"/>
      <c r="LL268"/>
      <c r="LM268"/>
      <c r="LN268"/>
      <c r="LO268"/>
      <c r="LP268"/>
      <c r="LQ268"/>
      <c r="LR268"/>
      <c r="LS268"/>
      <c r="LT268"/>
      <c r="LU268"/>
      <c r="LV268"/>
      <c r="LW268"/>
      <c r="LX268"/>
      <c r="LY268"/>
      <c r="LZ268"/>
      <c r="MA268"/>
      <c r="MB268"/>
      <c r="MC268"/>
      <c r="MD268"/>
      <c r="ME268"/>
      <c r="MF268"/>
      <c r="MG268"/>
      <c r="MH268"/>
      <c r="MI268"/>
      <c r="MJ268"/>
      <c r="MK268"/>
      <c r="ML268"/>
      <c r="MM268"/>
      <c r="MN268"/>
      <c r="MO268"/>
      <c r="MP268"/>
      <c r="MQ268"/>
      <c r="MR268"/>
      <c r="MS268"/>
      <c r="MT268"/>
      <c r="MU268"/>
      <c r="MV268"/>
      <c r="MW268"/>
      <c r="MX268"/>
      <c r="MY268"/>
      <c r="MZ268"/>
      <c r="NA268"/>
      <c r="NB268"/>
      <c r="NC268"/>
      <c r="ND268"/>
      <c r="NE268"/>
      <c r="NF268"/>
      <c r="NG268"/>
      <c r="NH268"/>
      <c r="NI268"/>
      <c r="NJ268"/>
      <c r="NK268"/>
      <c r="NL268"/>
      <c r="NM268"/>
      <c r="NN268"/>
      <c r="NO268"/>
      <c r="NP268"/>
      <c r="NQ268"/>
      <c r="NR268"/>
      <c r="NS268"/>
      <c r="NT268"/>
      <c r="NU268"/>
      <c r="NV268"/>
      <c r="NW268"/>
      <c r="NX268"/>
      <c r="NY268"/>
      <c r="NZ268"/>
      <c r="OA268"/>
      <c r="OB268"/>
      <c r="OC268"/>
      <c r="OD268"/>
      <c r="OE268"/>
      <c r="OF268"/>
      <c r="OG268"/>
      <c r="OH268"/>
      <c r="OI268"/>
      <c r="OJ268"/>
      <c r="OK268"/>
      <c r="OL268"/>
      <c r="OM268"/>
      <c r="ON268"/>
      <c r="OO268"/>
      <c r="OP268"/>
      <c r="OQ268"/>
      <c r="OR268"/>
      <c r="OS268"/>
      <c r="OT268"/>
      <c r="OU268"/>
      <c r="OV268"/>
      <c r="OW268"/>
      <c r="OX268"/>
      <c r="OY268"/>
      <c r="OZ268"/>
      <c r="PA268"/>
      <c r="PB268"/>
      <c r="PC268"/>
      <c r="PD268"/>
      <c r="PE268"/>
      <c r="PF268"/>
      <c r="PG268"/>
      <c r="PH268"/>
      <c r="PI268"/>
      <c r="PJ268"/>
      <c r="PK268"/>
      <c r="PL268"/>
      <c r="PM268"/>
      <c r="PN268"/>
      <c r="PO268"/>
      <c r="PP268"/>
      <c r="PQ268"/>
      <c r="PR268"/>
      <c r="PS268"/>
      <c r="PT268"/>
      <c r="PU268"/>
      <c r="PV268"/>
      <c r="PW268"/>
      <c r="PX268"/>
      <c r="PY268"/>
      <c r="PZ268"/>
      <c r="QA268"/>
      <c r="QB268"/>
      <c r="QC268"/>
      <c r="QD268"/>
      <c r="QE268"/>
      <c r="QF268"/>
      <c r="QG268"/>
      <c r="QH268"/>
      <c r="QI268"/>
      <c r="QJ268"/>
      <c r="QK268"/>
      <c r="QL268"/>
      <c r="QM268"/>
      <c r="QN268"/>
      <c r="QO268"/>
      <c r="QP268"/>
      <c r="QQ268"/>
      <c r="QR268"/>
      <c r="QS268"/>
      <c r="QT268"/>
      <c r="QU268"/>
      <c r="QV268"/>
      <c r="QW268"/>
      <c r="QX268"/>
      <c r="QY268"/>
      <c r="QZ268"/>
      <c r="RA268"/>
      <c r="RB268"/>
      <c r="RC268"/>
      <c r="RD268"/>
      <c r="RE268"/>
      <c r="RF268"/>
      <c r="RG268"/>
      <c r="RH268"/>
      <c r="RI268"/>
      <c r="RJ268"/>
      <c r="RK268"/>
      <c r="RL268"/>
      <c r="RM268"/>
      <c r="RN268"/>
      <c r="RO268"/>
      <c r="RP268"/>
      <c r="RQ268"/>
      <c r="RR268"/>
      <c r="RS268"/>
      <c r="RT268"/>
      <c r="RU268"/>
      <c r="RV268"/>
      <c r="RW268"/>
      <c r="RX268"/>
      <c r="RY268"/>
      <c r="RZ268"/>
      <c r="SA268"/>
      <c r="SB268"/>
      <c r="SC268"/>
      <c r="SD268"/>
      <c r="SE268"/>
      <c r="SF268"/>
      <c r="SG268"/>
      <c r="SH268"/>
      <c r="SI268"/>
      <c r="SJ268"/>
      <c r="SK268"/>
      <c r="SL268"/>
      <c r="SM268"/>
      <c r="SN268"/>
      <c r="SO268"/>
      <c r="SP268"/>
      <c r="SQ268"/>
      <c r="SR268"/>
      <c r="SS268"/>
      <c r="ST268"/>
      <c r="SU268"/>
      <c r="SV268"/>
      <c r="SW268"/>
      <c r="SX268"/>
      <c r="SY268"/>
      <c r="SZ268"/>
      <c r="TA268"/>
      <c r="TB268"/>
      <c r="TC268"/>
      <c r="TD268"/>
      <c r="TE268"/>
      <c r="TF268"/>
      <c r="TG268"/>
      <c r="TH268"/>
      <c r="TI268"/>
      <c r="TJ268"/>
      <c r="TK268"/>
      <c r="TL268"/>
      <c r="TM268"/>
      <c r="TN268"/>
      <c r="TO268"/>
      <c r="TP268"/>
      <c r="TQ268"/>
      <c r="TR268"/>
      <c r="TS268"/>
      <c r="TT268"/>
      <c r="TU268"/>
      <c r="TV268"/>
      <c r="TW268"/>
      <c r="TX268"/>
      <c r="TY268"/>
      <c r="TZ268"/>
      <c r="UA268"/>
      <c r="UB268"/>
      <c r="UC268"/>
      <c r="UD268"/>
      <c r="UE268"/>
      <c r="UF268"/>
      <c r="UG268"/>
      <c r="UH268"/>
      <c r="UI268"/>
      <c r="UJ268"/>
      <c r="UK268"/>
      <c r="UL268"/>
      <c r="UM268"/>
      <c r="UN268"/>
      <c r="UO268"/>
      <c r="UP268"/>
      <c r="UQ268"/>
      <c r="UR268"/>
      <c r="US268"/>
      <c r="UT268"/>
      <c r="UU268"/>
      <c r="UV268"/>
      <c r="UW268"/>
      <c r="UX268"/>
      <c r="UY268"/>
      <c r="UZ268"/>
      <c r="VA268"/>
      <c r="VB268"/>
      <c r="VC268"/>
      <c r="VD268"/>
      <c r="VE268"/>
      <c r="VF268"/>
      <c r="VG268"/>
      <c r="VH268"/>
      <c r="VI268"/>
      <c r="VJ268"/>
      <c r="VK268"/>
      <c r="VL268"/>
      <c r="VM268"/>
      <c r="VN268"/>
      <c r="VO268"/>
      <c r="VP268"/>
      <c r="VQ268"/>
      <c r="VR268"/>
      <c r="VS268"/>
      <c r="VT268"/>
      <c r="VU268"/>
      <c r="VV268"/>
      <c r="VW268"/>
      <c r="VX268"/>
      <c r="VY268"/>
      <c r="VZ268"/>
      <c r="WA268"/>
      <c r="WB268"/>
      <c r="WC268"/>
      <c r="WD268"/>
      <c r="WE268"/>
      <c r="WF268"/>
      <c r="WG268"/>
      <c r="WH268"/>
      <c r="WI268"/>
      <c r="WJ268"/>
      <c r="WK268"/>
      <c r="WL268"/>
      <c r="WM268"/>
      <c r="WN268"/>
      <c r="WO268"/>
      <c r="WP268"/>
      <c r="WQ268"/>
      <c r="WR268"/>
      <c r="WS268"/>
      <c r="WT268"/>
      <c r="WU268"/>
      <c r="WV268"/>
      <c r="WW268"/>
      <c r="WX268"/>
      <c r="WY268"/>
      <c r="WZ268"/>
      <c r="XA268"/>
      <c r="XB268"/>
      <c r="XC268"/>
      <c r="XD268"/>
      <c r="XE268"/>
      <c r="XF268"/>
      <c r="XG268"/>
      <c r="XH268"/>
      <c r="XI268"/>
      <c r="XJ268"/>
      <c r="XK268"/>
      <c r="XL268"/>
      <c r="XM268"/>
      <c r="XN268"/>
      <c r="XO268"/>
      <c r="XP268"/>
      <c r="XQ268"/>
      <c r="XR268"/>
      <c r="XS268"/>
      <c r="XT268"/>
      <c r="XU268"/>
      <c r="XV268"/>
      <c r="XW268"/>
      <c r="XX268"/>
      <c r="XY268"/>
      <c r="XZ268"/>
      <c r="YA268"/>
      <c r="YB268"/>
      <c r="YC268"/>
      <c r="YD268"/>
      <c r="YE268"/>
      <c r="YF268"/>
      <c r="YG268"/>
      <c r="YH268"/>
      <c r="YI268"/>
      <c r="YJ268"/>
      <c r="YK268"/>
      <c r="YL268"/>
      <c r="YM268"/>
      <c r="YN268"/>
      <c r="YO268"/>
      <c r="YP268"/>
      <c r="YQ268"/>
      <c r="YR268"/>
      <c r="YS268"/>
      <c r="YT268"/>
      <c r="YU268"/>
      <c r="YV268"/>
      <c r="YW268"/>
      <c r="YX268"/>
      <c r="YY268"/>
      <c r="YZ268"/>
      <c r="ZA268"/>
      <c r="ZB268"/>
      <c r="ZC268"/>
      <c r="ZD268"/>
      <c r="ZE268"/>
      <c r="ZF268"/>
      <c r="ZG268"/>
      <c r="ZH268"/>
      <c r="ZI268"/>
      <c r="ZJ268"/>
      <c r="ZK268"/>
      <c r="ZL268"/>
      <c r="ZM268"/>
      <c r="ZN268"/>
      <c r="ZO268"/>
      <c r="ZP268"/>
      <c r="ZQ268"/>
      <c r="ZR268"/>
      <c r="ZS268"/>
      <c r="ZT268"/>
      <c r="ZU268"/>
      <c r="ZV268"/>
      <c r="ZW268"/>
      <c r="ZX268"/>
      <c r="ZY268"/>
      <c r="ZZ268"/>
      <c r="AAA268"/>
      <c r="AAB268"/>
      <c r="AAC268"/>
      <c r="AAD268"/>
      <c r="AAE268"/>
      <c r="AAF268"/>
      <c r="AAG268"/>
      <c r="AAH268"/>
      <c r="AAI268"/>
      <c r="AAJ268"/>
      <c r="AAK268"/>
      <c r="AAL268"/>
      <c r="AAM268"/>
      <c r="AAN268"/>
      <c r="AAO268"/>
      <c r="AAP268"/>
      <c r="AAQ268"/>
      <c r="AAR268"/>
      <c r="AAS268"/>
      <c r="AAT268"/>
      <c r="AAU268"/>
      <c r="AAV268"/>
      <c r="AAW268"/>
      <c r="AAX268"/>
      <c r="AAY268"/>
      <c r="AAZ268"/>
      <c r="ABA268"/>
      <c r="ABB268"/>
      <c r="ABC268"/>
      <c r="ABD268"/>
      <c r="ABE268"/>
      <c r="ABF268"/>
      <c r="ABG268"/>
      <c r="ABH268"/>
      <c r="ABI268"/>
      <c r="ABJ268"/>
      <c r="ABK268"/>
      <c r="ABL268"/>
      <c r="ABM268"/>
      <c r="ABN268"/>
      <c r="ABO268"/>
      <c r="ABP268"/>
      <c r="ABQ268"/>
      <c r="ABR268"/>
      <c r="ABS268"/>
      <c r="ABT268"/>
      <c r="ABU268"/>
      <c r="ABV268"/>
      <c r="ABW268"/>
      <c r="ABX268"/>
      <c r="ABY268"/>
      <c r="ABZ268"/>
      <c r="ACA268"/>
      <c r="ACB268"/>
      <c r="ACC268"/>
      <c r="ACD268"/>
      <c r="ACE268"/>
      <c r="ACF268"/>
      <c r="ACG268"/>
      <c r="ACH268"/>
      <c r="ACI268"/>
      <c r="ACJ268"/>
      <c r="ACK268"/>
      <c r="ACL268"/>
      <c r="ACM268"/>
      <c r="ACN268"/>
      <c r="ACO268"/>
      <c r="ACP268"/>
      <c r="ACQ268"/>
      <c r="ACR268"/>
      <c r="ACS268"/>
      <c r="ACT268"/>
      <c r="ACU268"/>
      <c r="ACV268"/>
      <c r="ACW268"/>
      <c r="ACX268"/>
      <c r="ACY268"/>
      <c r="ACZ268"/>
      <c r="ADA268"/>
      <c r="ADB268"/>
      <c r="ADC268"/>
      <c r="ADD268"/>
      <c r="ADE268"/>
      <c r="ADF268"/>
      <c r="ADG268"/>
      <c r="ADH268"/>
      <c r="ADI268"/>
      <c r="ADJ268"/>
      <c r="ADK268"/>
      <c r="ADL268"/>
      <c r="ADM268"/>
      <c r="ADN268"/>
      <c r="ADO268"/>
      <c r="ADP268"/>
      <c r="ADQ268"/>
      <c r="ADR268"/>
      <c r="ADS268"/>
      <c r="ADT268"/>
      <c r="ADU268"/>
      <c r="ADV268"/>
      <c r="ADW268"/>
      <c r="ADX268"/>
      <c r="ADY268"/>
      <c r="ADZ268"/>
      <c r="AEA268"/>
      <c r="AEB268"/>
      <c r="AEC268"/>
      <c r="AED268"/>
      <c r="AEE268"/>
      <c r="AEF268"/>
      <c r="AEG268"/>
      <c r="AEH268"/>
      <c r="AEI268"/>
      <c r="AEJ268"/>
      <c r="AEK268"/>
      <c r="AEL268"/>
      <c r="AEM268"/>
      <c r="AEN268"/>
      <c r="AEO268"/>
      <c r="AEP268"/>
      <c r="AEQ268"/>
      <c r="AER268"/>
      <c r="AES268"/>
      <c r="AET268"/>
      <c r="AEU268"/>
      <c r="AEV268"/>
      <c r="AEW268"/>
      <c r="AEX268"/>
      <c r="AEY268"/>
      <c r="AEZ268"/>
      <c r="AFA268"/>
      <c r="AFB268"/>
      <c r="AFC268"/>
      <c r="AFD268"/>
      <c r="AFE268"/>
      <c r="AFF268"/>
      <c r="AFG268"/>
      <c r="AFH268"/>
      <c r="AFI268"/>
      <c r="AFJ268"/>
      <c r="AFK268"/>
      <c r="AFL268"/>
      <c r="AFM268"/>
      <c r="AFN268"/>
      <c r="AFO268"/>
      <c r="AFP268"/>
      <c r="AFQ268"/>
      <c r="AFR268"/>
      <c r="AFS268"/>
      <c r="AFT268"/>
      <c r="AFU268"/>
      <c r="AFV268"/>
      <c r="AFW268"/>
      <c r="AFX268"/>
      <c r="AFY268"/>
      <c r="AFZ268"/>
      <c r="AGA268"/>
      <c r="AGB268"/>
      <c r="AGC268"/>
      <c r="AGD268"/>
      <c r="AGE268"/>
      <c r="AGF268"/>
      <c r="AGG268"/>
      <c r="AGH268"/>
      <c r="AGI268"/>
      <c r="AGJ268"/>
      <c r="AGK268"/>
      <c r="AGL268"/>
      <c r="AGM268"/>
      <c r="AGN268"/>
      <c r="AGO268"/>
      <c r="AGP268"/>
      <c r="AGQ268"/>
      <c r="AGR268"/>
      <c r="AGS268"/>
      <c r="AGT268"/>
      <c r="AGU268"/>
      <c r="AGV268"/>
      <c r="AGW268"/>
      <c r="AGX268"/>
      <c r="AGY268"/>
      <c r="AGZ268"/>
      <c r="AHA268"/>
      <c r="AHB268"/>
      <c r="AHC268"/>
      <c r="AHD268"/>
      <c r="AHE268"/>
      <c r="AHF268"/>
      <c r="AHG268"/>
      <c r="AHH268"/>
      <c r="AHI268"/>
      <c r="AHJ268"/>
      <c r="AHK268"/>
      <c r="AHL268"/>
      <c r="AHM268"/>
      <c r="AHN268"/>
      <c r="AHO268"/>
      <c r="AHP268"/>
      <c r="AHQ268"/>
      <c r="AHR268"/>
      <c r="AHS268"/>
      <c r="AHT268"/>
      <c r="AHU268"/>
      <c r="AHV268"/>
      <c r="AHW268"/>
      <c r="AHX268"/>
      <c r="AHY268"/>
      <c r="AHZ268"/>
      <c r="AIA268"/>
      <c r="AIB268"/>
      <c r="AIC268"/>
      <c r="AID268"/>
      <c r="AIE268"/>
      <c r="AIF268"/>
      <c r="AIG268"/>
      <c r="AIH268"/>
      <c r="AII268"/>
      <c r="AIJ268"/>
      <c r="AIK268"/>
      <c r="AIL268"/>
      <c r="AIM268"/>
      <c r="AIN268"/>
      <c r="AIO268"/>
      <c r="AIP268"/>
      <c r="AIQ268"/>
      <c r="AIR268"/>
      <c r="AIS268"/>
      <c r="AIT268"/>
      <c r="AIU268"/>
      <c r="AIV268"/>
      <c r="AIW268"/>
      <c r="AIX268"/>
      <c r="AIY268"/>
      <c r="AIZ268"/>
      <c r="AJA268"/>
      <c r="AJB268"/>
      <c r="AJC268"/>
      <c r="AJD268"/>
      <c r="AJE268"/>
      <c r="AJF268"/>
      <c r="AJG268"/>
      <c r="AJH268"/>
      <c r="AJI268"/>
      <c r="AJJ268"/>
      <c r="AJK268"/>
      <c r="AJL268"/>
      <c r="AJM268"/>
      <c r="AJN268"/>
      <c r="AJO268"/>
      <c r="AJP268"/>
      <c r="AJQ268"/>
      <c r="AJR268"/>
      <c r="AJS268"/>
      <c r="AJT268"/>
      <c r="AJU268"/>
      <c r="AJV268"/>
      <c r="AJW268"/>
      <c r="AJX268"/>
      <c r="AJY268"/>
      <c r="AJZ268"/>
      <c r="AKA268"/>
      <c r="AKB268"/>
      <c r="AKC268"/>
      <c r="AKD268"/>
      <c r="AKE268"/>
      <c r="AKF268"/>
      <c r="AKG268"/>
      <c r="AKH268"/>
      <c r="AKI268"/>
      <c r="AKJ268"/>
      <c r="AKK268"/>
      <c r="AKL268"/>
      <c r="AKM268"/>
      <c r="AKN268"/>
      <c r="AKO268"/>
      <c r="AKP268"/>
      <c r="AKQ268"/>
      <c r="AKR268"/>
      <c r="AKS268"/>
      <c r="AKT268"/>
      <c r="AKU268"/>
      <c r="AKV268"/>
      <c r="AKW268"/>
      <c r="AKX268"/>
      <c r="AKY268"/>
      <c r="AKZ268"/>
      <c r="ALA268"/>
      <c r="ALB268"/>
      <c r="ALC268"/>
      <c r="ALD268"/>
      <c r="ALE268"/>
      <c r="ALF268"/>
      <c r="ALG268"/>
      <c r="ALH268"/>
      <c r="ALI268"/>
      <c r="ALJ268"/>
      <c r="ALK268"/>
      <c r="ALL268"/>
      <c r="ALM268"/>
      <c r="ALN268"/>
      <c r="ALO268"/>
      <c r="ALP268"/>
      <c r="ALQ268"/>
      <c r="ALR268"/>
      <c r="ALS268"/>
      <c r="ALT268"/>
      <c r="ALU268"/>
      <c r="ALV268"/>
      <c r="ALW268"/>
      <c r="ALX268"/>
      <c r="ALY268"/>
      <c r="ALZ268"/>
      <c r="AMA268"/>
    </row>
    <row r="269" spans="2:1015" hidden="1" x14ac:dyDescent="0.25">
      <c r="B269" s="226"/>
      <c r="C269" s="218">
        <v>7</v>
      </c>
      <c r="D269" s="223" t="str">
        <f>'Ergebnisse - Kategorien'!C11</f>
        <v>Dampferzeugung</v>
      </c>
      <c r="E269" s="137">
        <f>SUM('Ergebnisse - Kategorien'!F11/1000)</f>
        <v>0</v>
      </c>
      <c r="F269" s="137">
        <f>SUM('Ergebnisse - Kategorien'!G11/1000)</f>
        <v>0</v>
      </c>
      <c r="G269" s="137">
        <f>SUM('Ergebnisse - Kategorien'!H11/1000)</f>
        <v>0</v>
      </c>
      <c r="H269" s="137">
        <f>SUM('Ergebnisse - Kategorien'!I11/1000)</f>
        <v>0</v>
      </c>
      <c r="I269" s="225"/>
      <c r="J269"/>
      <c r="K269" t="str">
        <f t="shared" si="0"/>
        <v>Dampferzeugung</v>
      </c>
      <c r="L269" s="347" t="e">
        <f t="shared" si="4"/>
        <v>#DIV/0!</v>
      </c>
      <c r="M269" t="str">
        <f t="shared" si="5"/>
        <v>Dampferzeugung</v>
      </c>
      <c r="N269" s="347" t="e">
        <f t="shared" si="1"/>
        <v>#DIV/0!</v>
      </c>
      <c r="O269" t="str">
        <f t="shared" si="2"/>
        <v>Dampferzeugung</v>
      </c>
      <c r="P269" s="347" t="e">
        <f t="shared" si="3"/>
        <v>#DIV/0!</v>
      </c>
      <c r="Q269" s="123"/>
      <c r="R269" s="123"/>
      <c r="S269" s="123"/>
      <c r="T269" s="123"/>
      <c r="U269" s="123"/>
      <c r="V269" s="123"/>
      <c r="W269" s="123"/>
      <c r="X269" s="123"/>
      <c r="Y269" s="123"/>
      <c r="Z269" s="123"/>
      <c r="AA269" s="123"/>
      <c r="AB269" s="123"/>
      <c r="AC269" s="123"/>
      <c r="AD269" s="123"/>
      <c r="AE269" s="123"/>
      <c r="AF269" s="123"/>
      <c r="AG269" s="123"/>
      <c r="AH269" s="123"/>
      <c r="AI269" s="123"/>
      <c r="AJ269" s="123"/>
      <c r="AK269" s="123"/>
      <c r="AL269" s="123"/>
      <c r="AM269" s="123"/>
      <c r="AN269" s="123"/>
      <c r="AO269" s="123"/>
      <c r="AP269" s="123"/>
      <c r="AQ269" s="123"/>
      <c r="AR269" s="123"/>
      <c r="AS269" s="123"/>
      <c r="AT269" s="123"/>
      <c r="AU269" s="123"/>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c r="CG269"/>
      <c r="CH269"/>
      <c r="CI269"/>
      <c r="CJ269"/>
      <c r="CK269"/>
      <c r="CL269"/>
      <c r="CM269"/>
      <c r="CN269"/>
      <c r="CO269"/>
      <c r="CP269"/>
      <c r="CQ269"/>
      <c r="CR269"/>
      <c r="CS269"/>
      <c r="CT269"/>
      <c r="CU269"/>
      <c r="CV269"/>
      <c r="CW269"/>
      <c r="CX269"/>
      <c r="CY269"/>
      <c r="CZ269"/>
      <c r="DA269"/>
      <c r="DB269"/>
      <c r="DC269"/>
      <c r="DD269"/>
      <c r="DE269"/>
      <c r="DF269"/>
      <c r="DG269"/>
      <c r="DH269"/>
      <c r="DI269"/>
      <c r="DJ269"/>
      <c r="DK269"/>
      <c r="DL269"/>
      <c r="DM269"/>
      <c r="DN269"/>
      <c r="DO269"/>
      <c r="DP269"/>
      <c r="DQ269"/>
      <c r="DR269"/>
      <c r="DS269"/>
      <c r="DT269"/>
      <c r="DU269"/>
      <c r="DV269"/>
      <c r="DW269"/>
      <c r="DX269"/>
      <c r="DY269"/>
      <c r="DZ269"/>
      <c r="EA269"/>
      <c r="EB269"/>
      <c r="EC269"/>
      <c r="ED269"/>
      <c r="EE269"/>
      <c r="EF269"/>
      <c r="EG269"/>
      <c r="EH269"/>
      <c r="EI269"/>
      <c r="EJ269"/>
      <c r="EK269"/>
      <c r="EL269"/>
      <c r="EM269"/>
      <c r="EN269"/>
      <c r="EO269"/>
      <c r="EP269"/>
      <c r="EQ269"/>
      <c r="ER269"/>
      <c r="ES269"/>
      <c r="ET269"/>
      <c r="EU269"/>
      <c r="EV269"/>
      <c r="EW269"/>
      <c r="EX269"/>
      <c r="EY269"/>
      <c r="EZ269"/>
      <c r="FA269"/>
      <c r="FB269"/>
      <c r="FC269"/>
      <c r="FD269"/>
      <c r="FE269"/>
      <c r="FF269"/>
      <c r="FG269"/>
      <c r="FH269"/>
      <c r="FI269"/>
      <c r="FJ269"/>
      <c r="FK269"/>
      <c r="FL269"/>
      <c r="FM269"/>
      <c r="FN269"/>
      <c r="FO269"/>
      <c r="FP269"/>
      <c r="FQ269"/>
      <c r="FR269"/>
      <c r="FS269"/>
      <c r="FT269"/>
      <c r="FU269"/>
      <c r="FV269"/>
      <c r="FW269"/>
      <c r="FX269"/>
      <c r="FY269"/>
      <c r="FZ269"/>
      <c r="GA269"/>
      <c r="GB269"/>
      <c r="GC269"/>
      <c r="GD269"/>
      <c r="GE269"/>
      <c r="GF269"/>
      <c r="GG269"/>
      <c r="GH269"/>
      <c r="GI269"/>
      <c r="GJ269"/>
      <c r="GK269"/>
      <c r="GL269"/>
      <c r="GM269"/>
      <c r="GN269"/>
      <c r="GO269"/>
      <c r="GP269"/>
      <c r="GQ269"/>
      <c r="GR269"/>
      <c r="GS269"/>
      <c r="GT269"/>
      <c r="GU269"/>
      <c r="GV269"/>
      <c r="GW269"/>
      <c r="GX269"/>
      <c r="GY269"/>
      <c r="GZ269"/>
      <c r="HA269"/>
      <c r="HB269"/>
      <c r="HC269"/>
      <c r="HD269"/>
      <c r="HE269"/>
      <c r="HF269"/>
      <c r="HG269"/>
      <c r="HH269"/>
      <c r="HI269"/>
      <c r="HJ269"/>
      <c r="HK269"/>
      <c r="HL269"/>
      <c r="HM269"/>
      <c r="HN269"/>
      <c r="HO269"/>
      <c r="HP269"/>
      <c r="HQ269"/>
      <c r="HR269"/>
      <c r="HS269"/>
      <c r="HT269"/>
      <c r="HU269"/>
      <c r="HV269"/>
      <c r="HW269"/>
      <c r="HX269"/>
      <c r="HY269"/>
      <c r="HZ269"/>
      <c r="IA269"/>
      <c r="IB269"/>
      <c r="IC269"/>
      <c r="ID269"/>
      <c r="IE269"/>
      <c r="IF269"/>
      <c r="IG269"/>
      <c r="IH269"/>
      <c r="II269"/>
      <c r="IJ269"/>
      <c r="IK269"/>
      <c r="IL269"/>
      <c r="IM269"/>
      <c r="IN269"/>
      <c r="IO269"/>
      <c r="IP269"/>
      <c r="IQ269"/>
      <c r="IR269"/>
      <c r="IS269"/>
      <c r="IT269"/>
      <c r="IU269"/>
      <c r="IV269"/>
      <c r="IW269"/>
      <c r="IX269"/>
      <c r="IY269"/>
      <c r="IZ269"/>
      <c r="JA269"/>
      <c r="JB269"/>
      <c r="JC269"/>
      <c r="JD269"/>
      <c r="JE269"/>
      <c r="JF269"/>
      <c r="JG269"/>
      <c r="JH269"/>
      <c r="JI269"/>
      <c r="JJ269"/>
      <c r="JK269"/>
      <c r="JL269"/>
      <c r="JM269"/>
      <c r="JN269"/>
      <c r="JO269"/>
      <c r="JP269"/>
      <c r="JQ269"/>
      <c r="JR269"/>
      <c r="JS269"/>
      <c r="JT269"/>
      <c r="JU269"/>
      <c r="JV269"/>
      <c r="JW269"/>
      <c r="JX269"/>
      <c r="JY269"/>
      <c r="JZ269"/>
      <c r="KA269"/>
      <c r="KB269"/>
      <c r="KC269"/>
      <c r="KD269"/>
      <c r="KE269"/>
      <c r="KF269"/>
      <c r="KG269"/>
      <c r="KH269"/>
      <c r="KI269"/>
      <c r="KJ269"/>
      <c r="KK269"/>
      <c r="KL269"/>
      <c r="KM269"/>
      <c r="KN269"/>
      <c r="KO269"/>
      <c r="KP269"/>
      <c r="KQ269"/>
      <c r="KR269"/>
      <c r="KS269"/>
      <c r="KT269"/>
      <c r="KU269"/>
      <c r="KV269"/>
      <c r="KW269"/>
      <c r="KX269"/>
      <c r="KY269"/>
      <c r="KZ269"/>
      <c r="LA269"/>
      <c r="LB269"/>
      <c r="LC269"/>
      <c r="LD269"/>
      <c r="LE269"/>
      <c r="LF269"/>
      <c r="LG269"/>
      <c r="LH269"/>
      <c r="LI269"/>
      <c r="LJ269"/>
      <c r="LK269"/>
      <c r="LL269"/>
      <c r="LM269"/>
      <c r="LN269"/>
      <c r="LO269"/>
      <c r="LP269"/>
      <c r="LQ269"/>
      <c r="LR269"/>
      <c r="LS269"/>
      <c r="LT269"/>
      <c r="LU269"/>
      <c r="LV269"/>
      <c r="LW269"/>
      <c r="LX269"/>
      <c r="LY269"/>
      <c r="LZ269"/>
      <c r="MA269"/>
      <c r="MB269"/>
      <c r="MC269"/>
      <c r="MD269"/>
      <c r="ME269"/>
      <c r="MF269"/>
      <c r="MG269"/>
      <c r="MH269"/>
      <c r="MI269"/>
      <c r="MJ269"/>
      <c r="MK269"/>
      <c r="ML269"/>
      <c r="MM269"/>
      <c r="MN269"/>
      <c r="MO269"/>
      <c r="MP269"/>
      <c r="MQ269"/>
      <c r="MR269"/>
      <c r="MS269"/>
      <c r="MT269"/>
      <c r="MU269"/>
      <c r="MV269"/>
      <c r="MW269"/>
      <c r="MX269"/>
      <c r="MY269"/>
      <c r="MZ269"/>
      <c r="NA269"/>
      <c r="NB269"/>
      <c r="NC269"/>
      <c r="ND269"/>
      <c r="NE269"/>
      <c r="NF269"/>
      <c r="NG269"/>
      <c r="NH269"/>
      <c r="NI269"/>
      <c r="NJ269"/>
      <c r="NK269"/>
      <c r="NL269"/>
      <c r="NM269"/>
      <c r="NN269"/>
      <c r="NO269"/>
      <c r="NP269"/>
      <c r="NQ269"/>
      <c r="NR269"/>
      <c r="NS269"/>
      <c r="NT269"/>
      <c r="NU269"/>
      <c r="NV269"/>
      <c r="NW269"/>
      <c r="NX269"/>
      <c r="NY269"/>
      <c r="NZ269"/>
      <c r="OA269"/>
      <c r="OB269"/>
      <c r="OC269"/>
      <c r="OD269"/>
      <c r="OE269"/>
      <c r="OF269"/>
      <c r="OG269"/>
      <c r="OH269"/>
      <c r="OI269"/>
      <c r="OJ269"/>
      <c r="OK269"/>
      <c r="OL269"/>
      <c r="OM269"/>
      <c r="ON269"/>
      <c r="OO269"/>
      <c r="OP269"/>
      <c r="OQ269"/>
      <c r="OR269"/>
      <c r="OS269"/>
      <c r="OT269"/>
      <c r="OU269"/>
      <c r="OV269"/>
      <c r="OW269"/>
      <c r="OX269"/>
      <c r="OY269"/>
      <c r="OZ269"/>
      <c r="PA269"/>
      <c r="PB269"/>
      <c r="PC269"/>
      <c r="PD269"/>
      <c r="PE269"/>
      <c r="PF269"/>
      <c r="PG269"/>
      <c r="PH269"/>
      <c r="PI269"/>
      <c r="PJ269"/>
      <c r="PK269"/>
      <c r="PL269"/>
      <c r="PM269"/>
      <c r="PN269"/>
      <c r="PO269"/>
      <c r="PP269"/>
      <c r="PQ269"/>
      <c r="PR269"/>
      <c r="PS269"/>
      <c r="PT269"/>
      <c r="PU269"/>
      <c r="PV269"/>
      <c r="PW269"/>
      <c r="PX269"/>
      <c r="PY269"/>
      <c r="PZ269"/>
      <c r="QA269"/>
      <c r="QB269"/>
      <c r="QC269"/>
      <c r="QD269"/>
      <c r="QE269"/>
      <c r="QF269"/>
      <c r="QG269"/>
      <c r="QH269"/>
      <c r="QI269"/>
      <c r="QJ269"/>
      <c r="QK269"/>
      <c r="QL269"/>
      <c r="QM269"/>
      <c r="QN269"/>
      <c r="QO269"/>
      <c r="QP269"/>
      <c r="QQ269"/>
      <c r="QR269"/>
      <c r="QS269"/>
      <c r="QT269"/>
      <c r="QU269"/>
      <c r="QV269"/>
      <c r="QW269"/>
      <c r="QX269"/>
      <c r="QY269"/>
      <c r="QZ269"/>
      <c r="RA269"/>
      <c r="RB269"/>
      <c r="RC269"/>
      <c r="RD269"/>
      <c r="RE269"/>
      <c r="RF269"/>
      <c r="RG269"/>
      <c r="RH269"/>
      <c r="RI269"/>
      <c r="RJ269"/>
      <c r="RK269"/>
      <c r="RL269"/>
      <c r="RM269"/>
      <c r="RN269"/>
      <c r="RO269"/>
      <c r="RP269"/>
      <c r="RQ269"/>
      <c r="RR269"/>
      <c r="RS269"/>
      <c r="RT269"/>
      <c r="RU269"/>
      <c r="RV269"/>
      <c r="RW269"/>
      <c r="RX269"/>
      <c r="RY269"/>
      <c r="RZ269"/>
      <c r="SA269"/>
      <c r="SB269"/>
      <c r="SC269"/>
      <c r="SD269"/>
      <c r="SE269"/>
      <c r="SF269"/>
      <c r="SG269"/>
      <c r="SH269"/>
      <c r="SI269"/>
      <c r="SJ269"/>
      <c r="SK269"/>
      <c r="SL269"/>
      <c r="SM269"/>
      <c r="SN269"/>
      <c r="SO269"/>
      <c r="SP269"/>
      <c r="SQ269"/>
      <c r="SR269"/>
      <c r="SS269"/>
      <c r="ST269"/>
      <c r="SU269"/>
      <c r="SV269"/>
      <c r="SW269"/>
      <c r="SX269"/>
      <c r="SY269"/>
      <c r="SZ269"/>
      <c r="TA269"/>
      <c r="TB269"/>
      <c r="TC269"/>
      <c r="TD269"/>
      <c r="TE269"/>
      <c r="TF269"/>
      <c r="TG269"/>
      <c r="TH269"/>
      <c r="TI269"/>
      <c r="TJ269"/>
      <c r="TK269"/>
      <c r="TL269"/>
      <c r="TM269"/>
      <c r="TN269"/>
      <c r="TO269"/>
      <c r="TP269"/>
      <c r="TQ269"/>
      <c r="TR269"/>
      <c r="TS269"/>
      <c r="TT269"/>
      <c r="TU269"/>
      <c r="TV269"/>
      <c r="TW269"/>
      <c r="TX269"/>
      <c r="TY269"/>
      <c r="TZ269"/>
      <c r="UA269"/>
      <c r="UB269"/>
      <c r="UC269"/>
      <c r="UD269"/>
      <c r="UE269"/>
      <c r="UF269"/>
      <c r="UG269"/>
      <c r="UH269"/>
      <c r="UI269"/>
      <c r="UJ269"/>
      <c r="UK269"/>
      <c r="UL269"/>
      <c r="UM269"/>
      <c r="UN269"/>
      <c r="UO269"/>
      <c r="UP269"/>
      <c r="UQ269"/>
      <c r="UR269"/>
      <c r="US269"/>
      <c r="UT269"/>
      <c r="UU269"/>
      <c r="UV269"/>
      <c r="UW269"/>
      <c r="UX269"/>
      <c r="UY269"/>
      <c r="UZ269"/>
      <c r="VA269"/>
      <c r="VB269"/>
      <c r="VC269"/>
      <c r="VD269"/>
      <c r="VE269"/>
      <c r="VF269"/>
      <c r="VG269"/>
      <c r="VH269"/>
      <c r="VI269"/>
      <c r="VJ269"/>
      <c r="VK269"/>
      <c r="VL269"/>
      <c r="VM269"/>
      <c r="VN269"/>
      <c r="VO269"/>
      <c r="VP269"/>
      <c r="VQ269"/>
      <c r="VR269"/>
      <c r="VS269"/>
      <c r="VT269"/>
      <c r="VU269"/>
      <c r="VV269"/>
      <c r="VW269"/>
      <c r="VX269"/>
      <c r="VY269"/>
      <c r="VZ269"/>
      <c r="WA269"/>
      <c r="WB269"/>
      <c r="WC269"/>
      <c r="WD269"/>
      <c r="WE269"/>
      <c r="WF269"/>
      <c r="WG269"/>
      <c r="WH269"/>
      <c r="WI269"/>
      <c r="WJ269"/>
      <c r="WK269"/>
      <c r="WL269"/>
      <c r="WM269"/>
      <c r="WN269"/>
      <c r="WO269"/>
      <c r="WP269"/>
      <c r="WQ269"/>
      <c r="WR269"/>
      <c r="WS269"/>
      <c r="WT269"/>
      <c r="WU269"/>
      <c r="WV269"/>
      <c r="WW269"/>
      <c r="WX269"/>
      <c r="WY269"/>
      <c r="WZ269"/>
      <c r="XA269"/>
      <c r="XB269"/>
      <c r="XC269"/>
      <c r="XD269"/>
      <c r="XE269"/>
      <c r="XF269"/>
      <c r="XG269"/>
      <c r="XH269"/>
      <c r="XI269"/>
      <c r="XJ269"/>
      <c r="XK269"/>
      <c r="XL269"/>
      <c r="XM269"/>
      <c r="XN269"/>
      <c r="XO269"/>
      <c r="XP269"/>
      <c r="XQ269"/>
      <c r="XR269"/>
      <c r="XS269"/>
      <c r="XT269"/>
      <c r="XU269"/>
      <c r="XV269"/>
      <c r="XW269"/>
      <c r="XX269"/>
      <c r="XY269"/>
      <c r="XZ269"/>
      <c r="YA269"/>
      <c r="YB269"/>
      <c r="YC269"/>
      <c r="YD269"/>
      <c r="YE269"/>
      <c r="YF269"/>
      <c r="YG269"/>
      <c r="YH269"/>
      <c r="YI269"/>
      <c r="YJ269"/>
      <c r="YK269"/>
      <c r="YL269"/>
      <c r="YM269"/>
      <c r="YN269"/>
      <c r="YO269"/>
      <c r="YP269"/>
      <c r="YQ269"/>
      <c r="YR269"/>
      <c r="YS269"/>
      <c r="YT269"/>
      <c r="YU269"/>
      <c r="YV269"/>
      <c r="YW269"/>
      <c r="YX269"/>
      <c r="YY269"/>
      <c r="YZ269"/>
      <c r="ZA269"/>
      <c r="ZB269"/>
      <c r="ZC269"/>
      <c r="ZD269"/>
      <c r="ZE269"/>
      <c r="ZF269"/>
      <c r="ZG269"/>
      <c r="ZH269"/>
      <c r="ZI269"/>
      <c r="ZJ269"/>
      <c r="ZK269"/>
      <c r="ZL269"/>
      <c r="ZM269"/>
      <c r="ZN269"/>
      <c r="ZO269"/>
      <c r="ZP269"/>
      <c r="ZQ269"/>
      <c r="ZR269"/>
      <c r="ZS269"/>
      <c r="ZT269"/>
      <c r="ZU269"/>
      <c r="ZV269"/>
      <c r="ZW269"/>
      <c r="ZX269"/>
      <c r="ZY269"/>
      <c r="ZZ269"/>
      <c r="AAA269"/>
      <c r="AAB269"/>
      <c r="AAC269"/>
      <c r="AAD269"/>
      <c r="AAE269"/>
      <c r="AAF269"/>
      <c r="AAG269"/>
      <c r="AAH269"/>
      <c r="AAI269"/>
      <c r="AAJ269"/>
      <c r="AAK269"/>
      <c r="AAL269"/>
      <c r="AAM269"/>
      <c r="AAN269"/>
      <c r="AAO269"/>
      <c r="AAP269"/>
      <c r="AAQ269"/>
      <c r="AAR269"/>
      <c r="AAS269"/>
      <c r="AAT269"/>
      <c r="AAU269"/>
      <c r="AAV269"/>
      <c r="AAW269"/>
      <c r="AAX269"/>
      <c r="AAY269"/>
      <c r="AAZ269"/>
      <c r="ABA269"/>
      <c r="ABB269"/>
      <c r="ABC269"/>
      <c r="ABD269"/>
      <c r="ABE269"/>
      <c r="ABF269"/>
      <c r="ABG269"/>
      <c r="ABH269"/>
      <c r="ABI269"/>
      <c r="ABJ269"/>
      <c r="ABK269"/>
      <c r="ABL269"/>
      <c r="ABM269"/>
      <c r="ABN269"/>
      <c r="ABO269"/>
      <c r="ABP269"/>
      <c r="ABQ269"/>
      <c r="ABR269"/>
      <c r="ABS269"/>
      <c r="ABT269"/>
      <c r="ABU269"/>
      <c r="ABV269"/>
      <c r="ABW269"/>
      <c r="ABX269"/>
      <c r="ABY269"/>
      <c r="ABZ269"/>
      <c r="ACA269"/>
      <c r="ACB269"/>
      <c r="ACC269"/>
      <c r="ACD269"/>
      <c r="ACE269"/>
      <c r="ACF269"/>
      <c r="ACG269"/>
      <c r="ACH269"/>
      <c r="ACI269"/>
      <c r="ACJ269"/>
      <c r="ACK269"/>
      <c r="ACL269"/>
      <c r="ACM269"/>
      <c r="ACN269"/>
      <c r="ACO269"/>
      <c r="ACP269"/>
      <c r="ACQ269"/>
      <c r="ACR269"/>
      <c r="ACS269"/>
      <c r="ACT269"/>
      <c r="ACU269"/>
      <c r="ACV269"/>
      <c r="ACW269"/>
      <c r="ACX269"/>
      <c r="ACY269"/>
      <c r="ACZ269"/>
      <c r="ADA269"/>
      <c r="ADB269"/>
      <c r="ADC269"/>
      <c r="ADD269"/>
      <c r="ADE269"/>
      <c r="ADF269"/>
      <c r="ADG269"/>
      <c r="ADH269"/>
      <c r="ADI269"/>
      <c r="ADJ269"/>
      <c r="ADK269"/>
      <c r="ADL269"/>
      <c r="ADM269"/>
      <c r="ADN269"/>
      <c r="ADO269"/>
      <c r="ADP269"/>
      <c r="ADQ269"/>
      <c r="ADR269"/>
      <c r="ADS269"/>
      <c r="ADT269"/>
      <c r="ADU269"/>
      <c r="ADV269"/>
      <c r="ADW269"/>
      <c r="ADX269"/>
      <c r="ADY269"/>
      <c r="ADZ269"/>
      <c r="AEA269"/>
      <c r="AEB269"/>
      <c r="AEC269"/>
      <c r="AED269"/>
      <c r="AEE269"/>
      <c r="AEF269"/>
      <c r="AEG269"/>
      <c r="AEH269"/>
      <c r="AEI269"/>
      <c r="AEJ269"/>
      <c r="AEK269"/>
      <c r="AEL269"/>
      <c r="AEM269"/>
      <c r="AEN269"/>
      <c r="AEO269"/>
      <c r="AEP269"/>
      <c r="AEQ269"/>
      <c r="AER269"/>
      <c r="AES269"/>
      <c r="AET269"/>
      <c r="AEU269"/>
      <c r="AEV269"/>
      <c r="AEW269"/>
      <c r="AEX269"/>
      <c r="AEY269"/>
      <c r="AEZ269"/>
      <c r="AFA269"/>
      <c r="AFB269"/>
      <c r="AFC269"/>
      <c r="AFD269"/>
      <c r="AFE269"/>
      <c r="AFF269"/>
      <c r="AFG269"/>
      <c r="AFH269"/>
      <c r="AFI269"/>
      <c r="AFJ269"/>
      <c r="AFK269"/>
      <c r="AFL269"/>
      <c r="AFM269"/>
      <c r="AFN269"/>
      <c r="AFO269"/>
      <c r="AFP269"/>
      <c r="AFQ269"/>
      <c r="AFR269"/>
      <c r="AFS269"/>
      <c r="AFT269"/>
      <c r="AFU269"/>
      <c r="AFV269"/>
      <c r="AFW269"/>
      <c r="AFX269"/>
      <c r="AFY269"/>
      <c r="AFZ269"/>
      <c r="AGA269"/>
      <c r="AGB269"/>
      <c r="AGC269"/>
      <c r="AGD269"/>
      <c r="AGE269"/>
      <c r="AGF269"/>
      <c r="AGG269"/>
      <c r="AGH269"/>
      <c r="AGI269"/>
      <c r="AGJ269"/>
      <c r="AGK269"/>
      <c r="AGL269"/>
      <c r="AGM269"/>
      <c r="AGN269"/>
      <c r="AGO269"/>
      <c r="AGP269"/>
      <c r="AGQ269"/>
      <c r="AGR269"/>
      <c r="AGS269"/>
      <c r="AGT269"/>
      <c r="AGU269"/>
      <c r="AGV269"/>
      <c r="AGW269"/>
      <c r="AGX269"/>
      <c r="AGY269"/>
      <c r="AGZ269"/>
      <c r="AHA269"/>
      <c r="AHB269"/>
      <c r="AHC269"/>
      <c r="AHD269"/>
      <c r="AHE269"/>
      <c r="AHF269"/>
      <c r="AHG269"/>
      <c r="AHH269"/>
      <c r="AHI269"/>
      <c r="AHJ269"/>
      <c r="AHK269"/>
      <c r="AHL269"/>
      <c r="AHM269"/>
      <c r="AHN269"/>
      <c r="AHO269"/>
      <c r="AHP269"/>
      <c r="AHQ269"/>
      <c r="AHR269"/>
      <c r="AHS269"/>
      <c r="AHT269"/>
      <c r="AHU269"/>
      <c r="AHV269"/>
      <c r="AHW269"/>
      <c r="AHX269"/>
      <c r="AHY269"/>
      <c r="AHZ269"/>
      <c r="AIA269"/>
      <c r="AIB269"/>
      <c r="AIC269"/>
      <c r="AID269"/>
      <c r="AIE269"/>
      <c r="AIF269"/>
      <c r="AIG269"/>
      <c r="AIH269"/>
      <c r="AII269"/>
      <c r="AIJ269"/>
      <c r="AIK269"/>
      <c r="AIL269"/>
      <c r="AIM269"/>
      <c r="AIN269"/>
      <c r="AIO269"/>
      <c r="AIP269"/>
      <c r="AIQ269"/>
      <c r="AIR269"/>
      <c r="AIS269"/>
      <c r="AIT269"/>
      <c r="AIU269"/>
      <c r="AIV269"/>
      <c r="AIW269"/>
      <c r="AIX269"/>
      <c r="AIY269"/>
      <c r="AIZ269"/>
      <c r="AJA269"/>
      <c r="AJB269"/>
      <c r="AJC269"/>
      <c r="AJD269"/>
      <c r="AJE269"/>
      <c r="AJF269"/>
      <c r="AJG269"/>
      <c r="AJH269"/>
      <c r="AJI269"/>
      <c r="AJJ269"/>
      <c r="AJK269"/>
      <c r="AJL269"/>
      <c r="AJM269"/>
      <c r="AJN269"/>
      <c r="AJO269"/>
      <c r="AJP269"/>
      <c r="AJQ269"/>
      <c r="AJR269"/>
      <c r="AJS269"/>
      <c r="AJT269"/>
      <c r="AJU269"/>
      <c r="AJV269"/>
      <c r="AJW269"/>
      <c r="AJX269"/>
      <c r="AJY269"/>
      <c r="AJZ269"/>
      <c r="AKA269"/>
      <c r="AKB269"/>
      <c r="AKC269"/>
      <c r="AKD269"/>
      <c r="AKE269"/>
      <c r="AKF269"/>
      <c r="AKG269"/>
      <c r="AKH269"/>
      <c r="AKI269"/>
      <c r="AKJ269"/>
      <c r="AKK269"/>
      <c r="AKL269"/>
      <c r="AKM269"/>
      <c r="AKN269"/>
      <c r="AKO269"/>
      <c r="AKP269"/>
      <c r="AKQ269"/>
      <c r="AKR269"/>
      <c r="AKS269"/>
      <c r="AKT269"/>
      <c r="AKU269"/>
      <c r="AKV269"/>
      <c r="AKW269"/>
      <c r="AKX269"/>
      <c r="AKY269"/>
      <c r="AKZ269"/>
      <c r="ALA269"/>
      <c r="ALB269"/>
      <c r="ALC269"/>
      <c r="ALD269"/>
      <c r="ALE269"/>
      <c r="ALF269"/>
      <c r="ALG269"/>
      <c r="ALH269"/>
      <c r="ALI269"/>
      <c r="ALJ269"/>
      <c r="ALK269"/>
      <c r="ALL269"/>
      <c r="ALM269"/>
      <c r="ALN269"/>
      <c r="ALO269"/>
      <c r="ALP269"/>
      <c r="ALQ269"/>
      <c r="ALR269"/>
      <c r="ALS269"/>
      <c r="ALT269"/>
      <c r="ALU269"/>
      <c r="ALV269"/>
      <c r="ALW269"/>
      <c r="ALX269"/>
      <c r="ALY269"/>
      <c r="ALZ269"/>
      <c r="AMA269"/>
    </row>
    <row r="270" spans="2:1015" hidden="1" x14ac:dyDescent="0.25">
      <c r="B270" s="226"/>
      <c r="C270" s="218">
        <v>8</v>
      </c>
      <c r="D270" s="223" t="str">
        <f>'Ergebnisse - Kategorien'!C12</f>
        <v>Sonstige Treibstoffeinsätze</v>
      </c>
      <c r="E270" s="137">
        <f>SUM('Ergebnisse - Kategorien'!F12/1000)</f>
        <v>0</v>
      </c>
      <c r="F270" s="137">
        <f>SUM('Ergebnisse - Kategorien'!G12/1000)</f>
        <v>0</v>
      </c>
      <c r="G270" s="137">
        <f>SUM('Ergebnisse - Kategorien'!H12/1000)</f>
        <v>0</v>
      </c>
      <c r="H270" s="137">
        <f>SUM('Ergebnisse - Kategorien'!I12/1000)</f>
        <v>0</v>
      </c>
      <c r="I270" s="225"/>
      <c r="J270"/>
      <c r="K270" t="str">
        <f t="shared" si="0"/>
        <v>Sonstige Treibstoffeinsätze</v>
      </c>
      <c r="L270" s="347" t="e">
        <f t="shared" si="4"/>
        <v>#DIV/0!</v>
      </c>
      <c r="M270" t="str">
        <f t="shared" si="5"/>
        <v>Sonstige Treibstoffeinsätze</v>
      </c>
      <c r="N270" s="347" t="e">
        <f t="shared" si="1"/>
        <v>#DIV/0!</v>
      </c>
      <c r="O270" t="str">
        <f t="shared" si="2"/>
        <v>Sonstige Treibstoffeinsätze</v>
      </c>
      <c r="P270" s="347" t="e">
        <f t="shared" si="3"/>
        <v>#DIV/0!</v>
      </c>
      <c r="Q270" s="123"/>
      <c r="R270" s="123"/>
      <c r="S270" s="123"/>
      <c r="T270" s="123"/>
      <c r="U270" s="123"/>
      <c r="V270" s="123"/>
      <c r="W270" s="123"/>
      <c r="X270" s="123"/>
      <c r="Y270" s="123"/>
      <c r="Z270" s="123"/>
      <c r="AA270" s="123"/>
      <c r="AB270" s="123"/>
      <c r="AC270" s="123"/>
      <c r="AD270" s="123"/>
      <c r="AE270" s="123"/>
      <c r="AF270" s="123"/>
      <c r="AG270" s="123"/>
      <c r="AH270" s="123"/>
      <c r="AI270" s="123"/>
      <c r="AJ270" s="123"/>
      <c r="AK270" s="123"/>
      <c r="AL270" s="123"/>
      <c r="AM270" s="123"/>
      <c r="AN270" s="123"/>
      <c r="AO270" s="123"/>
      <c r="AP270" s="123"/>
      <c r="AQ270" s="123"/>
      <c r="AR270" s="123"/>
      <c r="AS270" s="123"/>
      <c r="AT270" s="123"/>
      <c r="AU270" s="123"/>
      <c r="AV270"/>
      <c r="AW270"/>
      <c r="AX270"/>
      <c r="AY270"/>
      <c r="AZ270"/>
      <c r="BA270"/>
      <c r="BB270"/>
      <c r="BC270"/>
      <c r="BD270"/>
      <c r="BE270"/>
      <c r="BF270"/>
      <c r="BG270"/>
      <c r="BH270"/>
      <c r="BI270"/>
      <c r="BJ270"/>
      <c r="BK270"/>
      <c r="BL270"/>
      <c r="BM270"/>
      <c r="BN270"/>
      <c r="BO270"/>
      <c r="BP270"/>
      <c r="BQ270"/>
      <c r="BR270"/>
      <c r="BS270"/>
      <c r="BT270"/>
      <c r="BU270"/>
      <c r="BV270"/>
      <c r="BW270"/>
      <c r="BX270"/>
      <c r="BY270"/>
      <c r="BZ270"/>
      <c r="CA270"/>
      <c r="CB270"/>
      <c r="CC270"/>
      <c r="CD270"/>
      <c r="CE270"/>
      <c r="CF270"/>
      <c r="CG270"/>
      <c r="CH270"/>
      <c r="CI270"/>
      <c r="CJ270"/>
      <c r="CK270"/>
      <c r="CL270"/>
      <c r="CM270"/>
      <c r="CN270"/>
      <c r="CO270"/>
      <c r="CP270"/>
      <c r="CQ270"/>
      <c r="CR270"/>
      <c r="CS270"/>
      <c r="CT270"/>
      <c r="CU270"/>
      <c r="CV270"/>
      <c r="CW270"/>
      <c r="CX270"/>
      <c r="CY270"/>
      <c r="CZ270"/>
      <c r="DA270"/>
      <c r="DB270"/>
      <c r="DC270"/>
      <c r="DD270"/>
      <c r="DE270"/>
      <c r="DF270"/>
      <c r="DG270"/>
      <c r="DH270"/>
      <c r="DI270"/>
      <c r="DJ270"/>
      <c r="DK270"/>
      <c r="DL270"/>
      <c r="DM270"/>
      <c r="DN270"/>
      <c r="DO270"/>
      <c r="DP270"/>
      <c r="DQ270"/>
      <c r="DR270"/>
      <c r="DS270"/>
      <c r="DT270"/>
      <c r="DU270"/>
      <c r="DV270"/>
      <c r="DW270"/>
      <c r="DX270"/>
      <c r="DY270"/>
      <c r="DZ270"/>
      <c r="EA270"/>
      <c r="EB270"/>
      <c r="EC270"/>
      <c r="ED270"/>
      <c r="EE270"/>
      <c r="EF270"/>
      <c r="EG270"/>
      <c r="EH270"/>
      <c r="EI270"/>
      <c r="EJ270"/>
      <c r="EK270"/>
      <c r="EL270"/>
      <c r="EM270"/>
      <c r="EN270"/>
      <c r="EO270"/>
      <c r="EP270"/>
      <c r="EQ270"/>
      <c r="ER270"/>
      <c r="ES270"/>
      <c r="ET270"/>
      <c r="EU270"/>
      <c r="EV270"/>
      <c r="EW270"/>
      <c r="EX270"/>
      <c r="EY270"/>
      <c r="EZ270"/>
      <c r="FA270"/>
      <c r="FB270"/>
      <c r="FC270"/>
      <c r="FD270"/>
      <c r="FE270"/>
      <c r="FF270"/>
      <c r="FG270"/>
      <c r="FH270"/>
      <c r="FI270"/>
      <c r="FJ270"/>
      <c r="FK270"/>
      <c r="FL270"/>
      <c r="FM270"/>
      <c r="FN270"/>
      <c r="FO270"/>
      <c r="FP270"/>
      <c r="FQ270"/>
      <c r="FR270"/>
      <c r="FS270"/>
      <c r="FT270"/>
      <c r="FU270"/>
      <c r="FV270"/>
      <c r="FW270"/>
      <c r="FX270"/>
      <c r="FY270"/>
      <c r="FZ270"/>
      <c r="GA270"/>
      <c r="GB270"/>
      <c r="GC270"/>
      <c r="GD270"/>
      <c r="GE270"/>
      <c r="GF270"/>
      <c r="GG270"/>
      <c r="GH270"/>
      <c r="GI270"/>
      <c r="GJ270"/>
      <c r="GK270"/>
      <c r="GL270"/>
      <c r="GM270"/>
      <c r="GN270"/>
      <c r="GO270"/>
      <c r="GP270"/>
      <c r="GQ270"/>
      <c r="GR270"/>
      <c r="GS270"/>
      <c r="GT270"/>
      <c r="GU270"/>
      <c r="GV270"/>
      <c r="GW270"/>
      <c r="GX270"/>
      <c r="GY270"/>
      <c r="GZ270"/>
      <c r="HA270"/>
      <c r="HB270"/>
      <c r="HC270"/>
      <c r="HD270"/>
      <c r="HE270"/>
      <c r="HF270"/>
      <c r="HG270"/>
      <c r="HH270"/>
      <c r="HI270"/>
      <c r="HJ270"/>
      <c r="HK270"/>
      <c r="HL270"/>
      <c r="HM270"/>
      <c r="HN270"/>
      <c r="HO270"/>
      <c r="HP270"/>
      <c r="HQ270"/>
      <c r="HR270"/>
      <c r="HS270"/>
      <c r="HT270"/>
      <c r="HU270"/>
      <c r="HV270"/>
      <c r="HW270"/>
      <c r="HX270"/>
      <c r="HY270"/>
      <c r="HZ270"/>
      <c r="IA270"/>
      <c r="IB270"/>
      <c r="IC270"/>
      <c r="ID270"/>
      <c r="IE270"/>
      <c r="IF270"/>
      <c r="IG270"/>
      <c r="IH270"/>
      <c r="II270"/>
      <c r="IJ270"/>
      <c r="IK270"/>
      <c r="IL270"/>
      <c r="IM270"/>
      <c r="IN270"/>
      <c r="IO270"/>
      <c r="IP270"/>
      <c r="IQ270"/>
      <c r="IR270"/>
      <c r="IS270"/>
      <c r="IT270"/>
      <c r="IU270"/>
      <c r="IV270"/>
      <c r="IW270"/>
      <c r="IX270"/>
      <c r="IY270"/>
      <c r="IZ270"/>
      <c r="JA270"/>
      <c r="JB270"/>
      <c r="JC270"/>
      <c r="JD270"/>
      <c r="JE270"/>
      <c r="JF270"/>
      <c r="JG270"/>
      <c r="JH270"/>
      <c r="JI270"/>
      <c r="JJ270"/>
      <c r="JK270"/>
      <c r="JL270"/>
      <c r="JM270"/>
      <c r="JN270"/>
      <c r="JO270"/>
      <c r="JP270"/>
      <c r="JQ270"/>
      <c r="JR270"/>
      <c r="JS270"/>
      <c r="JT270"/>
      <c r="JU270"/>
      <c r="JV270"/>
      <c r="JW270"/>
      <c r="JX270"/>
      <c r="JY270"/>
      <c r="JZ270"/>
      <c r="KA270"/>
      <c r="KB270"/>
      <c r="KC270"/>
      <c r="KD270"/>
      <c r="KE270"/>
      <c r="KF270"/>
      <c r="KG270"/>
      <c r="KH270"/>
      <c r="KI270"/>
      <c r="KJ270"/>
      <c r="KK270"/>
      <c r="KL270"/>
      <c r="KM270"/>
      <c r="KN270"/>
      <c r="KO270"/>
      <c r="KP270"/>
      <c r="KQ270"/>
      <c r="KR270"/>
      <c r="KS270"/>
      <c r="KT270"/>
      <c r="KU270"/>
      <c r="KV270"/>
      <c r="KW270"/>
      <c r="KX270"/>
      <c r="KY270"/>
      <c r="KZ270"/>
      <c r="LA270"/>
      <c r="LB270"/>
      <c r="LC270"/>
      <c r="LD270"/>
      <c r="LE270"/>
      <c r="LF270"/>
      <c r="LG270"/>
      <c r="LH270"/>
      <c r="LI270"/>
      <c r="LJ270"/>
      <c r="LK270"/>
      <c r="LL270"/>
      <c r="LM270"/>
      <c r="LN270"/>
      <c r="LO270"/>
      <c r="LP270"/>
      <c r="LQ270"/>
      <c r="LR270"/>
      <c r="LS270"/>
      <c r="LT270"/>
      <c r="LU270"/>
      <c r="LV270"/>
      <c r="LW270"/>
      <c r="LX270"/>
      <c r="LY270"/>
      <c r="LZ270"/>
      <c r="MA270"/>
      <c r="MB270"/>
      <c r="MC270"/>
      <c r="MD270"/>
      <c r="ME270"/>
      <c r="MF270"/>
      <c r="MG270"/>
      <c r="MH270"/>
      <c r="MI270"/>
      <c r="MJ270"/>
      <c r="MK270"/>
      <c r="ML270"/>
      <c r="MM270"/>
      <c r="MN270"/>
      <c r="MO270"/>
      <c r="MP270"/>
      <c r="MQ270"/>
      <c r="MR270"/>
      <c r="MS270"/>
      <c r="MT270"/>
      <c r="MU270"/>
      <c r="MV270"/>
      <c r="MW270"/>
      <c r="MX270"/>
      <c r="MY270"/>
      <c r="MZ270"/>
      <c r="NA270"/>
      <c r="NB270"/>
      <c r="NC270"/>
      <c r="ND270"/>
      <c r="NE270"/>
      <c r="NF270"/>
      <c r="NG270"/>
      <c r="NH270"/>
      <c r="NI270"/>
      <c r="NJ270"/>
      <c r="NK270"/>
      <c r="NL270"/>
      <c r="NM270"/>
      <c r="NN270"/>
      <c r="NO270"/>
      <c r="NP270"/>
      <c r="NQ270"/>
      <c r="NR270"/>
      <c r="NS270"/>
      <c r="NT270"/>
      <c r="NU270"/>
      <c r="NV270"/>
      <c r="NW270"/>
      <c r="NX270"/>
      <c r="NY270"/>
      <c r="NZ270"/>
      <c r="OA270"/>
      <c r="OB270"/>
      <c r="OC270"/>
      <c r="OD270"/>
      <c r="OE270"/>
      <c r="OF270"/>
      <c r="OG270"/>
      <c r="OH270"/>
      <c r="OI270"/>
      <c r="OJ270"/>
      <c r="OK270"/>
      <c r="OL270"/>
      <c r="OM270"/>
      <c r="ON270"/>
      <c r="OO270"/>
      <c r="OP270"/>
      <c r="OQ270"/>
      <c r="OR270"/>
      <c r="OS270"/>
      <c r="OT270"/>
      <c r="OU270"/>
      <c r="OV270"/>
      <c r="OW270"/>
      <c r="OX270"/>
      <c r="OY270"/>
      <c r="OZ270"/>
      <c r="PA270"/>
      <c r="PB270"/>
      <c r="PC270"/>
      <c r="PD270"/>
      <c r="PE270"/>
      <c r="PF270"/>
      <c r="PG270"/>
      <c r="PH270"/>
      <c r="PI270"/>
      <c r="PJ270"/>
      <c r="PK270"/>
      <c r="PL270"/>
      <c r="PM270"/>
      <c r="PN270"/>
      <c r="PO270"/>
      <c r="PP270"/>
      <c r="PQ270"/>
      <c r="PR270"/>
      <c r="PS270"/>
      <c r="PT270"/>
      <c r="PU270"/>
      <c r="PV270"/>
      <c r="PW270"/>
      <c r="PX270"/>
      <c r="PY270"/>
      <c r="PZ270"/>
      <c r="QA270"/>
      <c r="QB270"/>
      <c r="QC270"/>
      <c r="QD270"/>
      <c r="QE270"/>
      <c r="QF270"/>
      <c r="QG270"/>
      <c r="QH270"/>
      <c r="QI270"/>
      <c r="QJ270"/>
      <c r="QK270"/>
      <c r="QL270"/>
      <c r="QM270"/>
      <c r="QN270"/>
      <c r="QO270"/>
      <c r="QP270"/>
      <c r="QQ270"/>
      <c r="QR270"/>
      <c r="QS270"/>
      <c r="QT270"/>
      <c r="QU270"/>
      <c r="QV270"/>
      <c r="QW270"/>
      <c r="QX270"/>
      <c r="QY270"/>
      <c r="QZ270"/>
      <c r="RA270"/>
      <c r="RB270"/>
      <c r="RC270"/>
      <c r="RD270"/>
      <c r="RE270"/>
      <c r="RF270"/>
      <c r="RG270"/>
      <c r="RH270"/>
      <c r="RI270"/>
      <c r="RJ270"/>
      <c r="RK270"/>
      <c r="RL270"/>
      <c r="RM270"/>
      <c r="RN270"/>
      <c r="RO270"/>
      <c r="RP270"/>
      <c r="RQ270"/>
      <c r="RR270"/>
      <c r="RS270"/>
      <c r="RT270"/>
      <c r="RU270"/>
      <c r="RV270"/>
      <c r="RW270"/>
      <c r="RX270"/>
      <c r="RY270"/>
      <c r="RZ270"/>
      <c r="SA270"/>
      <c r="SB270"/>
      <c r="SC270"/>
      <c r="SD270"/>
      <c r="SE270"/>
      <c r="SF270"/>
      <c r="SG270"/>
      <c r="SH270"/>
      <c r="SI270"/>
      <c r="SJ270"/>
      <c r="SK270"/>
      <c r="SL270"/>
      <c r="SM270"/>
      <c r="SN270"/>
      <c r="SO270"/>
      <c r="SP270"/>
      <c r="SQ270"/>
      <c r="SR270"/>
      <c r="SS270"/>
      <c r="ST270"/>
      <c r="SU270"/>
      <c r="SV270"/>
      <c r="SW270"/>
      <c r="SX270"/>
      <c r="SY270"/>
      <c r="SZ270"/>
      <c r="TA270"/>
      <c r="TB270"/>
      <c r="TC270"/>
      <c r="TD270"/>
      <c r="TE270"/>
      <c r="TF270"/>
      <c r="TG270"/>
      <c r="TH270"/>
      <c r="TI270"/>
      <c r="TJ270"/>
      <c r="TK270"/>
      <c r="TL270"/>
      <c r="TM270"/>
      <c r="TN270"/>
      <c r="TO270"/>
      <c r="TP270"/>
      <c r="TQ270"/>
      <c r="TR270"/>
      <c r="TS270"/>
      <c r="TT270"/>
      <c r="TU270"/>
      <c r="TV270"/>
      <c r="TW270"/>
      <c r="TX270"/>
      <c r="TY270"/>
      <c r="TZ270"/>
      <c r="UA270"/>
      <c r="UB270"/>
      <c r="UC270"/>
      <c r="UD270"/>
      <c r="UE270"/>
      <c r="UF270"/>
      <c r="UG270"/>
      <c r="UH270"/>
      <c r="UI270"/>
      <c r="UJ270"/>
      <c r="UK270"/>
      <c r="UL270"/>
      <c r="UM270"/>
      <c r="UN270"/>
      <c r="UO270"/>
      <c r="UP270"/>
      <c r="UQ270"/>
      <c r="UR270"/>
      <c r="US270"/>
      <c r="UT270"/>
      <c r="UU270"/>
      <c r="UV270"/>
      <c r="UW270"/>
      <c r="UX270"/>
      <c r="UY270"/>
      <c r="UZ270"/>
      <c r="VA270"/>
      <c r="VB270"/>
      <c r="VC270"/>
      <c r="VD270"/>
      <c r="VE270"/>
      <c r="VF270"/>
      <c r="VG270"/>
      <c r="VH270"/>
      <c r="VI270"/>
      <c r="VJ270"/>
      <c r="VK270"/>
      <c r="VL270"/>
      <c r="VM270"/>
      <c r="VN270"/>
      <c r="VO270"/>
      <c r="VP270"/>
      <c r="VQ270"/>
      <c r="VR270"/>
      <c r="VS270"/>
      <c r="VT270"/>
      <c r="VU270"/>
      <c r="VV270"/>
      <c r="VW270"/>
      <c r="VX270"/>
      <c r="VY270"/>
      <c r="VZ270"/>
      <c r="WA270"/>
      <c r="WB270"/>
      <c r="WC270"/>
      <c r="WD270"/>
      <c r="WE270"/>
      <c r="WF270"/>
      <c r="WG270"/>
      <c r="WH270"/>
      <c r="WI270"/>
      <c r="WJ270"/>
      <c r="WK270"/>
      <c r="WL270"/>
      <c r="WM270"/>
      <c r="WN270"/>
      <c r="WO270"/>
      <c r="WP270"/>
      <c r="WQ270"/>
      <c r="WR270"/>
      <c r="WS270"/>
      <c r="WT270"/>
      <c r="WU270"/>
      <c r="WV270"/>
      <c r="WW270"/>
      <c r="WX270"/>
      <c r="WY270"/>
      <c r="WZ270"/>
      <c r="XA270"/>
      <c r="XB270"/>
      <c r="XC270"/>
      <c r="XD270"/>
      <c r="XE270"/>
      <c r="XF270"/>
      <c r="XG270"/>
      <c r="XH270"/>
      <c r="XI270"/>
      <c r="XJ270"/>
      <c r="XK270"/>
      <c r="XL270"/>
      <c r="XM270"/>
      <c r="XN270"/>
      <c r="XO270"/>
      <c r="XP270"/>
      <c r="XQ270"/>
      <c r="XR270"/>
      <c r="XS270"/>
      <c r="XT270"/>
      <c r="XU270"/>
      <c r="XV270"/>
      <c r="XW270"/>
      <c r="XX270"/>
      <c r="XY270"/>
      <c r="XZ270"/>
      <c r="YA270"/>
      <c r="YB270"/>
      <c r="YC270"/>
      <c r="YD270"/>
      <c r="YE270"/>
      <c r="YF270"/>
      <c r="YG270"/>
      <c r="YH270"/>
      <c r="YI270"/>
      <c r="YJ270"/>
      <c r="YK270"/>
      <c r="YL270"/>
      <c r="YM270"/>
      <c r="YN270"/>
      <c r="YO270"/>
      <c r="YP270"/>
      <c r="YQ270"/>
      <c r="YR270"/>
      <c r="YS270"/>
      <c r="YT270"/>
      <c r="YU270"/>
      <c r="YV270"/>
      <c r="YW270"/>
      <c r="YX270"/>
      <c r="YY270"/>
      <c r="YZ270"/>
      <c r="ZA270"/>
      <c r="ZB270"/>
      <c r="ZC270"/>
      <c r="ZD270"/>
      <c r="ZE270"/>
      <c r="ZF270"/>
      <c r="ZG270"/>
      <c r="ZH270"/>
      <c r="ZI270"/>
      <c r="ZJ270"/>
      <c r="ZK270"/>
      <c r="ZL270"/>
      <c r="ZM270"/>
      <c r="ZN270"/>
      <c r="ZO270"/>
      <c r="ZP270"/>
      <c r="ZQ270"/>
      <c r="ZR270"/>
      <c r="ZS270"/>
      <c r="ZT270"/>
      <c r="ZU270"/>
      <c r="ZV270"/>
      <c r="ZW270"/>
      <c r="ZX270"/>
      <c r="ZY270"/>
      <c r="ZZ270"/>
      <c r="AAA270"/>
      <c r="AAB270"/>
      <c r="AAC270"/>
      <c r="AAD270"/>
      <c r="AAE270"/>
      <c r="AAF270"/>
      <c r="AAG270"/>
      <c r="AAH270"/>
      <c r="AAI270"/>
      <c r="AAJ270"/>
      <c r="AAK270"/>
      <c r="AAL270"/>
      <c r="AAM270"/>
      <c r="AAN270"/>
      <c r="AAO270"/>
      <c r="AAP270"/>
      <c r="AAQ270"/>
      <c r="AAR270"/>
      <c r="AAS270"/>
      <c r="AAT270"/>
      <c r="AAU270"/>
      <c r="AAV270"/>
      <c r="AAW270"/>
      <c r="AAX270"/>
      <c r="AAY270"/>
      <c r="AAZ270"/>
      <c r="ABA270"/>
      <c r="ABB270"/>
      <c r="ABC270"/>
      <c r="ABD270"/>
      <c r="ABE270"/>
      <c r="ABF270"/>
      <c r="ABG270"/>
      <c r="ABH270"/>
      <c r="ABI270"/>
      <c r="ABJ270"/>
      <c r="ABK270"/>
      <c r="ABL270"/>
      <c r="ABM270"/>
      <c r="ABN270"/>
      <c r="ABO270"/>
      <c r="ABP270"/>
      <c r="ABQ270"/>
      <c r="ABR270"/>
      <c r="ABS270"/>
      <c r="ABT270"/>
      <c r="ABU270"/>
      <c r="ABV270"/>
      <c r="ABW270"/>
      <c r="ABX270"/>
      <c r="ABY270"/>
      <c r="ABZ270"/>
      <c r="ACA270"/>
      <c r="ACB270"/>
      <c r="ACC270"/>
      <c r="ACD270"/>
      <c r="ACE270"/>
      <c r="ACF270"/>
      <c r="ACG270"/>
      <c r="ACH270"/>
      <c r="ACI270"/>
      <c r="ACJ270"/>
      <c r="ACK270"/>
      <c r="ACL270"/>
      <c r="ACM270"/>
      <c r="ACN270"/>
      <c r="ACO270"/>
      <c r="ACP270"/>
      <c r="ACQ270"/>
      <c r="ACR270"/>
      <c r="ACS270"/>
      <c r="ACT270"/>
      <c r="ACU270"/>
      <c r="ACV270"/>
      <c r="ACW270"/>
      <c r="ACX270"/>
      <c r="ACY270"/>
      <c r="ACZ270"/>
      <c r="ADA270"/>
      <c r="ADB270"/>
      <c r="ADC270"/>
      <c r="ADD270"/>
      <c r="ADE270"/>
      <c r="ADF270"/>
      <c r="ADG270"/>
      <c r="ADH270"/>
      <c r="ADI270"/>
      <c r="ADJ270"/>
      <c r="ADK270"/>
      <c r="ADL270"/>
      <c r="ADM270"/>
      <c r="ADN270"/>
      <c r="ADO270"/>
      <c r="ADP270"/>
      <c r="ADQ270"/>
      <c r="ADR270"/>
      <c r="ADS270"/>
      <c r="ADT270"/>
      <c r="ADU270"/>
      <c r="ADV270"/>
      <c r="ADW270"/>
      <c r="ADX270"/>
      <c r="ADY270"/>
      <c r="ADZ270"/>
      <c r="AEA270"/>
      <c r="AEB270"/>
      <c r="AEC270"/>
      <c r="AED270"/>
      <c r="AEE270"/>
      <c r="AEF270"/>
      <c r="AEG270"/>
      <c r="AEH270"/>
      <c r="AEI270"/>
      <c r="AEJ270"/>
      <c r="AEK270"/>
      <c r="AEL270"/>
      <c r="AEM270"/>
      <c r="AEN270"/>
      <c r="AEO270"/>
      <c r="AEP270"/>
      <c r="AEQ270"/>
      <c r="AER270"/>
      <c r="AES270"/>
      <c r="AET270"/>
      <c r="AEU270"/>
      <c r="AEV270"/>
      <c r="AEW270"/>
      <c r="AEX270"/>
      <c r="AEY270"/>
      <c r="AEZ270"/>
      <c r="AFA270"/>
      <c r="AFB270"/>
      <c r="AFC270"/>
      <c r="AFD270"/>
      <c r="AFE270"/>
      <c r="AFF270"/>
      <c r="AFG270"/>
      <c r="AFH270"/>
      <c r="AFI270"/>
      <c r="AFJ270"/>
      <c r="AFK270"/>
      <c r="AFL270"/>
      <c r="AFM270"/>
      <c r="AFN270"/>
      <c r="AFO270"/>
      <c r="AFP270"/>
      <c r="AFQ270"/>
      <c r="AFR270"/>
      <c r="AFS270"/>
      <c r="AFT270"/>
      <c r="AFU270"/>
      <c r="AFV270"/>
      <c r="AFW270"/>
      <c r="AFX270"/>
      <c r="AFY270"/>
      <c r="AFZ270"/>
      <c r="AGA270"/>
      <c r="AGB270"/>
      <c r="AGC270"/>
      <c r="AGD270"/>
      <c r="AGE270"/>
      <c r="AGF270"/>
      <c r="AGG270"/>
      <c r="AGH270"/>
      <c r="AGI270"/>
      <c r="AGJ270"/>
      <c r="AGK270"/>
      <c r="AGL270"/>
      <c r="AGM270"/>
      <c r="AGN270"/>
      <c r="AGO270"/>
      <c r="AGP270"/>
      <c r="AGQ270"/>
      <c r="AGR270"/>
      <c r="AGS270"/>
      <c r="AGT270"/>
      <c r="AGU270"/>
      <c r="AGV270"/>
      <c r="AGW270"/>
      <c r="AGX270"/>
      <c r="AGY270"/>
      <c r="AGZ270"/>
      <c r="AHA270"/>
      <c r="AHB270"/>
      <c r="AHC270"/>
      <c r="AHD270"/>
      <c r="AHE270"/>
      <c r="AHF270"/>
      <c r="AHG270"/>
      <c r="AHH270"/>
      <c r="AHI270"/>
      <c r="AHJ270"/>
      <c r="AHK270"/>
      <c r="AHL270"/>
      <c r="AHM270"/>
      <c r="AHN270"/>
      <c r="AHO270"/>
      <c r="AHP270"/>
      <c r="AHQ270"/>
      <c r="AHR270"/>
      <c r="AHS270"/>
      <c r="AHT270"/>
      <c r="AHU270"/>
      <c r="AHV270"/>
      <c r="AHW270"/>
      <c r="AHX270"/>
      <c r="AHY270"/>
      <c r="AHZ270"/>
      <c r="AIA270"/>
      <c r="AIB270"/>
      <c r="AIC270"/>
      <c r="AID270"/>
      <c r="AIE270"/>
      <c r="AIF270"/>
      <c r="AIG270"/>
      <c r="AIH270"/>
      <c r="AII270"/>
      <c r="AIJ270"/>
      <c r="AIK270"/>
      <c r="AIL270"/>
      <c r="AIM270"/>
      <c r="AIN270"/>
      <c r="AIO270"/>
      <c r="AIP270"/>
      <c r="AIQ270"/>
      <c r="AIR270"/>
      <c r="AIS270"/>
      <c r="AIT270"/>
      <c r="AIU270"/>
      <c r="AIV270"/>
      <c r="AIW270"/>
      <c r="AIX270"/>
      <c r="AIY270"/>
      <c r="AIZ270"/>
      <c r="AJA270"/>
      <c r="AJB270"/>
      <c r="AJC270"/>
      <c r="AJD270"/>
      <c r="AJE270"/>
      <c r="AJF270"/>
      <c r="AJG270"/>
      <c r="AJH270"/>
      <c r="AJI270"/>
      <c r="AJJ270"/>
      <c r="AJK270"/>
      <c r="AJL270"/>
      <c r="AJM270"/>
      <c r="AJN270"/>
      <c r="AJO270"/>
      <c r="AJP270"/>
      <c r="AJQ270"/>
      <c r="AJR270"/>
      <c r="AJS270"/>
      <c r="AJT270"/>
      <c r="AJU270"/>
      <c r="AJV270"/>
      <c r="AJW270"/>
      <c r="AJX270"/>
      <c r="AJY270"/>
      <c r="AJZ270"/>
      <c r="AKA270"/>
      <c r="AKB270"/>
      <c r="AKC270"/>
      <c r="AKD270"/>
      <c r="AKE270"/>
      <c r="AKF270"/>
      <c r="AKG270"/>
      <c r="AKH270"/>
      <c r="AKI270"/>
      <c r="AKJ270"/>
      <c r="AKK270"/>
      <c r="AKL270"/>
      <c r="AKM270"/>
      <c r="AKN270"/>
      <c r="AKO270"/>
      <c r="AKP270"/>
      <c r="AKQ270"/>
      <c r="AKR270"/>
      <c r="AKS270"/>
      <c r="AKT270"/>
      <c r="AKU270"/>
      <c r="AKV270"/>
      <c r="AKW270"/>
      <c r="AKX270"/>
      <c r="AKY270"/>
      <c r="AKZ270"/>
      <c r="ALA270"/>
      <c r="ALB270"/>
      <c r="ALC270"/>
      <c r="ALD270"/>
      <c r="ALE270"/>
      <c r="ALF270"/>
      <c r="ALG270"/>
      <c r="ALH270"/>
      <c r="ALI270"/>
      <c r="ALJ270"/>
      <c r="ALK270"/>
      <c r="ALL270"/>
      <c r="ALM270"/>
      <c r="ALN270"/>
      <c r="ALO270"/>
      <c r="ALP270"/>
      <c r="ALQ270"/>
      <c r="ALR270"/>
      <c r="ALS270"/>
      <c r="ALT270"/>
      <c r="ALU270"/>
      <c r="ALV270"/>
      <c r="ALW270"/>
      <c r="ALX270"/>
      <c r="ALY270"/>
      <c r="ALZ270"/>
      <c r="AMA270"/>
    </row>
    <row r="271" spans="2:1015" hidden="1" x14ac:dyDescent="0.25">
      <c r="B271" s="226"/>
      <c r="C271" s="218">
        <v>9</v>
      </c>
      <c r="D271" s="223" t="str">
        <f>'Ergebnisse - Kategorien'!C15</f>
        <v>Dienstreisen</v>
      </c>
      <c r="E271" s="137">
        <f>SUM('Ergebnisse - Kategorien'!F15/1000)</f>
        <v>0</v>
      </c>
      <c r="F271" s="137">
        <f>SUM('Ergebnisse - Kategorien'!G15/1000)</f>
        <v>0</v>
      </c>
      <c r="G271" s="137">
        <f>SUM('Ergebnisse - Kategorien'!H15/1000)</f>
        <v>0</v>
      </c>
      <c r="H271" s="137">
        <f>SUM('Ergebnisse - Kategorien'!I15/1000)</f>
        <v>0</v>
      </c>
      <c r="I271" s="225"/>
      <c r="J271"/>
      <c r="K271" t="str">
        <f t="shared" si="0"/>
        <v>Dienstreisen</v>
      </c>
      <c r="L271" s="347" t="e">
        <f t="shared" si="4"/>
        <v>#DIV/0!</v>
      </c>
      <c r="M271" t="str">
        <f t="shared" si="5"/>
        <v>Dienstreisen</v>
      </c>
      <c r="N271" s="347" t="e">
        <f t="shared" si="1"/>
        <v>#DIV/0!</v>
      </c>
      <c r="O271" t="str">
        <f t="shared" si="2"/>
        <v>Dienstreisen</v>
      </c>
      <c r="P271" s="347" t="e">
        <f t="shared" si="3"/>
        <v>#DIV/0!</v>
      </c>
      <c r="Q271" s="123"/>
      <c r="R271" s="123"/>
      <c r="S271" s="123"/>
      <c r="T271" s="123"/>
      <c r="U271" s="123"/>
      <c r="V271" s="123"/>
      <c r="W271" s="123"/>
      <c r="X271" s="123"/>
      <c r="Y271" s="123"/>
      <c r="Z271" s="123"/>
      <c r="AA271" s="123"/>
      <c r="AB271" s="123"/>
      <c r="AC271" s="123"/>
      <c r="AD271" s="123"/>
      <c r="AE271" s="123"/>
      <c r="AF271" s="123"/>
      <c r="AG271" s="123"/>
      <c r="AH271" s="123"/>
      <c r="AI271" s="123"/>
      <c r="AJ271" s="123"/>
      <c r="AK271" s="123"/>
      <c r="AL271" s="123"/>
      <c r="AM271" s="123"/>
      <c r="AN271" s="123"/>
      <c r="AO271" s="123"/>
      <c r="AP271" s="123"/>
      <c r="AQ271" s="123"/>
      <c r="AR271" s="123"/>
      <c r="AS271" s="123"/>
      <c r="AT271" s="123"/>
      <c r="AU271" s="123"/>
      <c r="AV271"/>
      <c r="AW271"/>
      <c r="AX271"/>
      <c r="AY271"/>
      <c r="AZ271"/>
      <c r="BA271"/>
      <c r="BB271"/>
      <c r="BC271"/>
      <c r="BD271"/>
      <c r="BE271"/>
      <c r="BF271"/>
      <c r="BG271"/>
      <c r="BH271"/>
      <c r="BI271"/>
      <c r="BJ271"/>
      <c r="BK271"/>
      <c r="BL271"/>
      <c r="BM271"/>
      <c r="BN271"/>
      <c r="BO271"/>
      <c r="BP271"/>
      <c r="BQ271"/>
      <c r="BR271"/>
      <c r="BS271"/>
      <c r="BT271"/>
      <c r="BU271"/>
      <c r="BV271"/>
      <c r="BW271"/>
      <c r="BX271"/>
      <c r="BY271"/>
      <c r="BZ271"/>
      <c r="CA271"/>
      <c r="CB271"/>
      <c r="CC271"/>
      <c r="CD271"/>
      <c r="CE271"/>
      <c r="CF271"/>
      <c r="CG271"/>
      <c r="CH271"/>
      <c r="CI271"/>
      <c r="CJ271"/>
      <c r="CK271"/>
      <c r="CL271"/>
      <c r="CM271"/>
      <c r="CN271"/>
      <c r="CO271"/>
      <c r="CP271"/>
      <c r="CQ271"/>
      <c r="CR271"/>
      <c r="CS271"/>
      <c r="CT271"/>
      <c r="CU271"/>
      <c r="CV271"/>
      <c r="CW271"/>
      <c r="CX271"/>
      <c r="CY271"/>
      <c r="CZ271"/>
      <c r="DA271"/>
      <c r="DB271"/>
      <c r="DC271"/>
      <c r="DD271"/>
      <c r="DE271"/>
      <c r="DF271"/>
      <c r="DG271"/>
      <c r="DH271"/>
      <c r="DI271"/>
      <c r="DJ271"/>
      <c r="DK271"/>
      <c r="DL271"/>
      <c r="DM271"/>
      <c r="DN271"/>
      <c r="DO271"/>
      <c r="DP271"/>
      <c r="DQ271"/>
      <c r="DR271"/>
      <c r="DS271"/>
      <c r="DT271"/>
      <c r="DU271"/>
      <c r="DV271"/>
      <c r="DW271"/>
      <c r="DX271"/>
      <c r="DY271"/>
      <c r="DZ271"/>
      <c r="EA271"/>
      <c r="EB271"/>
      <c r="EC271"/>
      <c r="ED271"/>
      <c r="EE271"/>
      <c r="EF271"/>
      <c r="EG271"/>
      <c r="EH271"/>
      <c r="EI271"/>
      <c r="EJ271"/>
      <c r="EK271"/>
      <c r="EL271"/>
      <c r="EM271"/>
      <c r="EN271"/>
      <c r="EO271"/>
      <c r="EP271"/>
      <c r="EQ271"/>
      <c r="ER271"/>
      <c r="ES271"/>
      <c r="ET271"/>
      <c r="EU271"/>
      <c r="EV271"/>
      <c r="EW271"/>
      <c r="EX271"/>
      <c r="EY271"/>
      <c r="EZ271"/>
      <c r="FA271"/>
      <c r="FB271"/>
      <c r="FC271"/>
      <c r="FD271"/>
      <c r="FE271"/>
      <c r="FF271"/>
      <c r="FG271"/>
      <c r="FH271"/>
      <c r="FI271"/>
      <c r="FJ271"/>
      <c r="FK271"/>
      <c r="FL271"/>
      <c r="FM271"/>
      <c r="FN271"/>
      <c r="FO271"/>
      <c r="FP271"/>
      <c r="FQ271"/>
      <c r="FR271"/>
      <c r="FS271"/>
      <c r="FT271"/>
      <c r="FU271"/>
      <c r="FV271"/>
      <c r="FW271"/>
      <c r="FX271"/>
      <c r="FY271"/>
      <c r="FZ271"/>
      <c r="GA271"/>
      <c r="GB271"/>
      <c r="GC271"/>
      <c r="GD271"/>
      <c r="GE271"/>
      <c r="GF271"/>
      <c r="GG271"/>
      <c r="GH271"/>
      <c r="GI271"/>
      <c r="GJ271"/>
      <c r="GK271"/>
      <c r="GL271"/>
      <c r="GM271"/>
      <c r="GN271"/>
      <c r="GO271"/>
      <c r="GP271"/>
      <c r="GQ271"/>
      <c r="GR271"/>
      <c r="GS271"/>
      <c r="GT271"/>
      <c r="GU271"/>
      <c r="GV271"/>
      <c r="GW271"/>
      <c r="GX271"/>
      <c r="GY271"/>
      <c r="GZ271"/>
      <c r="HA271"/>
      <c r="HB271"/>
      <c r="HC271"/>
      <c r="HD271"/>
      <c r="HE271"/>
      <c r="HF271"/>
      <c r="HG271"/>
      <c r="HH271"/>
      <c r="HI271"/>
      <c r="HJ271"/>
      <c r="HK271"/>
      <c r="HL271"/>
      <c r="HM271"/>
      <c r="HN271"/>
      <c r="HO271"/>
      <c r="HP271"/>
      <c r="HQ271"/>
      <c r="HR271"/>
      <c r="HS271"/>
      <c r="HT271"/>
      <c r="HU271"/>
      <c r="HV271"/>
      <c r="HW271"/>
      <c r="HX271"/>
      <c r="HY271"/>
      <c r="HZ271"/>
      <c r="IA271"/>
      <c r="IB271"/>
      <c r="IC271"/>
      <c r="ID271"/>
      <c r="IE271"/>
      <c r="IF271"/>
      <c r="IG271"/>
      <c r="IH271"/>
      <c r="II271"/>
      <c r="IJ271"/>
      <c r="IK271"/>
      <c r="IL271"/>
      <c r="IM271"/>
      <c r="IN271"/>
      <c r="IO271"/>
      <c r="IP271"/>
      <c r="IQ271"/>
      <c r="IR271"/>
      <c r="IS271"/>
      <c r="IT271"/>
      <c r="IU271"/>
      <c r="IV271"/>
      <c r="IW271"/>
      <c r="IX271"/>
      <c r="IY271"/>
      <c r="IZ271"/>
      <c r="JA271"/>
      <c r="JB271"/>
      <c r="JC271"/>
      <c r="JD271"/>
      <c r="JE271"/>
      <c r="JF271"/>
      <c r="JG271"/>
      <c r="JH271"/>
      <c r="JI271"/>
      <c r="JJ271"/>
      <c r="JK271"/>
      <c r="JL271"/>
      <c r="JM271"/>
      <c r="JN271"/>
      <c r="JO271"/>
      <c r="JP271"/>
      <c r="JQ271"/>
      <c r="JR271"/>
      <c r="JS271"/>
      <c r="JT271"/>
      <c r="JU271"/>
      <c r="JV271"/>
      <c r="JW271"/>
      <c r="JX271"/>
      <c r="JY271"/>
      <c r="JZ271"/>
      <c r="KA271"/>
      <c r="KB271"/>
      <c r="KC271"/>
      <c r="KD271"/>
      <c r="KE271"/>
      <c r="KF271"/>
      <c r="KG271"/>
      <c r="KH271"/>
      <c r="KI271"/>
      <c r="KJ271"/>
      <c r="KK271"/>
      <c r="KL271"/>
      <c r="KM271"/>
      <c r="KN271"/>
      <c r="KO271"/>
      <c r="KP271"/>
      <c r="KQ271"/>
      <c r="KR271"/>
      <c r="KS271"/>
      <c r="KT271"/>
      <c r="KU271"/>
      <c r="KV271"/>
      <c r="KW271"/>
      <c r="KX271"/>
      <c r="KY271"/>
      <c r="KZ271"/>
      <c r="LA271"/>
      <c r="LB271"/>
      <c r="LC271"/>
      <c r="LD271"/>
      <c r="LE271"/>
      <c r="LF271"/>
      <c r="LG271"/>
      <c r="LH271"/>
      <c r="LI271"/>
      <c r="LJ271"/>
      <c r="LK271"/>
      <c r="LL271"/>
      <c r="LM271"/>
      <c r="LN271"/>
      <c r="LO271"/>
      <c r="LP271"/>
      <c r="LQ271"/>
      <c r="LR271"/>
      <c r="LS271"/>
      <c r="LT271"/>
      <c r="LU271"/>
      <c r="LV271"/>
      <c r="LW271"/>
      <c r="LX271"/>
      <c r="LY271"/>
      <c r="LZ271"/>
      <c r="MA271"/>
      <c r="MB271"/>
      <c r="MC271"/>
      <c r="MD271"/>
      <c r="ME271"/>
      <c r="MF271"/>
      <c r="MG271"/>
      <c r="MH271"/>
      <c r="MI271"/>
      <c r="MJ271"/>
      <c r="MK271"/>
      <c r="ML271"/>
      <c r="MM271"/>
      <c r="MN271"/>
      <c r="MO271"/>
      <c r="MP271"/>
      <c r="MQ271"/>
      <c r="MR271"/>
      <c r="MS271"/>
      <c r="MT271"/>
      <c r="MU271"/>
      <c r="MV271"/>
      <c r="MW271"/>
      <c r="MX271"/>
      <c r="MY271"/>
      <c r="MZ271"/>
      <c r="NA271"/>
      <c r="NB271"/>
      <c r="NC271"/>
      <c r="ND271"/>
      <c r="NE271"/>
      <c r="NF271"/>
      <c r="NG271"/>
      <c r="NH271"/>
      <c r="NI271"/>
      <c r="NJ271"/>
      <c r="NK271"/>
      <c r="NL271"/>
      <c r="NM271"/>
      <c r="NN271"/>
      <c r="NO271"/>
      <c r="NP271"/>
      <c r="NQ271"/>
      <c r="NR271"/>
      <c r="NS271"/>
      <c r="NT271"/>
      <c r="NU271"/>
      <c r="NV271"/>
      <c r="NW271"/>
      <c r="NX271"/>
      <c r="NY271"/>
      <c r="NZ271"/>
      <c r="OA271"/>
      <c r="OB271"/>
      <c r="OC271"/>
      <c r="OD271"/>
      <c r="OE271"/>
      <c r="OF271"/>
      <c r="OG271"/>
      <c r="OH271"/>
      <c r="OI271"/>
      <c r="OJ271"/>
      <c r="OK271"/>
      <c r="OL271"/>
      <c r="OM271"/>
      <c r="ON271"/>
      <c r="OO271"/>
      <c r="OP271"/>
      <c r="OQ271"/>
      <c r="OR271"/>
      <c r="OS271"/>
      <c r="OT271"/>
      <c r="OU271"/>
      <c r="OV271"/>
      <c r="OW271"/>
      <c r="OX271"/>
      <c r="OY271"/>
      <c r="OZ271"/>
      <c r="PA271"/>
      <c r="PB271"/>
      <c r="PC271"/>
      <c r="PD271"/>
      <c r="PE271"/>
      <c r="PF271"/>
      <c r="PG271"/>
      <c r="PH271"/>
      <c r="PI271"/>
      <c r="PJ271"/>
      <c r="PK271"/>
      <c r="PL271"/>
      <c r="PM271"/>
      <c r="PN271"/>
      <c r="PO271"/>
      <c r="PP271"/>
      <c r="PQ271"/>
      <c r="PR271"/>
      <c r="PS271"/>
      <c r="PT271"/>
      <c r="PU271"/>
      <c r="PV271"/>
      <c r="PW271"/>
      <c r="PX271"/>
      <c r="PY271"/>
      <c r="PZ271"/>
      <c r="QA271"/>
      <c r="QB271"/>
      <c r="QC271"/>
      <c r="QD271"/>
      <c r="QE271"/>
      <c r="QF271"/>
      <c r="QG271"/>
      <c r="QH271"/>
      <c r="QI271"/>
      <c r="QJ271"/>
      <c r="QK271"/>
      <c r="QL271"/>
      <c r="QM271"/>
      <c r="QN271"/>
      <c r="QO271"/>
      <c r="QP271"/>
      <c r="QQ271"/>
      <c r="QR271"/>
      <c r="QS271"/>
      <c r="QT271"/>
      <c r="QU271"/>
      <c r="QV271"/>
      <c r="QW271"/>
      <c r="QX271"/>
      <c r="QY271"/>
      <c r="QZ271"/>
      <c r="RA271"/>
      <c r="RB271"/>
      <c r="RC271"/>
      <c r="RD271"/>
      <c r="RE271"/>
      <c r="RF271"/>
      <c r="RG271"/>
      <c r="RH271"/>
      <c r="RI271"/>
      <c r="RJ271"/>
      <c r="RK271"/>
      <c r="RL271"/>
      <c r="RM271"/>
      <c r="RN271"/>
      <c r="RO271"/>
      <c r="RP271"/>
      <c r="RQ271"/>
      <c r="RR271"/>
      <c r="RS271"/>
      <c r="RT271"/>
      <c r="RU271"/>
      <c r="RV271"/>
      <c r="RW271"/>
      <c r="RX271"/>
      <c r="RY271"/>
      <c r="RZ271"/>
      <c r="SA271"/>
      <c r="SB271"/>
      <c r="SC271"/>
      <c r="SD271"/>
      <c r="SE271"/>
      <c r="SF271"/>
      <c r="SG271"/>
      <c r="SH271"/>
      <c r="SI271"/>
      <c r="SJ271"/>
      <c r="SK271"/>
      <c r="SL271"/>
      <c r="SM271"/>
      <c r="SN271"/>
      <c r="SO271"/>
      <c r="SP271"/>
      <c r="SQ271"/>
      <c r="SR271"/>
      <c r="SS271"/>
      <c r="ST271"/>
      <c r="SU271"/>
      <c r="SV271"/>
      <c r="SW271"/>
      <c r="SX271"/>
      <c r="SY271"/>
      <c r="SZ271"/>
      <c r="TA271"/>
      <c r="TB271"/>
      <c r="TC271"/>
      <c r="TD271"/>
      <c r="TE271"/>
      <c r="TF271"/>
      <c r="TG271"/>
      <c r="TH271"/>
      <c r="TI271"/>
      <c r="TJ271"/>
      <c r="TK271"/>
      <c r="TL271"/>
      <c r="TM271"/>
      <c r="TN271"/>
      <c r="TO271"/>
      <c r="TP271"/>
      <c r="TQ271"/>
      <c r="TR271"/>
      <c r="TS271"/>
      <c r="TT271"/>
      <c r="TU271"/>
      <c r="TV271"/>
      <c r="TW271"/>
      <c r="TX271"/>
      <c r="TY271"/>
      <c r="TZ271"/>
      <c r="UA271"/>
      <c r="UB271"/>
      <c r="UC271"/>
      <c r="UD271"/>
      <c r="UE271"/>
      <c r="UF271"/>
      <c r="UG271"/>
      <c r="UH271"/>
      <c r="UI271"/>
      <c r="UJ271"/>
      <c r="UK271"/>
      <c r="UL271"/>
      <c r="UM271"/>
      <c r="UN271"/>
      <c r="UO271"/>
      <c r="UP271"/>
      <c r="UQ271"/>
      <c r="UR271"/>
      <c r="US271"/>
      <c r="UT271"/>
      <c r="UU271"/>
      <c r="UV271"/>
      <c r="UW271"/>
      <c r="UX271"/>
      <c r="UY271"/>
      <c r="UZ271"/>
      <c r="VA271"/>
      <c r="VB271"/>
      <c r="VC271"/>
      <c r="VD271"/>
      <c r="VE271"/>
      <c r="VF271"/>
      <c r="VG271"/>
      <c r="VH271"/>
      <c r="VI271"/>
      <c r="VJ271"/>
      <c r="VK271"/>
      <c r="VL271"/>
      <c r="VM271"/>
      <c r="VN271"/>
      <c r="VO271"/>
      <c r="VP271"/>
      <c r="VQ271"/>
      <c r="VR271"/>
      <c r="VS271"/>
      <c r="VT271"/>
      <c r="VU271"/>
      <c r="VV271"/>
      <c r="VW271"/>
      <c r="VX271"/>
      <c r="VY271"/>
      <c r="VZ271"/>
      <c r="WA271"/>
      <c r="WB271"/>
      <c r="WC271"/>
      <c r="WD271"/>
      <c r="WE271"/>
      <c r="WF271"/>
      <c r="WG271"/>
      <c r="WH271"/>
      <c r="WI271"/>
      <c r="WJ271"/>
      <c r="WK271"/>
      <c r="WL271"/>
      <c r="WM271"/>
      <c r="WN271"/>
      <c r="WO271"/>
      <c r="WP271"/>
      <c r="WQ271"/>
      <c r="WR271"/>
      <c r="WS271"/>
      <c r="WT271"/>
      <c r="WU271"/>
      <c r="WV271"/>
      <c r="WW271"/>
      <c r="WX271"/>
      <c r="WY271"/>
      <c r="WZ271"/>
      <c r="XA271"/>
      <c r="XB271"/>
      <c r="XC271"/>
      <c r="XD271"/>
      <c r="XE271"/>
      <c r="XF271"/>
      <c r="XG271"/>
      <c r="XH271"/>
      <c r="XI271"/>
      <c r="XJ271"/>
      <c r="XK271"/>
      <c r="XL271"/>
      <c r="XM271"/>
      <c r="XN271"/>
      <c r="XO271"/>
      <c r="XP271"/>
      <c r="XQ271"/>
      <c r="XR271"/>
      <c r="XS271"/>
      <c r="XT271"/>
      <c r="XU271"/>
      <c r="XV271"/>
      <c r="XW271"/>
      <c r="XX271"/>
      <c r="XY271"/>
      <c r="XZ271"/>
      <c r="YA271"/>
      <c r="YB271"/>
      <c r="YC271"/>
      <c r="YD271"/>
      <c r="YE271"/>
      <c r="YF271"/>
      <c r="YG271"/>
      <c r="YH271"/>
      <c r="YI271"/>
      <c r="YJ271"/>
      <c r="YK271"/>
      <c r="YL271"/>
      <c r="YM271"/>
      <c r="YN271"/>
      <c r="YO271"/>
      <c r="YP271"/>
      <c r="YQ271"/>
      <c r="YR271"/>
      <c r="YS271"/>
      <c r="YT271"/>
      <c r="YU271"/>
      <c r="YV271"/>
      <c r="YW271"/>
      <c r="YX271"/>
      <c r="YY271"/>
      <c r="YZ271"/>
      <c r="ZA271"/>
      <c r="ZB271"/>
      <c r="ZC271"/>
      <c r="ZD271"/>
      <c r="ZE271"/>
      <c r="ZF271"/>
      <c r="ZG271"/>
      <c r="ZH271"/>
      <c r="ZI271"/>
      <c r="ZJ271"/>
      <c r="ZK271"/>
      <c r="ZL271"/>
      <c r="ZM271"/>
      <c r="ZN271"/>
      <c r="ZO271"/>
      <c r="ZP271"/>
      <c r="ZQ271"/>
      <c r="ZR271"/>
      <c r="ZS271"/>
      <c r="ZT271"/>
      <c r="ZU271"/>
      <c r="ZV271"/>
      <c r="ZW271"/>
      <c r="ZX271"/>
      <c r="ZY271"/>
      <c r="ZZ271"/>
      <c r="AAA271"/>
      <c r="AAB271"/>
      <c r="AAC271"/>
      <c r="AAD271"/>
      <c r="AAE271"/>
      <c r="AAF271"/>
      <c r="AAG271"/>
      <c r="AAH271"/>
      <c r="AAI271"/>
      <c r="AAJ271"/>
      <c r="AAK271"/>
      <c r="AAL271"/>
      <c r="AAM271"/>
      <c r="AAN271"/>
      <c r="AAO271"/>
      <c r="AAP271"/>
      <c r="AAQ271"/>
      <c r="AAR271"/>
      <c r="AAS271"/>
      <c r="AAT271"/>
      <c r="AAU271"/>
      <c r="AAV271"/>
      <c r="AAW271"/>
      <c r="AAX271"/>
      <c r="AAY271"/>
      <c r="AAZ271"/>
      <c r="ABA271"/>
      <c r="ABB271"/>
      <c r="ABC271"/>
      <c r="ABD271"/>
      <c r="ABE271"/>
      <c r="ABF271"/>
      <c r="ABG271"/>
      <c r="ABH271"/>
      <c r="ABI271"/>
      <c r="ABJ271"/>
      <c r="ABK271"/>
      <c r="ABL271"/>
      <c r="ABM271"/>
      <c r="ABN271"/>
      <c r="ABO271"/>
      <c r="ABP271"/>
      <c r="ABQ271"/>
      <c r="ABR271"/>
      <c r="ABS271"/>
      <c r="ABT271"/>
      <c r="ABU271"/>
      <c r="ABV271"/>
      <c r="ABW271"/>
      <c r="ABX271"/>
      <c r="ABY271"/>
      <c r="ABZ271"/>
      <c r="ACA271"/>
      <c r="ACB271"/>
      <c r="ACC271"/>
      <c r="ACD271"/>
      <c r="ACE271"/>
      <c r="ACF271"/>
      <c r="ACG271"/>
      <c r="ACH271"/>
      <c r="ACI271"/>
      <c r="ACJ271"/>
      <c r="ACK271"/>
      <c r="ACL271"/>
      <c r="ACM271"/>
      <c r="ACN271"/>
      <c r="ACO271"/>
      <c r="ACP271"/>
      <c r="ACQ271"/>
      <c r="ACR271"/>
      <c r="ACS271"/>
      <c r="ACT271"/>
      <c r="ACU271"/>
      <c r="ACV271"/>
      <c r="ACW271"/>
      <c r="ACX271"/>
      <c r="ACY271"/>
      <c r="ACZ271"/>
      <c r="ADA271"/>
      <c r="ADB271"/>
      <c r="ADC271"/>
      <c r="ADD271"/>
      <c r="ADE271"/>
      <c r="ADF271"/>
      <c r="ADG271"/>
      <c r="ADH271"/>
      <c r="ADI271"/>
      <c r="ADJ271"/>
      <c r="ADK271"/>
      <c r="ADL271"/>
      <c r="ADM271"/>
      <c r="ADN271"/>
      <c r="ADO271"/>
      <c r="ADP271"/>
      <c r="ADQ271"/>
      <c r="ADR271"/>
      <c r="ADS271"/>
      <c r="ADT271"/>
      <c r="ADU271"/>
      <c r="ADV271"/>
      <c r="ADW271"/>
      <c r="ADX271"/>
      <c r="ADY271"/>
      <c r="ADZ271"/>
      <c r="AEA271"/>
      <c r="AEB271"/>
      <c r="AEC271"/>
      <c r="AED271"/>
      <c r="AEE271"/>
      <c r="AEF271"/>
      <c r="AEG271"/>
      <c r="AEH271"/>
      <c r="AEI271"/>
      <c r="AEJ271"/>
      <c r="AEK271"/>
      <c r="AEL271"/>
      <c r="AEM271"/>
      <c r="AEN271"/>
      <c r="AEO271"/>
      <c r="AEP271"/>
      <c r="AEQ271"/>
      <c r="AER271"/>
      <c r="AES271"/>
      <c r="AET271"/>
      <c r="AEU271"/>
      <c r="AEV271"/>
      <c r="AEW271"/>
      <c r="AEX271"/>
      <c r="AEY271"/>
      <c r="AEZ271"/>
      <c r="AFA271"/>
      <c r="AFB271"/>
      <c r="AFC271"/>
      <c r="AFD271"/>
      <c r="AFE271"/>
      <c r="AFF271"/>
      <c r="AFG271"/>
      <c r="AFH271"/>
      <c r="AFI271"/>
      <c r="AFJ271"/>
      <c r="AFK271"/>
      <c r="AFL271"/>
      <c r="AFM271"/>
      <c r="AFN271"/>
      <c r="AFO271"/>
      <c r="AFP271"/>
      <c r="AFQ271"/>
      <c r="AFR271"/>
      <c r="AFS271"/>
      <c r="AFT271"/>
      <c r="AFU271"/>
      <c r="AFV271"/>
      <c r="AFW271"/>
      <c r="AFX271"/>
      <c r="AFY271"/>
      <c r="AFZ271"/>
      <c r="AGA271"/>
      <c r="AGB271"/>
      <c r="AGC271"/>
      <c r="AGD271"/>
      <c r="AGE271"/>
      <c r="AGF271"/>
      <c r="AGG271"/>
      <c r="AGH271"/>
      <c r="AGI271"/>
      <c r="AGJ271"/>
      <c r="AGK271"/>
      <c r="AGL271"/>
      <c r="AGM271"/>
      <c r="AGN271"/>
      <c r="AGO271"/>
      <c r="AGP271"/>
      <c r="AGQ271"/>
      <c r="AGR271"/>
      <c r="AGS271"/>
      <c r="AGT271"/>
      <c r="AGU271"/>
      <c r="AGV271"/>
      <c r="AGW271"/>
      <c r="AGX271"/>
      <c r="AGY271"/>
      <c r="AGZ271"/>
      <c r="AHA271"/>
      <c r="AHB271"/>
      <c r="AHC271"/>
      <c r="AHD271"/>
      <c r="AHE271"/>
      <c r="AHF271"/>
      <c r="AHG271"/>
      <c r="AHH271"/>
      <c r="AHI271"/>
      <c r="AHJ271"/>
      <c r="AHK271"/>
      <c r="AHL271"/>
      <c r="AHM271"/>
      <c r="AHN271"/>
      <c r="AHO271"/>
      <c r="AHP271"/>
      <c r="AHQ271"/>
      <c r="AHR271"/>
      <c r="AHS271"/>
      <c r="AHT271"/>
      <c r="AHU271"/>
      <c r="AHV271"/>
      <c r="AHW271"/>
      <c r="AHX271"/>
      <c r="AHY271"/>
      <c r="AHZ271"/>
      <c r="AIA271"/>
      <c r="AIB271"/>
      <c r="AIC271"/>
      <c r="AID271"/>
      <c r="AIE271"/>
      <c r="AIF271"/>
      <c r="AIG271"/>
      <c r="AIH271"/>
      <c r="AII271"/>
      <c r="AIJ271"/>
      <c r="AIK271"/>
      <c r="AIL271"/>
      <c r="AIM271"/>
      <c r="AIN271"/>
      <c r="AIO271"/>
      <c r="AIP271"/>
      <c r="AIQ271"/>
      <c r="AIR271"/>
      <c r="AIS271"/>
      <c r="AIT271"/>
      <c r="AIU271"/>
      <c r="AIV271"/>
      <c r="AIW271"/>
      <c r="AIX271"/>
      <c r="AIY271"/>
      <c r="AIZ271"/>
      <c r="AJA271"/>
      <c r="AJB271"/>
      <c r="AJC271"/>
      <c r="AJD271"/>
      <c r="AJE271"/>
      <c r="AJF271"/>
      <c r="AJG271"/>
      <c r="AJH271"/>
      <c r="AJI271"/>
      <c r="AJJ271"/>
      <c r="AJK271"/>
      <c r="AJL271"/>
      <c r="AJM271"/>
      <c r="AJN271"/>
      <c r="AJO271"/>
      <c r="AJP271"/>
      <c r="AJQ271"/>
      <c r="AJR271"/>
      <c r="AJS271"/>
      <c r="AJT271"/>
      <c r="AJU271"/>
      <c r="AJV271"/>
      <c r="AJW271"/>
      <c r="AJX271"/>
      <c r="AJY271"/>
      <c r="AJZ271"/>
      <c r="AKA271"/>
      <c r="AKB271"/>
      <c r="AKC271"/>
      <c r="AKD271"/>
      <c r="AKE271"/>
      <c r="AKF271"/>
      <c r="AKG271"/>
      <c r="AKH271"/>
      <c r="AKI271"/>
      <c r="AKJ271"/>
      <c r="AKK271"/>
      <c r="AKL271"/>
      <c r="AKM271"/>
      <c r="AKN271"/>
      <c r="AKO271"/>
      <c r="AKP271"/>
      <c r="AKQ271"/>
      <c r="AKR271"/>
      <c r="AKS271"/>
      <c r="AKT271"/>
      <c r="AKU271"/>
      <c r="AKV271"/>
      <c r="AKW271"/>
      <c r="AKX271"/>
      <c r="AKY271"/>
      <c r="AKZ271"/>
      <c r="ALA271"/>
      <c r="ALB271"/>
      <c r="ALC271"/>
      <c r="ALD271"/>
      <c r="ALE271"/>
      <c r="ALF271"/>
      <c r="ALG271"/>
      <c r="ALH271"/>
      <c r="ALI271"/>
      <c r="ALJ271"/>
      <c r="ALK271"/>
      <c r="ALL271"/>
      <c r="ALM271"/>
      <c r="ALN271"/>
      <c r="ALO271"/>
      <c r="ALP271"/>
      <c r="ALQ271"/>
      <c r="ALR271"/>
      <c r="ALS271"/>
      <c r="ALT271"/>
      <c r="ALU271"/>
      <c r="ALV271"/>
      <c r="ALW271"/>
      <c r="ALX271"/>
      <c r="ALY271"/>
      <c r="ALZ271"/>
      <c r="AMA271"/>
    </row>
    <row r="272" spans="2:1015" hidden="1" x14ac:dyDescent="0.25">
      <c r="B272" s="226"/>
      <c r="C272" s="218">
        <v>10</v>
      </c>
      <c r="D272" s="223" t="str">
        <f>'Ergebnisse - Kategorien'!C16</f>
        <v>Pendeln (Bedienstete)</v>
      </c>
      <c r="E272" s="137">
        <f>SUM('Ergebnisse - Kategorien'!F16/1000)</f>
        <v>0</v>
      </c>
      <c r="F272" s="137">
        <f>SUM('Ergebnisse - Kategorien'!G16/1000)</f>
        <v>0</v>
      </c>
      <c r="G272" s="137">
        <f>SUM('Ergebnisse - Kategorien'!H16/1000)</f>
        <v>0</v>
      </c>
      <c r="H272" s="137">
        <f>SUM('Ergebnisse - Kategorien'!I16/1000)</f>
        <v>0</v>
      </c>
      <c r="I272" s="225"/>
      <c r="J272"/>
      <c r="K272" t="str">
        <f t="shared" si="0"/>
        <v>Pendeln (Bedienstete)</v>
      </c>
      <c r="L272" s="347" t="e">
        <f t="shared" si="4"/>
        <v>#DIV/0!</v>
      </c>
      <c r="M272" t="str">
        <f t="shared" si="5"/>
        <v>Pendeln (Bedienstete)</v>
      </c>
      <c r="N272" s="347" t="e">
        <f t="shared" si="1"/>
        <v>#DIV/0!</v>
      </c>
      <c r="O272" t="str">
        <f t="shared" si="2"/>
        <v>Pendeln (Bedienstete)</v>
      </c>
      <c r="P272" s="347" t="e">
        <f t="shared" si="3"/>
        <v>#DIV/0!</v>
      </c>
      <c r="Q272" s="123"/>
      <c r="R272" s="123"/>
      <c r="S272" s="123"/>
      <c r="T272" s="123"/>
      <c r="U272" s="123"/>
      <c r="V272" s="123"/>
      <c r="W272" s="123"/>
      <c r="X272" s="123"/>
      <c r="Y272" s="123"/>
      <c r="Z272" s="123"/>
      <c r="AA272" s="123"/>
      <c r="AB272" s="123"/>
      <c r="AC272" s="123"/>
      <c r="AD272" s="123"/>
      <c r="AE272" s="123"/>
      <c r="AF272" s="123"/>
      <c r="AG272" s="123"/>
      <c r="AH272" s="123"/>
      <c r="AI272" s="123"/>
      <c r="AJ272" s="123"/>
      <c r="AK272" s="123"/>
      <c r="AL272" s="123"/>
      <c r="AM272" s="123"/>
      <c r="AN272" s="123"/>
      <c r="AO272" s="123"/>
      <c r="AP272" s="123"/>
      <c r="AQ272" s="123"/>
      <c r="AR272" s="123"/>
      <c r="AS272" s="123"/>
      <c r="AT272" s="123"/>
      <c r="AU272" s="123"/>
      <c r="AV272"/>
      <c r="AW272"/>
      <c r="AX272"/>
      <c r="AY272"/>
      <c r="AZ272"/>
      <c r="BA272"/>
      <c r="BB272"/>
      <c r="BC272"/>
      <c r="BD272"/>
      <c r="BE272"/>
      <c r="BF272"/>
      <c r="BG272"/>
      <c r="BH272"/>
      <c r="BI272"/>
      <c r="BJ272"/>
      <c r="BK272"/>
      <c r="BL272"/>
      <c r="BM272"/>
      <c r="BN272"/>
      <c r="BO272"/>
      <c r="BP272"/>
      <c r="BQ272"/>
      <c r="BR272"/>
      <c r="BS272"/>
      <c r="BT272"/>
      <c r="BU272"/>
      <c r="BV272"/>
      <c r="BW272"/>
      <c r="BX272"/>
      <c r="BY272"/>
      <c r="BZ272"/>
      <c r="CA272"/>
      <c r="CB272"/>
      <c r="CC272"/>
      <c r="CD272"/>
      <c r="CE272"/>
      <c r="CF272"/>
      <c r="CG272"/>
      <c r="CH272"/>
      <c r="CI272"/>
      <c r="CJ272"/>
      <c r="CK272"/>
      <c r="CL272"/>
      <c r="CM272"/>
      <c r="CN272"/>
      <c r="CO272"/>
      <c r="CP272"/>
      <c r="CQ272"/>
      <c r="CR272"/>
      <c r="CS272"/>
      <c r="CT272"/>
      <c r="CU272"/>
      <c r="CV272"/>
      <c r="CW272"/>
      <c r="CX272"/>
      <c r="CY272"/>
      <c r="CZ272"/>
      <c r="DA272"/>
      <c r="DB272"/>
      <c r="DC272"/>
      <c r="DD272"/>
      <c r="DE272"/>
      <c r="DF272"/>
      <c r="DG272"/>
      <c r="DH272"/>
      <c r="DI272"/>
      <c r="DJ272"/>
      <c r="DK272"/>
      <c r="DL272"/>
      <c r="DM272"/>
      <c r="DN272"/>
      <c r="DO272"/>
      <c r="DP272"/>
      <c r="DQ272"/>
      <c r="DR272"/>
      <c r="DS272"/>
      <c r="DT272"/>
      <c r="DU272"/>
      <c r="DV272"/>
      <c r="DW272"/>
      <c r="DX272"/>
      <c r="DY272"/>
      <c r="DZ272"/>
      <c r="EA272"/>
      <c r="EB272"/>
      <c r="EC272"/>
      <c r="ED272"/>
      <c r="EE272"/>
      <c r="EF272"/>
      <c r="EG272"/>
      <c r="EH272"/>
      <c r="EI272"/>
      <c r="EJ272"/>
      <c r="EK272"/>
      <c r="EL272"/>
      <c r="EM272"/>
      <c r="EN272"/>
      <c r="EO272"/>
      <c r="EP272"/>
      <c r="EQ272"/>
      <c r="ER272"/>
      <c r="ES272"/>
      <c r="ET272"/>
      <c r="EU272"/>
      <c r="EV272"/>
      <c r="EW272"/>
      <c r="EX272"/>
      <c r="EY272"/>
      <c r="EZ272"/>
      <c r="FA272"/>
      <c r="FB272"/>
      <c r="FC272"/>
      <c r="FD272"/>
      <c r="FE272"/>
      <c r="FF272"/>
      <c r="FG272"/>
      <c r="FH272"/>
      <c r="FI272"/>
      <c r="FJ272"/>
      <c r="FK272"/>
      <c r="FL272"/>
      <c r="FM272"/>
      <c r="FN272"/>
      <c r="FO272"/>
      <c r="FP272"/>
      <c r="FQ272"/>
      <c r="FR272"/>
      <c r="FS272"/>
      <c r="FT272"/>
      <c r="FU272"/>
      <c r="FV272"/>
      <c r="FW272"/>
      <c r="FX272"/>
      <c r="FY272"/>
      <c r="FZ272"/>
      <c r="GA272"/>
      <c r="GB272"/>
      <c r="GC272"/>
      <c r="GD272"/>
      <c r="GE272"/>
      <c r="GF272"/>
      <c r="GG272"/>
      <c r="GH272"/>
      <c r="GI272"/>
      <c r="GJ272"/>
      <c r="GK272"/>
      <c r="GL272"/>
      <c r="GM272"/>
      <c r="GN272"/>
      <c r="GO272"/>
      <c r="GP272"/>
      <c r="GQ272"/>
      <c r="GR272"/>
      <c r="GS272"/>
      <c r="GT272"/>
      <c r="GU272"/>
      <c r="GV272"/>
      <c r="GW272"/>
      <c r="GX272"/>
      <c r="GY272"/>
      <c r="GZ272"/>
      <c r="HA272"/>
      <c r="HB272"/>
      <c r="HC272"/>
      <c r="HD272"/>
      <c r="HE272"/>
      <c r="HF272"/>
      <c r="HG272"/>
      <c r="HH272"/>
      <c r="HI272"/>
      <c r="HJ272"/>
      <c r="HK272"/>
      <c r="HL272"/>
      <c r="HM272"/>
      <c r="HN272"/>
      <c r="HO272"/>
      <c r="HP272"/>
      <c r="HQ272"/>
      <c r="HR272"/>
      <c r="HS272"/>
      <c r="HT272"/>
      <c r="HU272"/>
      <c r="HV272"/>
      <c r="HW272"/>
      <c r="HX272"/>
      <c r="HY272"/>
      <c r="HZ272"/>
      <c r="IA272"/>
      <c r="IB272"/>
      <c r="IC272"/>
      <c r="ID272"/>
      <c r="IE272"/>
      <c r="IF272"/>
      <c r="IG272"/>
      <c r="IH272"/>
      <c r="II272"/>
      <c r="IJ272"/>
      <c r="IK272"/>
      <c r="IL272"/>
      <c r="IM272"/>
      <c r="IN272"/>
      <c r="IO272"/>
      <c r="IP272"/>
      <c r="IQ272"/>
      <c r="IR272"/>
      <c r="IS272"/>
      <c r="IT272"/>
      <c r="IU272"/>
      <c r="IV272"/>
      <c r="IW272"/>
      <c r="IX272"/>
      <c r="IY272"/>
      <c r="IZ272"/>
      <c r="JA272"/>
      <c r="JB272"/>
      <c r="JC272"/>
      <c r="JD272"/>
      <c r="JE272"/>
      <c r="JF272"/>
      <c r="JG272"/>
      <c r="JH272"/>
      <c r="JI272"/>
      <c r="JJ272"/>
      <c r="JK272"/>
      <c r="JL272"/>
      <c r="JM272"/>
      <c r="JN272"/>
      <c r="JO272"/>
      <c r="JP272"/>
      <c r="JQ272"/>
      <c r="JR272"/>
      <c r="JS272"/>
      <c r="JT272"/>
      <c r="JU272"/>
      <c r="JV272"/>
      <c r="JW272"/>
      <c r="JX272"/>
      <c r="JY272"/>
      <c r="JZ272"/>
      <c r="KA272"/>
      <c r="KB272"/>
      <c r="KC272"/>
      <c r="KD272"/>
      <c r="KE272"/>
      <c r="KF272"/>
      <c r="KG272"/>
      <c r="KH272"/>
      <c r="KI272"/>
      <c r="KJ272"/>
      <c r="KK272"/>
      <c r="KL272"/>
      <c r="KM272"/>
      <c r="KN272"/>
      <c r="KO272"/>
      <c r="KP272"/>
      <c r="KQ272"/>
      <c r="KR272"/>
      <c r="KS272"/>
      <c r="KT272"/>
      <c r="KU272"/>
      <c r="KV272"/>
      <c r="KW272"/>
      <c r="KX272"/>
      <c r="KY272"/>
      <c r="KZ272"/>
      <c r="LA272"/>
      <c r="LB272"/>
      <c r="LC272"/>
      <c r="LD272"/>
      <c r="LE272"/>
      <c r="LF272"/>
      <c r="LG272"/>
      <c r="LH272"/>
      <c r="LI272"/>
      <c r="LJ272"/>
      <c r="LK272"/>
      <c r="LL272"/>
      <c r="LM272"/>
      <c r="LN272"/>
      <c r="LO272"/>
      <c r="LP272"/>
      <c r="LQ272"/>
      <c r="LR272"/>
      <c r="LS272"/>
      <c r="LT272"/>
      <c r="LU272"/>
      <c r="LV272"/>
      <c r="LW272"/>
      <c r="LX272"/>
      <c r="LY272"/>
      <c r="LZ272"/>
      <c r="MA272"/>
      <c r="MB272"/>
      <c r="MC272"/>
      <c r="MD272"/>
      <c r="ME272"/>
      <c r="MF272"/>
      <c r="MG272"/>
      <c r="MH272"/>
      <c r="MI272"/>
      <c r="MJ272"/>
      <c r="MK272"/>
      <c r="ML272"/>
      <c r="MM272"/>
      <c r="MN272"/>
      <c r="MO272"/>
      <c r="MP272"/>
      <c r="MQ272"/>
      <c r="MR272"/>
      <c r="MS272"/>
      <c r="MT272"/>
      <c r="MU272"/>
      <c r="MV272"/>
      <c r="MW272"/>
      <c r="MX272"/>
      <c r="MY272"/>
      <c r="MZ272"/>
      <c r="NA272"/>
      <c r="NB272"/>
      <c r="NC272"/>
      <c r="ND272"/>
      <c r="NE272"/>
      <c r="NF272"/>
      <c r="NG272"/>
      <c r="NH272"/>
      <c r="NI272"/>
      <c r="NJ272"/>
      <c r="NK272"/>
      <c r="NL272"/>
      <c r="NM272"/>
      <c r="NN272"/>
      <c r="NO272"/>
      <c r="NP272"/>
      <c r="NQ272"/>
      <c r="NR272"/>
      <c r="NS272"/>
      <c r="NT272"/>
      <c r="NU272"/>
      <c r="NV272"/>
      <c r="NW272"/>
      <c r="NX272"/>
      <c r="NY272"/>
      <c r="NZ272"/>
      <c r="OA272"/>
      <c r="OB272"/>
      <c r="OC272"/>
      <c r="OD272"/>
      <c r="OE272"/>
      <c r="OF272"/>
      <c r="OG272"/>
      <c r="OH272"/>
      <c r="OI272"/>
      <c r="OJ272"/>
      <c r="OK272"/>
      <c r="OL272"/>
      <c r="OM272"/>
      <c r="ON272"/>
      <c r="OO272"/>
      <c r="OP272"/>
      <c r="OQ272"/>
      <c r="OR272"/>
      <c r="OS272"/>
      <c r="OT272"/>
      <c r="OU272"/>
      <c r="OV272"/>
      <c r="OW272"/>
      <c r="OX272"/>
      <c r="OY272"/>
      <c r="OZ272"/>
      <c r="PA272"/>
      <c r="PB272"/>
      <c r="PC272"/>
      <c r="PD272"/>
      <c r="PE272"/>
      <c r="PF272"/>
      <c r="PG272"/>
      <c r="PH272"/>
      <c r="PI272"/>
      <c r="PJ272"/>
      <c r="PK272"/>
      <c r="PL272"/>
      <c r="PM272"/>
      <c r="PN272"/>
      <c r="PO272"/>
      <c r="PP272"/>
      <c r="PQ272"/>
      <c r="PR272"/>
      <c r="PS272"/>
      <c r="PT272"/>
      <c r="PU272"/>
      <c r="PV272"/>
      <c r="PW272"/>
      <c r="PX272"/>
      <c r="PY272"/>
      <c r="PZ272"/>
      <c r="QA272"/>
      <c r="QB272"/>
      <c r="QC272"/>
      <c r="QD272"/>
      <c r="QE272"/>
      <c r="QF272"/>
      <c r="QG272"/>
      <c r="QH272"/>
      <c r="QI272"/>
      <c r="QJ272"/>
      <c r="QK272"/>
      <c r="QL272"/>
      <c r="QM272"/>
      <c r="QN272"/>
      <c r="QO272"/>
      <c r="QP272"/>
      <c r="QQ272"/>
      <c r="QR272"/>
      <c r="QS272"/>
      <c r="QT272"/>
      <c r="QU272"/>
      <c r="QV272"/>
      <c r="QW272"/>
      <c r="QX272"/>
      <c r="QY272"/>
      <c r="QZ272"/>
      <c r="RA272"/>
      <c r="RB272"/>
      <c r="RC272"/>
      <c r="RD272"/>
      <c r="RE272"/>
      <c r="RF272"/>
      <c r="RG272"/>
      <c r="RH272"/>
      <c r="RI272"/>
      <c r="RJ272"/>
      <c r="RK272"/>
      <c r="RL272"/>
      <c r="RM272"/>
      <c r="RN272"/>
      <c r="RO272"/>
      <c r="RP272"/>
      <c r="RQ272"/>
      <c r="RR272"/>
      <c r="RS272"/>
      <c r="RT272"/>
      <c r="RU272"/>
      <c r="RV272"/>
      <c r="RW272"/>
      <c r="RX272"/>
      <c r="RY272"/>
      <c r="RZ272"/>
      <c r="SA272"/>
      <c r="SB272"/>
      <c r="SC272"/>
      <c r="SD272"/>
      <c r="SE272"/>
      <c r="SF272"/>
      <c r="SG272"/>
      <c r="SH272"/>
      <c r="SI272"/>
      <c r="SJ272"/>
      <c r="SK272"/>
      <c r="SL272"/>
      <c r="SM272"/>
      <c r="SN272"/>
      <c r="SO272"/>
      <c r="SP272"/>
      <c r="SQ272"/>
      <c r="SR272"/>
      <c r="SS272"/>
      <c r="ST272"/>
      <c r="SU272"/>
      <c r="SV272"/>
      <c r="SW272"/>
      <c r="SX272"/>
      <c r="SY272"/>
      <c r="SZ272"/>
      <c r="TA272"/>
      <c r="TB272"/>
      <c r="TC272"/>
      <c r="TD272"/>
      <c r="TE272"/>
      <c r="TF272"/>
      <c r="TG272"/>
      <c r="TH272"/>
      <c r="TI272"/>
      <c r="TJ272"/>
      <c r="TK272"/>
      <c r="TL272"/>
      <c r="TM272"/>
      <c r="TN272"/>
      <c r="TO272"/>
      <c r="TP272"/>
      <c r="TQ272"/>
      <c r="TR272"/>
      <c r="TS272"/>
      <c r="TT272"/>
      <c r="TU272"/>
      <c r="TV272"/>
      <c r="TW272"/>
      <c r="TX272"/>
      <c r="TY272"/>
      <c r="TZ272"/>
      <c r="UA272"/>
      <c r="UB272"/>
      <c r="UC272"/>
      <c r="UD272"/>
      <c r="UE272"/>
      <c r="UF272"/>
      <c r="UG272"/>
      <c r="UH272"/>
      <c r="UI272"/>
      <c r="UJ272"/>
      <c r="UK272"/>
      <c r="UL272"/>
      <c r="UM272"/>
      <c r="UN272"/>
      <c r="UO272"/>
      <c r="UP272"/>
      <c r="UQ272"/>
      <c r="UR272"/>
      <c r="US272"/>
      <c r="UT272"/>
      <c r="UU272"/>
      <c r="UV272"/>
      <c r="UW272"/>
      <c r="UX272"/>
      <c r="UY272"/>
      <c r="UZ272"/>
      <c r="VA272"/>
      <c r="VB272"/>
      <c r="VC272"/>
      <c r="VD272"/>
      <c r="VE272"/>
      <c r="VF272"/>
      <c r="VG272"/>
      <c r="VH272"/>
      <c r="VI272"/>
      <c r="VJ272"/>
      <c r="VK272"/>
      <c r="VL272"/>
      <c r="VM272"/>
      <c r="VN272"/>
      <c r="VO272"/>
      <c r="VP272"/>
      <c r="VQ272"/>
      <c r="VR272"/>
      <c r="VS272"/>
      <c r="VT272"/>
      <c r="VU272"/>
      <c r="VV272"/>
      <c r="VW272"/>
      <c r="VX272"/>
      <c r="VY272"/>
      <c r="VZ272"/>
      <c r="WA272"/>
      <c r="WB272"/>
      <c r="WC272"/>
      <c r="WD272"/>
      <c r="WE272"/>
      <c r="WF272"/>
      <c r="WG272"/>
      <c r="WH272"/>
      <c r="WI272"/>
      <c r="WJ272"/>
      <c r="WK272"/>
      <c r="WL272"/>
      <c r="WM272"/>
      <c r="WN272"/>
      <c r="WO272"/>
      <c r="WP272"/>
      <c r="WQ272"/>
      <c r="WR272"/>
      <c r="WS272"/>
      <c r="WT272"/>
      <c r="WU272"/>
      <c r="WV272"/>
      <c r="WW272"/>
      <c r="WX272"/>
      <c r="WY272"/>
      <c r="WZ272"/>
      <c r="XA272"/>
      <c r="XB272"/>
      <c r="XC272"/>
      <c r="XD272"/>
      <c r="XE272"/>
      <c r="XF272"/>
      <c r="XG272"/>
      <c r="XH272"/>
      <c r="XI272"/>
      <c r="XJ272"/>
      <c r="XK272"/>
      <c r="XL272"/>
      <c r="XM272"/>
      <c r="XN272"/>
      <c r="XO272"/>
      <c r="XP272"/>
      <c r="XQ272"/>
      <c r="XR272"/>
      <c r="XS272"/>
      <c r="XT272"/>
      <c r="XU272"/>
      <c r="XV272"/>
      <c r="XW272"/>
      <c r="XX272"/>
      <c r="XY272"/>
      <c r="XZ272"/>
      <c r="YA272"/>
      <c r="YB272"/>
      <c r="YC272"/>
      <c r="YD272"/>
      <c r="YE272"/>
      <c r="YF272"/>
      <c r="YG272"/>
      <c r="YH272"/>
      <c r="YI272"/>
      <c r="YJ272"/>
      <c r="YK272"/>
      <c r="YL272"/>
      <c r="YM272"/>
      <c r="YN272"/>
      <c r="YO272"/>
      <c r="YP272"/>
      <c r="YQ272"/>
      <c r="YR272"/>
      <c r="YS272"/>
      <c r="YT272"/>
      <c r="YU272"/>
      <c r="YV272"/>
      <c r="YW272"/>
      <c r="YX272"/>
      <c r="YY272"/>
      <c r="YZ272"/>
      <c r="ZA272"/>
      <c r="ZB272"/>
      <c r="ZC272"/>
      <c r="ZD272"/>
      <c r="ZE272"/>
      <c r="ZF272"/>
      <c r="ZG272"/>
      <c r="ZH272"/>
      <c r="ZI272"/>
      <c r="ZJ272"/>
      <c r="ZK272"/>
      <c r="ZL272"/>
      <c r="ZM272"/>
      <c r="ZN272"/>
      <c r="ZO272"/>
      <c r="ZP272"/>
      <c r="ZQ272"/>
      <c r="ZR272"/>
      <c r="ZS272"/>
      <c r="ZT272"/>
      <c r="ZU272"/>
      <c r="ZV272"/>
      <c r="ZW272"/>
      <c r="ZX272"/>
      <c r="ZY272"/>
      <c r="ZZ272"/>
      <c r="AAA272"/>
      <c r="AAB272"/>
      <c r="AAC272"/>
      <c r="AAD272"/>
      <c r="AAE272"/>
      <c r="AAF272"/>
      <c r="AAG272"/>
      <c r="AAH272"/>
      <c r="AAI272"/>
      <c r="AAJ272"/>
      <c r="AAK272"/>
      <c r="AAL272"/>
      <c r="AAM272"/>
      <c r="AAN272"/>
      <c r="AAO272"/>
      <c r="AAP272"/>
      <c r="AAQ272"/>
      <c r="AAR272"/>
      <c r="AAS272"/>
      <c r="AAT272"/>
      <c r="AAU272"/>
      <c r="AAV272"/>
      <c r="AAW272"/>
      <c r="AAX272"/>
      <c r="AAY272"/>
      <c r="AAZ272"/>
      <c r="ABA272"/>
      <c r="ABB272"/>
      <c r="ABC272"/>
      <c r="ABD272"/>
      <c r="ABE272"/>
      <c r="ABF272"/>
      <c r="ABG272"/>
      <c r="ABH272"/>
      <c r="ABI272"/>
      <c r="ABJ272"/>
      <c r="ABK272"/>
      <c r="ABL272"/>
      <c r="ABM272"/>
      <c r="ABN272"/>
      <c r="ABO272"/>
      <c r="ABP272"/>
      <c r="ABQ272"/>
      <c r="ABR272"/>
      <c r="ABS272"/>
      <c r="ABT272"/>
      <c r="ABU272"/>
      <c r="ABV272"/>
      <c r="ABW272"/>
      <c r="ABX272"/>
      <c r="ABY272"/>
      <c r="ABZ272"/>
      <c r="ACA272"/>
      <c r="ACB272"/>
      <c r="ACC272"/>
      <c r="ACD272"/>
      <c r="ACE272"/>
      <c r="ACF272"/>
      <c r="ACG272"/>
      <c r="ACH272"/>
      <c r="ACI272"/>
      <c r="ACJ272"/>
      <c r="ACK272"/>
      <c r="ACL272"/>
      <c r="ACM272"/>
      <c r="ACN272"/>
      <c r="ACO272"/>
      <c r="ACP272"/>
      <c r="ACQ272"/>
      <c r="ACR272"/>
      <c r="ACS272"/>
      <c r="ACT272"/>
      <c r="ACU272"/>
      <c r="ACV272"/>
      <c r="ACW272"/>
      <c r="ACX272"/>
      <c r="ACY272"/>
      <c r="ACZ272"/>
      <c r="ADA272"/>
      <c r="ADB272"/>
      <c r="ADC272"/>
      <c r="ADD272"/>
      <c r="ADE272"/>
      <c r="ADF272"/>
      <c r="ADG272"/>
      <c r="ADH272"/>
      <c r="ADI272"/>
      <c r="ADJ272"/>
      <c r="ADK272"/>
      <c r="ADL272"/>
      <c r="ADM272"/>
      <c r="ADN272"/>
      <c r="ADO272"/>
      <c r="ADP272"/>
      <c r="ADQ272"/>
      <c r="ADR272"/>
      <c r="ADS272"/>
      <c r="ADT272"/>
      <c r="ADU272"/>
      <c r="ADV272"/>
      <c r="ADW272"/>
      <c r="ADX272"/>
      <c r="ADY272"/>
      <c r="ADZ272"/>
      <c r="AEA272"/>
      <c r="AEB272"/>
      <c r="AEC272"/>
      <c r="AED272"/>
      <c r="AEE272"/>
      <c r="AEF272"/>
      <c r="AEG272"/>
      <c r="AEH272"/>
      <c r="AEI272"/>
      <c r="AEJ272"/>
      <c r="AEK272"/>
      <c r="AEL272"/>
      <c r="AEM272"/>
      <c r="AEN272"/>
      <c r="AEO272"/>
      <c r="AEP272"/>
      <c r="AEQ272"/>
      <c r="AER272"/>
      <c r="AES272"/>
      <c r="AET272"/>
      <c r="AEU272"/>
      <c r="AEV272"/>
      <c r="AEW272"/>
      <c r="AEX272"/>
      <c r="AEY272"/>
      <c r="AEZ272"/>
      <c r="AFA272"/>
      <c r="AFB272"/>
      <c r="AFC272"/>
      <c r="AFD272"/>
      <c r="AFE272"/>
      <c r="AFF272"/>
      <c r="AFG272"/>
      <c r="AFH272"/>
      <c r="AFI272"/>
      <c r="AFJ272"/>
      <c r="AFK272"/>
      <c r="AFL272"/>
      <c r="AFM272"/>
      <c r="AFN272"/>
      <c r="AFO272"/>
      <c r="AFP272"/>
      <c r="AFQ272"/>
      <c r="AFR272"/>
      <c r="AFS272"/>
      <c r="AFT272"/>
      <c r="AFU272"/>
      <c r="AFV272"/>
      <c r="AFW272"/>
      <c r="AFX272"/>
      <c r="AFY272"/>
      <c r="AFZ272"/>
      <c r="AGA272"/>
      <c r="AGB272"/>
      <c r="AGC272"/>
      <c r="AGD272"/>
      <c r="AGE272"/>
      <c r="AGF272"/>
      <c r="AGG272"/>
      <c r="AGH272"/>
      <c r="AGI272"/>
      <c r="AGJ272"/>
      <c r="AGK272"/>
      <c r="AGL272"/>
      <c r="AGM272"/>
      <c r="AGN272"/>
      <c r="AGO272"/>
      <c r="AGP272"/>
      <c r="AGQ272"/>
      <c r="AGR272"/>
      <c r="AGS272"/>
      <c r="AGT272"/>
      <c r="AGU272"/>
      <c r="AGV272"/>
      <c r="AGW272"/>
      <c r="AGX272"/>
      <c r="AGY272"/>
      <c r="AGZ272"/>
      <c r="AHA272"/>
      <c r="AHB272"/>
      <c r="AHC272"/>
      <c r="AHD272"/>
      <c r="AHE272"/>
      <c r="AHF272"/>
      <c r="AHG272"/>
      <c r="AHH272"/>
      <c r="AHI272"/>
      <c r="AHJ272"/>
      <c r="AHK272"/>
      <c r="AHL272"/>
      <c r="AHM272"/>
      <c r="AHN272"/>
      <c r="AHO272"/>
      <c r="AHP272"/>
      <c r="AHQ272"/>
      <c r="AHR272"/>
      <c r="AHS272"/>
      <c r="AHT272"/>
      <c r="AHU272"/>
      <c r="AHV272"/>
      <c r="AHW272"/>
      <c r="AHX272"/>
      <c r="AHY272"/>
      <c r="AHZ272"/>
      <c r="AIA272"/>
      <c r="AIB272"/>
      <c r="AIC272"/>
      <c r="AID272"/>
      <c r="AIE272"/>
      <c r="AIF272"/>
      <c r="AIG272"/>
      <c r="AIH272"/>
      <c r="AII272"/>
      <c r="AIJ272"/>
      <c r="AIK272"/>
      <c r="AIL272"/>
      <c r="AIM272"/>
      <c r="AIN272"/>
      <c r="AIO272"/>
      <c r="AIP272"/>
      <c r="AIQ272"/>
      <c r="AIR272"/>
      <c r="AIS272"/>
      <c r="AIT272"/>
      <c r="AIU272"/>
      <c r="AIV272"/>
      <c r="AIW272"/>
      <c r="AIX272"/>
      <c r="AIY272"/>
      <c r="AIZ272"/>
      <c r="AJA272"/>
      <c r="AJB272"/>
      <c r="AJC272"/>
      <c r="AJD272"/>
      <c r="AJE272"/>
      <c r="AJF272"/>
      <c r="AJG272"/>
      <c r="AJH272"/>
      <c r="AJI272"/>
      <c r="AJJ272"/>
      <c r="AJK272"/>
      <c r="AJL272"/>
      <c r="AJM272"/>
      <c r="AJN272"/>
      <c r="AJO272"/>
      <c r="AJP272"/>
      <c r="AJQ272"/>
      <c r="AJR272"/>
      <c r="AJS272"/>
      <c r="AJT272"/>
      <c r="AJU272"/>
      <c r="AJV272"/>
      <c r="AJW272"/>
      <c r="AJX272"/>
      <c r="AJY272"/>
      <c r="AJZ272"/>
      <c r="AKA272"/>
      <c r="AKB272"/>
      <c r="AKC272"/>
      <c r="AKD272"/>
      <c r="AKE272"/>
      <c r="AKF272"/>
      <c r="AKG272"/>
      <c r="AKH272"/>
      <c r="AKI272"/>
      <c r="AKJ272"/>
      <c r="AKK272"/>
      <c r="AKL272"/>
      <c r="AKM272"/>
      <c r="AKN272"/>
      <c r="AKO272"/>
      <c r="AKP272"/>
      <c r="AKQ272"/>
      <c r="AKR272"/>
      <c r="AKS272"/>
      <c r="AKT272"/>
      <c r="AKU272"/>
      <c r="AKV272"/>
      <c r="AKW272"/>
      <c r="AKX272"/>
      <c r="AKY272"/>
      <c r="AKZ272"/>
      <c r="ALA272"/>
      <c r="ALB272"/>
      <c r="ALC272"/>
      <c r="ALD272"/>
      <c r="ALE272"/>
      <c r="ALF272"/>
      <c r="ALG272"/>
      <c r="ALH272"/>
      <c r="ALI272"/>
      <c r="ALJ272"/>
      <c r="ALK272"/>
      <c r="ALL272"/>
      <c r="ALM272"/>
      <c r="ALN272"/>
      <c r="ALO272"/>
      <c r="ALP272"/>
      <c r="ALQ272"/>
      <c r="ALR272"/>
      <c r="ALS272"/>
      <c r="ALT272"/>
      <c r="ALU272"/>
      <c r="ALV272"/>
      <c r="ALW272"/>
      <c r="ALX272"/>
      <c r="ALY272"/>
      <c r="ALZ272"/>
      <c r="AMA272"/>
    </row>
    <row r="273" spans="2:1015" hidden="1" x14ac:dyDescent="0.25">
      <c r="B273" s="226"/>
      <c r="C273" s="218">
        <v>11</v>
      </c>
      <c r="D273" s="223" t="str">
        <f>'Ergebnisse - Kategorien'!C17</f>
        <v>Pendeln (Studierende)</v>
      </c>
      <c r="E273" s="137">
        <f>SUM('Ergebnisse - Kategorien'!F17/1000)</f>
        <v>0</v>
      </c>
      <c r="F273" s="137">
        <f>SUM('Ergebnisse - Kategorien'!G17/1000)</f>
        <v>0</v>
      </c>
      <c r="G273" s="137">
        <f>SUM('Ergebnisse - Kategorien'!H17/1000)</f>
        <v>0</v>
      </c>
      <c r="H273" s="137">
        <f>SUM('Ergebnisse - Kategorien'!I17/1000)</f>
        <v>0</v>
      </c>
      <c r="I273" s="225"/>
      <c r="J273"/>
      <c r="K273" t="str">
        <f t="shared" si="0"/>
        <v>Pendeln (Studierende)</v>
      </c>
      <c r="L273" s="347" t="e">
        <f t="shared" si="4"/>
        <v>#DIV/0!</v>
      </c>
      <c r="M273" t="str">
        <f t="shared" si="5"/>
        <v>Pendeln (Studierende)</v>
      </c>
      <c r="N273" s="347" t="e">
        <f t="shared" si="1"/>
        <v>#DIV/0!</v>
      </c>
      <c r="O273" t="str">
        <f t="shared" si="2"/>
        <v>Pendeln (Studierende)</v>
      </c>
      <c r="P273" s="347" t="e">
        <f t="shared" si="3"/>
        <v>#DIV/0!</v>
      </c>
      <c r="Q273" s="123"/>
      <c r="R273" s="123"/>
      <c r="S273" s="123"/>
      <c r="T273" s="123"/>
      <c r="U273" s="123"/>
      <c r="V273" s="123"/>
      <c r="W273" s="123"/>
      <c r="X273" s="123"/>
      <c r="Y273" s="123"/>
      <c r="Z273" s="123"/>
      <c r="AA273" s="123"/>
      <c r="AB273" s="123"/>
      <c r="AC273" s="123"/>
      <c r="AD273" s="123"/>
      <c r="AE273" s="123"/>
      <c r="AF273" s="123"/>
      <c r="AG273" s="123"/>
      <c r="AH273" s="123"/>
      <c r="AI273" s="123"/>
      <c r="AJ273" s="123"/>
      <c r="AK273" s="123"/>
      <c r="AL273" s="123"/>
      <c r="AM273" s="123"/>
      <c r="AN273" s="123"/>
      <c r="AO273" s="123"/>
      <c r="AP273" s="123"/>
      <c r="AQ273" s="123"/>
      <c r="AR273" s="123"/>
      <c r="AS273" s="123"/>
      <c r="AT273" s="123"/>
      <c r="AU273" s="123"/>
      <c r="AV273"/>
      <c r="AW273"/>
      <c r="AX273"/>
      <c r="AY273"/>
      <c r="AZ273"/>
      <c r="BA273"/>
      <c r="BB273"/>
      <c r="BC273"/>
      <c r="BD273"/>
      <c r="BE273"/>
      <c r="BF273"/>
      <c r="BG273"/>
      <c r="BH273"/>
      <c r="BI273"/>
      <c r="BJ273"/>
      <c r="BK273"/>
      <c r="BL273"/>
      <c r="BM273"/>
      <c r="BN273"/>
      <c r="BO273"/>
      <c r="BP273"/>
      <c r="BQ273"/>
      <c r="BR273"/>
      <c r="BS273"/>
      <c r="BT273"/>
      <c r="BU273"/>
      <c r="BV273"/>
      <c r="BW273"/>
      <c r="BX273"/>
      <c r="BY273"/>
      <c r="BZ273"/>
      <c r="CA273"/>
      <c r="CB273"/>
      <c r="CC273"/>
      <c r="CD273"/>
      <c r="CE273"/>
      <c r="CF273"/>
      <c r="CG273"/>
      <c r="CH273"/>
      <c r="CI273"/>
      <c r="CJ273"/>
      <c r="CK273"/>
      <c r="CL273"/>
      <c r="CM273"/>
      <c r="CN273"/>
      <c r="CO273"/>
      <c r="CP273"/>
      <c r="CQ273"/>
      <c r="CR273"/>
      <c r="CS273"/>
      <c r="CT273"/>
      <c r="CU273"/>
      <c r="CV273"/>
      <c r="CW273"/>
      <c r="CX273"/>
      <c r="CY273"/>
      <c r="CZ273"/>
      <c r="DA273"/>
      <c r="DB273"/>
      <c r="DC273"/>
      <c r="DD273"/>
      <c r="DE273"/>
      <c r="DF273"/>
      <c r="DG273"/>
      <c r="DH273"/>
      <c r="DI273"/>
      <c r="DJ273"/>
      <c r="DK273"/>
      <c r="DL273"/>
      <c r="DM273"/>
      <c r="DN273"/>
      <c r="DO273"/>
      <c r="DP273"/>
      <c r="DQ273"/>
      <c r="DR273"/>
      <c r="DS273"/>
      <c r="DT273"/>
      <c r="DU273"/>
      <c r="DV273"/>
      <c r="DW273"/>
      <c r="DX273"/>
      <c r="DY273"/>
      <c r="DZ273"/>
      <c r="EA273"/>
      <c r="EB273"/>
      <c r="EC273"/>
      <c r="ED273"/>
      <c r="EE273"/>
      <c r="EF273"/>
      <c r="EG273"/>
      <c r="EH273"/>
      <c r="EI273"/>
      <c r="EJ273"/>
      <c r="EK273"/>
      <c r="EL273"/>
      <c r="EM273"/>
      <c r="EN273"/>
      <c r="EO273"/>
      <c r="EP273"/>
      <c r="EQ273"/>
      <c r="ER273"/>
      <c r="ES273"/>
      <c r="ET273"/>
      <c r="EU273"/>
      <c r="EV273"/>
      <c r="EW273"/>
      <c r="EX273"/>
      <c r="EY273"/>
      <c r="EZ273"/>
      <c r="FA273"/>
      <c r="FB273"/>
      <c r="FC273"/>
      <c r="FD273"/>
      <c r="FE273"/>
      <c r="FF273"/>
      <c r="FG273"/>
      <c r="FH273"/>
      <c r="FI273"/>
      <c r="FJ273"/>
      <c r="FK273"/>
      <c r="FL273"/>
      <c r="FM273"/>
      <c r="FN273"/>
      <c r="FO273"/>
      <c r="FP273"/>
      <c r="FQ273"/>
      <c r="FR273"/>
      <c r="FS273"/>
      <c r="FT273"/>
      <c r="FU273"/>
      <c r="FV273"/>
      <c r="FW273"/>
      <c r="FX273"/>
      <c r="FY273"/>
      <c r="FZ273"/>
      <c r="GA273"/>
      <c r="GB273"/>
      <c r="GC273"/>
      <c r="GD273"/>
      <c r="GE273"/>
      <c r="GF273"/>
      <c r="GG273"/>
      <c r="GH273"/>
      <c r="GI273"/>
      <c r="GJ273"/>
      <c r="GK273"/>
      <c r="GL273"/>
      <c r="GM273"/>
      <c r="GN273"/>
      <c r="GO273"/>
      <c r="GP273"/>
      <c r="GQ273"/>
      <c r="GR273"/>
      <c r="GS273"/>
      <c r="GT273"/>
      <c r="GU273"/>
      <c r="GV273"/>
      <c r="GW273"/>
      <c r="GX273"/>
      <c r="GY273"/>
      <c r="GZ273"/>
      <c r="HA273"/>
      <c r="HB273"/>
      <c r="HC273"/>
      <c r="HD273"/>
      <c r="HE273"/>
      <c r="HF273"/>
      <c r="HG273"/>
      <c r="HH273"/>
      <c r="HI273"/>
      <c r="HJ273"/>
      <c r="HK273"/>
      <c r="HL273"/>
      <c r="HM273"/>
      <c r="HN273"/>
      <c r="HO273"/>
      <c r="HP273"/>
      <c r="HQ273"/>
      <c r="HR273"/>
      <c r="HS273"/>
      <c r="HT273"/>
      <c r="HU273"/>
      <c r="HV273"/>
      <c r="HW273"/>
      <c r="HX273"/>
      <c r="HY273"/>
      <c r="HZ273"/>
      <c r="IA273"/>
      <c r="IB273"/>
      <c r="IC273"/>
      <c r="ID273"/>
      <c r="IE273"/>
      <c r="IF273"/>
      <c r="IG273"/>
      <c r="IH273"/>
      <c r="II273"/>
      <c r="IJ273"/>
      <c r="IK273"/>
      <c r="IL273"/>
      <c r="IM273"/>
      <c r="IN273"/>
      <c r="IO273"/>
      <c r="IP273"/>
      <c r="IQ273"/>
      <c r="IR273"/>
      <c r="IS273"/>
      <c r="IT273"/>
      <c r="IU273"/>
      <c r="IV273"/>
      <c r="IW273"/>
      <c r="IX273"/>
      <c r="IY273"/>
      <c r="IZ273"/>
      <c r="JA273"/>
      <c r="JB273"/>
      <c r="JC273"/>
      <c r="JD273"/>
      <c r="JE273"/>
      <c r="JF273"/>
      <c r="JG273"/>
      <c r="JH273"/>
      <c r="JI273"/>
      <c r="JJ273"/>
      <c r="JK273"/>
      <c r="JL273"/>
      <c r="JM273"/>
      <c r="JN273"/>
      <c r="JO273"/>
      <c r="JP273"/>
      <c r="JQ273"/>
      <c r="JR273"/>
      <c r="JS273"/>
      <c r="JT273"/>
      <c r="JU273"/>
      <c r="JV273"/>
      <c r="JW273"/>
      <c r="JX273"/>
      <c r="JY273"/>
      <c r="JZ273"/>
      <c r="KA273"/>
      <c r="KB273"/>
      <c r="KC273"/>
      <c r="KD273"/>
      <c r="KE273"/>
      <c r="KF273"/>
      <c r="KG273"/>
      <c r="KH273"/>
      <c r="KI273"/>
      <c r="KJ273"/>
      <c r="KK273"/>
      <c r="KL273"/>
      <c r="KM273"/>
      <c r="KN273"/>
      <c r="KO273"/>
      <c r="KP273"/>
      <c r="KQ273"/>
      <c r="KR273"/>
      <c r="KS273"/>
      <c r="KT273"/>
      <c r="KU273"/>
      <c r="KV273"/>
      <c r="KW273"/>
      <c r="KX273"/>
      <c r="KY273"/>
      <c r="KZ273"/>
      <c r="LA273"/>
      <c r="LB273"/>
      <c r="LC273"/>
      <c r="LD273"/>
      <c r="LE273"/>
      <c r="LF273"/>
      <c r="LG273"/>
      <c r="LH273"/>
      <c r="LI273"/>
      <c r="LJ273"/>
      <c r="LK273"/>
      <c r="LL273"/>
      <c r="LM273"/>
      <c r="LN273"/>
      <c r="LO273"/>
      <c r="LP273"/>
      <c r="LQ273"/>
      <c r="LR273"/>
      <c r="LS273"/>
      <c r="LT273"/>
      <c r="LU273"/>
      <c r="LV273"/>
      <c r="LW273"/>
      <c r="LX273"/>
      <c r="LY273"/>
      <c r="LZ273"/>
      <c r="MA273"/>
      <c r="MB273"/>
      <c r="MC273"/>
      <c r="MD273"/>
      <c r="ME273"/>
      <c r="MF273"/>
      <c r="MG273"/>
      <c r="MH273"/>
      <c r="MI273"/>
      <c r="MJ273"/>
      <c r="MK273"/>
      <c r="ML273"/>
      <c r="MM273"/>
      <c r="MN273"/>
      <c r="MO273"/>
      <c r="MP273"/>
      <c r="MQ273"/>
      <c r="MR273"/>
      <c r="MS273"/>
      <c r="MT273"/>
      <c r="MU273"/>
      <c r="MV273"/>
      <c r="MW273"/>
      <c r="MX273"/>
      <c r="MY273"/>
      <c r="MZ273"/>
      <c r="NA273"/>
      <c r="NB273"/>
      <c r="NC273"/>
      <c r="ND273"/>
      <c r="NE273"/>
      <c r="NF273"/>
      <c r="NG273"/>
      <c r="NH273"/>
      <c r="NI273"/>
      <c r="NJ273"/>
      <c r="NK273"/>
      <c r="NL273"/>
      <c r="NM273"/>
      <c r="NN273"/>
      <c r="NO273"/>
      <c r="NP273"/>
      <c r="NQ273"/>
      <c r="NR273"/>
      <c r="NS273"/>
      <c r="NT273"/>
      <c r="NU273"/>
      <c r="NV273"/>
      <c r="NW273"/>
      <c r="NX273"/>
      <c r="NY273"/>
      <c r="NZ273"/>
      <c r="OA273"/>
      <c r="OB273"/>
      <c r="OC273"/>
      <c r="OD273"/>
      <c r="OE273"/>
      <c r="OF273"/>
      <c r="OG273"/>
      <c r="OH273"/>
      <c r="OI273"/>
      <c r="OJ273"/>
      <c r="OK273"/>
      <c r="OL273"/>
      <c r="OM273"/>
      <c r="ON273"/>
      <c r="OO273"/>
      <c r="OP273"/>
      <c r="OQ273"/>
      <c r="OR273"/>
      <c r="OS273"/>
      <c r="OT273"/>
      <c r="OU273"/>
      <c r="OV273"/>
      <c r="OW273"/>
      <c r="OX273"/>
      <c r="OY273"/>
      <c r="OZ273"/>
      <c r="PA273"/>
      <c r="PB273"/>
      <c r="PC273"/>
      <c r="PD273"/>
      <c r="PE273"/>
      <c r="PF273"/>
      <c r="PG273"/>
      <c r="PH273"/>
      <c r="PI273"/>
      <c r="PJ273"/>
      <c r="PK273"/>
      <c r="PL273"/>
      <c r="PM273"/>
      <c r="PN273"/>
      <c r="PO273"/>
      <c r="PP273"/>
      <c r="PQ273"/>
      <c r="PR273"/>
      <c r="PS273"/>
      <c r="PT273"/>
      <c r="PU273"/>
      <c r="PV273"/>
      <c r="PW273"/>
      <c r="PX273"/>
      <c r="PY273"/>
      <c r="PZ273"/>
      <c r="QA273"/>
      <c r="QB273"/>
      <c r="QC273"/>
      <c r="QD273"/>
      <c r="QE273"/>
      <c r="QF273"/>
      <c r="QG273"/>
      <c r="QH273"/>
      <c r="QI273"/>
      <c r="QJ273"/>
      <c r="QK273"/>
      <c r="QL273"/>
      <c r="QM273"/>
      <c r="QN273"/>
      <c r="QO273"/>
      <c r="QP273"/>
      <c r="QQ273"/>
      <c r="QR273"/>
      <c r="QS273"/>
      <c r="QT273"/>
      <c r="QU273"/>
      <c r="QV273"/>
      <c r="QW273"/>
      <c r="QX273"/>
      <c r="QY273"/>
      <c r="QZ273"/>
      <c r="RA273"/>
      <c r="RB273"/>
      <c r="RC273"/>
      <c r="RD273"/>
      <c r="RE273"/>
      <c r="RF273"/>
      <c r="RG273"/>
      <c r="RH273"/>
      <c r="RI273"/>
      <c r="RJ273"/>
      <c r="RK273"/>
      <c r="RL273"/>
      <c r="RM273"/>
      <c r="RN273"/>
      <c r="RO273"/>
      <c r="RP273"/>
      <c r="RQ273"/>
      <c r="RR273"/>
      <c r="RS273"/>
      <c r="RT273"/>
      <c r="RU273"/>
      <c r="RV273"/>
      <c r="RW273"/>
      <c r="RX273"/>
      <c r="RY273"/>
      <c r="RZ273"/>
      <c r="SA273"/>
      <c r="SB273"/>
      <c r="SC273"/>
      <c r="SD273"/>
      <c r="SE273"/>
      <c r="SF273"/>
      <c r="SG273"/>
      <c r="SH273"/>
      <c r="SI273"/>
      <c r="SJ273"/>
      <c r="SK273"/>
      <c r="SL273"/>
      <c r="SM273"/>
      <c r="SN273"/>
      <c r="SO273"/>
      <c r="SP273"/>
      <c r="SQ273"/>
      <c r="SR273"/>
      <c r="SS273"/>
      <c r="ST273"/>
      <c r="SU273"/>
      <c r="SV273"/>
      <c r="SW273"/>
      <c r="SX273"/>
      <c r="SY273"/>
      <c r="SZ273"/>
      <c r="TA273"/>
      <c r="TB273"/>
      <c r="TC273"/>
      <c r="TD273"/>
      <c r="TE273"/>
      <c r="TF273"/>
      <c r="TG273"/>
      <c r="TH273"/>
      <c r="TI273"/>
      <c r="TJ273"/>
      <c r="TK273"/>
      <c r="TL273"/>
      <c r="TM273"/>
      <c r="TN273"/>
      <c r="TO273"/>
      <c r="TP273"/>
      <c r="TQ273"/>
      <c r="TR273"/>
      <c r="TS273"/>
      <c r="TT273"/>
      <c r="TU273"/>
      <c r="TV273"/>
      <c r="TW273"/>
      <c r="TX273"/>
      <c r="TY273"/>
      <c r="TZ273"/>
      <c r="UA273"/>
      <c r="UB273"/>
      <c r="UC273"/>
      <c r="UD273"/>
      <c r="UE273"/>
      <c r="UF273"/>
      <c r="UG273"/>
      <c r="UH273"/>
      <c r="UI273"/>
      <c r="UJ273"/>
      <c r="UK273"/>
      <c r="UL273"/>
      <c r="UM273"/>
      <c r="UN273"/>
      <c r="UO273"/>
      <c r="UP273"/>
      <c r="UQ273"/>
      <c r="UR273"/>
      <c r="US273"/>
      <c r="UT273"/>
      <c r="UU273"/>
      <c r="UV273"/>
      <c r="UW273"/>
      <c r="UX273"/>
      <c r="UY273"/>
      <c r="UZ273"/>
      <c r="VA273"/>
      <c r="VB273"/>
      <c r="VC273"/>
      <c r="VD273"/>
      <c r="VE273"/>
      <c r="VF273"/>
      <c r="VG273"/>
      <c r="VH273"/>
      <c r="VI273"/>
      <c r="VJ273"/>
      <c r="VK273"/>
      <c r="VL273"/>
      <c r="VM273"/>
      <c r="VN273"/>
      <c r="VO273"/>
      <c r="VP273"/>
      <c r="VQ273"/>
      <c r="VR273"/>
      <c r="VS273"/>
      <c r="VT273"/>
      <c r="VU273"/>
      <c r="VV273"/>
      <c r="VW273"/>
      <c r="VX273"/>
      <c r="VY273"/>
      <c r="VZ273"/>
      <c r="WA273"/>
      <c r="WB273"/>
      <c r="WC273"/>
      <c r="WD273"/>
      <c r="WE273"/>
      <c r="WF273"/>
      <c r="WG273"/>
      <c r="WH273"/>
      <c r="WI273"/>
      <c r="WJ273"/>
      <c r="WK273"/>
      <c r="WL273"/>
      <c r="WM273"/>
      <c r="WN273"/>
      <c r="WO273"/>
      <c r="WP273"/>
      <c r="WQ273"/>
      <c r="WR273"/>
      <c r="WS273"/>
      <c r="WT273"/>
      <c r="WU273"/>
      <c r="WV273"/>
      <c r="WW273"/>
      <c r="WX273"/>
      <c r="WY273"/>
      <c r="WZ273"/>
      <c r="XA273"/>
      <c r="XB273"/>
      <c r="XC273"/>
      <c r="XD273"/>
      <c r="XE273"/>
      <c r="XF273"/>
      <c r="XG273"/>
      <c r="XH273"/>
      <c r="XI273"/>
      <c r="XJ273"/>
      <c r="XK273"/>
      <c r="XL273"/>
      <c r="XM273"/>
      <c r="XN273"/>
      <c r="XO273"/>
      <c r="XP273"/>
      <c r="XQ273"/>
      <c r="XR273"/>
      <c r="XS273"/>
      <c r="XT273"/>
      <c r="XU273"/>
      <c r="XV273"/>
      <c r="XW273"/>
      <c r="XX273"/>
      <c r="XY273"/>
      <c r="XZ273"/>
      <c r="YA273"/>
      <c r="YB273"/>
      <c r="YC273"/>
      <c r="YD273"/>
      <c r="YE273"/>
      <c r="YF273"/>
      <c r="YG273"/>
      <c r="YH273"/>
      <c r="YI273"/>
      <c r="YJ273"/>
      <c r="YK273"/>
      <c r="YL273"/>
      <c r="YM273"/>
      <c r="YN273"/>
      <c r="YO273"/>
      <c r="YP273"/>
      <c r="YQ273"/>
      <c r="YR273"/>
      <c r="YS273"/>
      <c r="YT273"/>
      <c r="YU273"/>
      <c r="YV273"/>
      <c r="YW273"/>
      <c r="YX273"/>
      <c r="YY273"/>
      <c r="YZ273"/>
      <c r="ZA273"/>
      <c r="ZB273"/>
      <c r="ZC273"/>
      <c r="ZD273"/>
      <c r="ZE273"/>
      <c r="ZF273"/>
      <c r="ZG273"/>
      <c r="ZH273"/>
      <c r="ZI273"/>
      <c r="ZJ273"/>
      <c r="ZK273"/>
      <c r="ZL273"/>
      <c r="ZM273"/>
      <c r="ZN273"/>
      <c r="ZO273"/>
      <c r="ZP273"/>
      <c r="ZQ273"/>
      <c r="ZR273"/>
      <c r="ZS273"/>
      <c r="ZT273"/>
      <c r="ZU273"/>
      <c r="ZV273"/>
      <c r="ZW273"/>
      <c r="ZX273"/>
      <c r="ZY273"/>
      <c r="ZZ273"/>
      <c r="AAA273"/>
      <c r="AAB273"/>
      <c r="AAC273"/>
      <c r="AAD273"/>
      <c r="AAE273"/>
      <c r="AAF273"/>
      <c r="AAG273"/>
      <c r="AAH273"/>
      <c r="AAI273"/>
      <c r="AAJ273"/>
      <c r="AAK273"/>
      <c r="AAL273"/>
      <c r="AAM273"/>
      <c r="AAN273"/>
      <c r="AAO273"/>
      <c r="AAP273"/>
      <c r="AAQ273"/>
      <c r="AAR273"/>
      <c r="AAS273"/>
      <c r="AAT273"/>
      <c r="AAU273"/>
      <c r="AAV273"/>
      <c r="AAW273"/>
      <c r="AAX273"/>
      <c r="AAY273"/>
      <c r="AAZ273"/>
      <c r="ABA273"/>
      <c r="ABB273"/>
      <c r="ABC273"/>
      <c r="ABD273"/>
      <c r="ABE273"/>
      <c r="ABF273"/>
      <c r="ABG273"/>
      <c r="ABH273"/>
      <c r="ABI273"/>
      <c r="ABJ273"/>
      <c r="ABK273"/>
      <c r="ABL273"/>
      <c r="ABM273"/>
      <c r="ABN273"/>
      <c r="ABO273"/>
      <c r="ABP273"/>
      <c r="ABQ273"/>
      <c r="ABR273"/>
      <c r="ABS273"/>
      <c r="ABT273"/>
      <c r="ABU273"/>
      <c r="ABV273"/>
      <c r="ABW273"/>
      <c r="ABX273"/>
      <c r="ABY273"/>
      <c r="ABZ273"/>
      <c r="ACA273"/>
      <c r="ACB273"/>
      <c r="ACC273"/>
      <c r="ACD273"/>
      <c r="ACE273"/>
      <c r="ACF273"/>
      <c r="ACG273"/>
      <c r="ACH273"/>
      <c r="ACI273"/>
      <c r="ACJ273"/>
      <c r="ACK273"/>
      <c r="ACL273"/>
      <c r="ACM273"/>
      <c r="ACN273"/>
      <c r="ACO273"/>
      <c r="ACP273"/>
      <c r="ACQ273"/>
      <c r="ACR273"/>
      <c r="ACS273"/>
      <c r="ACT273"/>
      <c r="ACU273"/>
      <c r="ACV273"/>
      <c r="ACW273"/>
      <c r="ACX273"/>
      <c r="ACY273"/>
      <c r="ACZ273"/>
      <c r="ADA273"/>
      <c r="ADB273"/>
      <c r="ADC273"/>
      <c r="ADD273"/>
      <c r="ADE273"/>
      <c r="ADF273"/>
      <c r="ADG273"/>
      <c r="ADH273"/>
      <c r="ADI273"/>
      <c r="ADJ273"/>
      <c r="ADK273"/>
      <c r="ADL273"/>
      <c r="ADM273"/>
      <c r="ADN273"/>
      <c r="ADO273"/>
      <c r="ADP273"/>
      <c r="ADQ273"/>
      <c r="ADR273"/>
      <c r="ADS273"/>
      <c r="ADT273"/>
      <c r="ADU273"/>
      <c r="ADV273"/>
      <c r="ADW273"/>
      <c r="ADX273"/>
      <c r="ADY273"/>
      <c r="ADZ273"/>
      <c r="AEA273"/>
      <c r="AEB273"/>
      <c r="AEC273"/>
      <c r="AED273"/>
      <c r="AEE273"/>
      <c r="AEF273"/>
      <c r="AEG273"/>
      <c r="AEH273"/>
      <c r="AEI273"/>
      <c r="AEJ273"/>
      <c r="AEK273"/>
      <c r="AEL273"/>
      <c r="AEM273"/>
      <c r="AEN273"/>
      <c r="AEO273"/>
      <c r="AEP273"/>
      <c r="AEQ273"/>
      <c r="AER273"/>
      <c r="AES273"/>
      <c r="AET273"/>
      <c r="AEU273"/>
      <c r="AEV273"/>
      <c r="AEW273"/>
      <c r="AEX273"/>
      <c r="AEY273"/>
      <c r="AEZ273"/>
      <c r="AFA273"/>
      <c r="AFB273"/>
      <c r="AFC273"/>
      <c r="AFD273"/>
      <c r="AFE273"/>
      <c r="AFF273"/>
      <c r="AFG273"/>
      <c r="AFH273"/>
      <c r="AFI273"/>
      <c r="AFJ273"/>
      <c r="AFK273"/>
      <c r="AFL273"/>
      <c r="AFM273"/>
      <c r="AFN273"/>
      <c r="AFO273"/>
      <c r="AFP273"/>
      <c r="AFQ273"/>
      <c r="AFR273"/>
      <c r="AFS273"/>
      <c r="AFT273"/>
      <c r="AFU273"/>
      <c r="AFV273"/>
      <c r="AFW273"/>
      <c r="AFX273"/>
      <c r="AFY273"/>
      <c r="AFZ273"/>
      <c r="AGA273"/>
      <c r="AGB273"/>
      <c r="AGC273"/>
      <c r="AGD273"/>
      <c r="AGE273"/>
      <c r="AGF273"/>
      <c r="AGG273"/>
      <c r="AGH273"/>
      <c r="AGI273"/>
      <c r="AGJ273"/>
      <c r="AGK273"/>
      <c r="AGL273"/>
      <c r="AGM273"/>
      <c r="AGN273"/>
      <c r="AGO273"/>
      <c r="AGP273"/>
      <c r="AGQ273"/>
      <c r="AGR273"/>
      <c r="AGS273"/>
      <c r="AGT273"/>
      <c r="AGU273"/>
      <c r="AGV273"/>
      <c r="AGW273"/>
      <c r="AGX273"/>
      <c r="AGY273"/>
      <c r="AGZ273"/>
      <c r="AHA273"/>
      <c r="AHB273"/>
      <c r="AHC273"/>
      <c r="AHD273"/>
      <c r="AHE273"/>
      <c r="AHF273"/>
      <c r="AHG273"/>
      <c r="AHH273"/>
      <c r="AHI273"/>
      <c r="AHJ273"/>
      <c r="AHK273"/>
      <c r="AHL273"/>
      <c r="AHM273"/>
      <c r="AHN273"/>
      <c r="AHO273"/>
      <c r="AHP273"/>
      <c r="AHQ273"/>
      <c r="AHR273"/>
      <c r="AHS273"/>
      <c r="AHT273"/>
      <c r="AHU273"/>
      <c r="AHV273"/>
      <c r="AHW273"/>
      <c r="AHX273"/>
      <c r="AHY273"/>
      <c r="AHZ273"/>
      <c r="AIA273"/>
      <c r="AIB273"/>
      <c r="AIC273"/>
      <c r="AID273"/>
      <c r="AIE273"/>
      <c r="AIF273"/>
      <c r="AIG273"/>
      <c r="AIH273"/>
      <c r="AII273"/>
      <c r="AIJ273"/>
      <c r="AIK273"/>
      <c r="AIL273"/>
      <c r="AIM273"/>
      <c r="AIN273"/>
      <c r="AIO273"/>
      <c r="AIP273"/>
      <c r="AIQ273"/>
      <c r="AIR273"/>
      <c r="AIS273"/>
      <c r="AIT273"/>
      <c r="AIU273"/>
      <c r="AIV273"/>
      <c r="AIW273"/>
      <c r="AIX273"/>
      <c r="AIY273"/>
      <c r="AIZ273"/>
      <c r="AJA273"/>
      <c r="AJB273"/>
      <c r="AJC273"/>
      <c r="AJD273"/>
      <c r="AJE273"/>
      <c r="AJF273"/>
      <c r="AJG273"/>
      <c r="AJH273"/>
      <c r="AJI273"/>
      <c r="AJJ273"/>
      <c r="AJK273"/>
      <c r="AJL273"/>
      <c r="AJM273"/>
      <c r="AJN273"/>
      <c r="AJO273"/>
      <c r="AJP273"/>
      <c r="AJQ273"/>
      <c r="AJR273"/>
      <c r="AJS273"/>
      <c r="AJT273"/>
      <c r="AJU273"/>
      <c r="AJV273"/>
      <c r="AJW273"/>
      <c r="AJX273"/>
      <c r="AJY273"/>
      <c r="AJZ273"/>
      <c r="AKA273"/>
      <c r="AKB273"/>
      <c r="AKC273"/>
      <c r="AKD273"/>
      <c r="AKE273"/>
      <c r="AKF273"/>
      <c r="AKG273"/>
      <c r="AKH273"/>
      <c r="AKI273"/>
      <c r="AKJ273"/>
      <c r="AKK273"/>
      <c r="AKL273"/>
      <c r="AKM273"/>
      <c r="AKN273"/>
      <c r="AKO273"/>
      <c r="AKP273"/>
      <c r="AKQ273"/>
      <c r="AKR273"/>
      <c r="AKS273"/>
      <c r="AKT273"/>
      <c r="AKU273"/>
      <c r="AKV273"/>
      <c r="AKW273"/>
      <c r="AKX273"/>
      <c r="AKY273"/>
      <c r="AKZ273"/>
      <c r="ALA273"/>
      <c r="ALB273"/>
      <c r="ALC273"/>
      <c r="ALD273"/>
      <c r="ALE273"/>
      <c r="ALF273"/>
      <c r="ALG273"/>
      <c r="ALH273"/>
      <c r="ALI273"/>
      <c r="ALJ273"/>
      <c r="ALK273"/>
      <c r="ALL273"/>
      <c r="ALM273"/>
      <c r="ALN273"/>
      <c r="ALO273"/>
      <c r="ALP273"/>
      <c r="ALQ273"/>
      <c r="ALR273"/>
      <c r="ALS273"/>
      <c r="ALT273"/>
      <c r="ALU273"/>
      <c r="ALV273"/>
      <c r="ALW273"/>
      <c r="ALX273"/>
      <c r="ALY273"/>
      <c r="ALZ273"/>
      <c r="AMA273"/>
    </row>
    <row r="274" spans="2:1015" hidden="1" x14ac:dyDescent="0.25">
      <c r="B274" s="226"/>
      <c r="C274" s="218">
        <v>12</v>
      </c>
      <c r="D274" s="223" t="str">
        <f>'Ergebnisse - Kategorien'!C18</f>
        <v>Auslandsaufenthalte Bedienstete (Outgoing)</v>
      </c>
      <c r="E274" s="137">
        <f>SUM('Ergebnisse - Kategorien'!F18/1000)</f>
        <v>0</v>
      </c>
      <c r="F274" s="137">
        <f>SUM('Ergebnisse - Kategorien'!G18/1000)</f>
        <v>0</v>
      </c>
      <c r="G274" s="137">
        <f>SUM('Ergebnisse - Kategorien'!H18/1000)</f>
        <v>0</v>
      </c>
      <c r="H274" s="137">
        <f>SUM('Ergebnisse - Kategorien'!I18/1000)</f>
        <v>0</v>
      </c>
      <c r="I274" s="225"/>
      <c r="J274"/>
      <c r="K274" t="str">
        <f t="shared" si="0"/>
        <v>Auslandsaufenthalte Bedienstete (Outgoing)</v>
      </c>
      <c r="L274" s="347" t="e">
        <f t="shared" si="4"/>
        <v>#DIV/0!</v>
      </c>
      <c r="M274" t="str">
        <f t="shared" si="5"/>
        <v>Auslandsaufenthalte Bedienstete (Outgoing)</v>
      </c>
      <c r="N274" s="347" t="e">
        <f t="shared" si="1"/>
        <v>#DIV/0!</v>
      </c>
      <c r="O274" t="str">
        <f t="shared" si="2"/>
        <v>Auslandsaufenthalte Bedienstete (Outgoing)</v>
      </c>
      <c r="P274" s="347" t="e">
        <f t="shared" si="3"/>
        <v>#DIV/0!</v>
      </c>
      <c r="Q274" s="123"/>
      <c r="R274" s="123"/>
      <c r="S274" s="123"/>
      <c r="T274" s="123"/>
      <c r="U274" s="123"/>
      <c r="V274" s="123"/>
      <c r="W274" s="123"/>
      <c r="X274" s="123"/>
      <c r="Y274" s="123"/>
      <c r="Z274" s="123"/>
      <c r="AA274" s="123"/>
      <c r="AB274" s="123"/>
      <c r="AC274" s="123"/>
      <c r="AD274" s="123"/>
      <c r="AE274" s="123"/>
      <c r="AF274" s="123"/>
      <c r="AG274" s="123"/>
      <c r="AH274" s="123"/>
      <c r="AI274" s="123"/>
      <c r="AJ274" s="123"/>
      <c r="AK274" s="123"/>
      <c r="AL274" s="123"/>
      <c r="AM274" s="123"/>
      <c r="AN274" s="123"/>
      <c r="AO274" s="123"/>
      <c r="AP274" s="123"/>
      <c r="AQ274" s="123"/>
      <c r="AR274" s="123"/>
      <c r="AS274" s="123"/>
      <c r="AT274" s="123"/>
      <c r="AU274" s="123"/>
      <c r="AV274"/>
      <c r="AW274"/>
      <c r="AX274"/>
      <c r="AY274"/>
      <c r="AZ274"/>
      <c r="BA274"/>
      <c r="BB274"/>
      <c r="BC274"/>
      <c r="BD274"/>
      <c r="BE274"/>
      <c r="BF274"/>
      <c r="BG274"/>
      <c r="BH274"/>
      <c r="BI274"/>
      <c r="BJ274"/>
      <c r="BK274"/>
      <c r="BL274"/>
      <c r="BM274"/>
      <c r="BN274"/>
      <c r="BO274"/>
      <c r="BP274"/>
      <c r="BQ274"/>
      <c r="BR274"/>
      <c r="BS274"/>
      <c r="BT274"/>
      <c r="BU274"/>
      <c r="BV274"/>
      <c r="BW274"/>
      <c r="BX274"/>
      <c r="BY274"/>
      <c r="BZ274"/>
      <c r="CA274"/>
      <c r="CB274"/>
      <c r="CC274"/>
      <c r="CD274"/>
      <c r="CE274"/>
      <c r="CF274"/>
      <c r="CG274"/>
      <c r="CH274"/>
      <c r="CI274"/>
      <c r="CJ274"/>
      <c r="CK274"/>
      <c r="CL274"/>
      <c r="CM274"/>
      <c r="CN274"/>
      <c r="CO274"/>
      <c r="CP274"/>
      <c r="CQ274"/>
      <c r="CR274"/>
      <c r="CS274"/>
      <c r="CT274"/>
      <c r="CU274"/>
      <c r="CV274"/>
      <c r="CW274"/>
      <c r="CX274"/>
      <c r="CY274"/>
      <c r="CZ274"/>
      <c r="DA274"/>
      <c r="DB274"/>
      <c r="DC274"/>
      <c r="DD274"/>
      <c r="DE274"/>
      <c r="DF274"/>
      <c r="DG274"/>
      <c r="DH274"/>
      <c r="DI274"/>
      <c r="DJ274"/>
      <c r="DK274"/>
      <c r="DL274"/>
      <c r="DM274"/>
      <c r="DN274"/>
      <c r="DO274"/>
      <c r="DP274"/>
      <c r="DQ274"/>
      <c r="DR274"/>
      <c r="DS274"/>
      <c r="DT274"/>
      <c r="DU274"/>
      <c r="DV274"/>
      <c r="DW274"/>
      <c r="DX274"/>
      <c r="DY274"/>
      <c r="DZ274"/>
      <c r="EA274"/>
      <c r="EB274"/>
      <c r="EC274"/>
      <c r="ED274"/>
      <c r="EE274"/>
      <c r="EF274"/>
      <c r="EG274"/>
      <c r="EH274"/>
      <c r="EI274"/>
      <c r="EJ274"/>
      <c r="EK274"/>
      <c r="EL274"/>
      <c r="EM274"/>
      <c r="EN274"/>
      <c r="EO274"/>
      <c r="EP274"/>
      <c r="EQ274"/>
      <c r="ER274"/>
      <c r="ES274"/>
      <c r="ET274"/>
      <c r="EU274"/>
      <c r="EV274"/>
      <c r="EW274"/>
      <c r="EX274"/>
      <c r="EY274"/>
      <c r="EZ274"/>
      <c r="FA274"/>
      <c r="FB274"/>
      <c r="FC274"/>
      <c r="FD274"/>
      <c r="FE274"/>
      <c r="FF274"/>
      <c r="FG274"/>
      <c r="FH274"/>
      <c r="FI274"/>
      <c r="FJ274"/>
      <c r="FK274"/>
      <c r="FL274"/>
      <c r="FM274"/>
      <c r="FN274"/>
      <c r="FO274"/>
      <c r="FP274"/>
      <c r="FQ274"/>
      <c r="FR274"/>
      <c r="FS274"/>
      <c r="FT274"/>
      <c r="FU274"/>
      <c r="FV274"/>
      <c r="FW274"/>
      <c r="FX274"/>
      <c r="FY274"/>
      <c r="FZ274"/>
      <c r="GA274"/>
      <c r="GB274"/>
      <c r="GC274"/>
      <c r="GD274"/>
      <c r="GE274"/>
      <c r="GF274"/>
      <c r="GG274"/>
      <c r="GH274"/>
      <c r="GI274"/>
      <c r="GJ274"/>
      <c r="GK274"/>
      <c r="GL274"/>
      <c r="GM274"/>
      <c r="GN274"/>
      <c r="GO274"/>
      <c r="GP274"/>
      <c r="GQ274"/>
      <c r="GR274"/>
      <c r="GS274"/>
      <c r="GT274"/>
      <c r="GU274"/>
      <c r="GV274"/>
      <c r="GW274"/>
      <c r="GX274"/>
      <c r="GY274"/>
      <c r="GZ274"/>
      <c r="HA274"/>
      <c r="HB274"/>
      <c r="HC274"/>
      <c r="HD274"/>
      <c r="HE274"/>
      <c r="HF274"/>
      <c r="HG274"/>
      <c r="HH274"/>
      <c r="HI274"/>
      <c r="HJ274"/>
      <c r="HK274"/>
      <c r="HL274"/>
      <c r="HM274"/>
      <c r="HN274"/>
      <c r="HO274"/>
      <c r="HP274"/>
      <c r="HQ274"/>
      <c r="HR274"/>
      <c r="HS274"/>
      <c r="HT274"/>
      <c r="HU274"/>
      <c r="HV274"/>
      <c r="HW274"/>
      <c r="HX274"/>
      <c r="HY274"/>
      <c r="HZ274"/>
      <c r="IA274"/>
      <c r="IB274"/>
      <c r="IC274"/>
      <c r="ID274"/>
      <c r="IE274"/>
      <c r="IF274"/>
      <c r="IG274"/>
      <c r="IH274"/>
      <c r="II274"/>
      <c r="IJ274"/>
      <c r="IK274"/>
      <c r="IL274"/>
      <c r="IM274"/>
      <c r="IN274"/>
      <c r="IO274"/>
      <c r="IP274"/>
      <c r="IQ274"/>
      <c r="IR274"/>
      <c r="IS274"/>
      <c r="IT274"/>
      <c r="IU274"/>
      <c r="IV274"/>
      <c r="IW274"/>
      <c r="IX274"/>
      <c r="IY274"/>
      <c r="IZ274"/>
      <c r="JA274"/>
      <c r="JB274"/>
      <c r="JC274"/>
      <c r="JD274"/>
      <c r="JE274"/>
      <c r="JF274"/>
      <c r="JG274"/>
      <c r="JH274"/>
      <c r="JI274"/>
      <c r="JJ274"/>
      <c r="JK274"/>
      <c r="JL274"/>
      <c r="JM274"/>
      <c r="JN274"/>
      <c r="JO274"/>
      <c r="JP274"/>
      <c r="JQ274"/>
      <c r="JR274"/>
      <c r="JS274"/>
      <c r="JT274"/>
      <c r="JU274"/>
      <c r="JV274"/>
      <c r="JW274"/>
      <c r="JX274"/>
      <c r="JY274"/>
      <c r="JZ274"/>
      <c r="KA274"/>
      <c r="KB274"/>
      <c r="KC274"/>
      <c r="KD274"/>
      <c r="KE274"/>
      <c r="KF274"/>
      <c r="KG274"/>
      <c r="KH274"/>
      <c r="KI274"/>
      <c r="KJ274"/>
      <c r="KK274"/>
      <c r="KL274"/>
      <c r="KM274"/>
      <c r="KN274"/>
      <c r="KO274"/>
      <c r="KP274"/>
      <c r="KQ274"/>
      <c r="KR274"/>
      <c r="KS274"/>
      <c r="KT274"/>
      <c r="KU274"/>
      <c r="KV274"/>
      <c r="KW274"/>
      <c r="KX274"/>
      <c r="KY274"/>
      <c r="KZ274"/>
      <c r="LA274"/>
      <c r="LB274"/>
      <c r="LC274"/>
      <c r="LD274"/>
      <c r="LE274"/>
      <c r="LF274"/>
      <c r="LG274"/>
      <c r="LH274"/>
      <c r="LI274"/>
      <c r="LJ274"/>
      <c r="LK274"/>
      <c r="LL274"/>
      <c r="LM274"/>
      <c r="LN274"/>
      <c r="LO274"/>
      <c r="LP274"/>
      <c r="LQ274"/>
      <c r="LR274"/>
      <c r="LS274"/>
      <c r="LT274"/>
      <c r="LU274"/>
      <c r="LV274"/>
      <c r="LW274"/>
      <c r="LX274"/>
      <c r="LY274"/>
      <c r="LZ274"/>
      <c r="MA274"/>
      <c r="MB274"/>
      <c r="MC274"/>
      <c r="MD274"/>
      <c r="ME274"/>
      <c r="MF274"/>
      <c r="MG274"/>
      <c r="MH274"/>
      <c r="MI274"/>
      <c r="MJ274"/>
      <c r="MK274"/>
      <c r="ML274"/>
      <c r="MM274"/>
      <c r="MN274"/>
      <c r="MO274"/>
      <c r="MP274"/>
      <c r="MQ274"/>
      <c r="MR274"/>
      <c r="MS274"/>
      <c r="MT274"/>
      <c r="MU274"/>
      <c r="MV274"/>
      <c r="MW274"/>
      <c r="MX274"/>
      <c r="MY274"/>
      <c r="MZ274"/>
      <c r="NA274"/>
      <c r="NB274"/>
      <c r="NC274"/>
      <c r="ND274"/>
      <c r="NE274"/>
      <c r="NF274"/>
      <c r="NG274"/>
      <c r="NH274"/>
      <c r="NI274"/>
      <c r="NJ274"/>
      <c r="NK274"/>
      <c r="NL274"/>
      <c r="NM274"/>
      <c r="NN274"/>
      <c r="NO274"/>
      <c r="NP274"/>
      <c r="NQ274"/>
      <c r="NR274"/>
      <c r="NS274"/>
      <c r="NT274"/>
      <c r="NU274"/>
      <c r="NV274"/>
      <c r="NW274"/>
      <c r="NX274"/>
      <c r="NY274"/>
      <c r="NZ274"/>
      <c r="OA274"/>
      <c r="OB274"/>
      <c r="OC274"/>
      <c r="OD274"/>
      <c r="OE274"/>
      <c r="OF274"/>
      <c r="OG274"/>
      <c r="OH274"/>
      <c r="OI274"/>
      <c r="OJ274"/>
      <c r="OK274"/>
      <c r="OL274"/>
      <c r="OM274"/>
      <c r="ON274"/>
      <c r="OO274"/>
      <c r="OP274"/>
      <c r="OQ274"/>
      <c r="OR274"/>
      <c r="OS274"/>
      <c r="OT274"/>
      <c r="OU274"/>
      <c r="OV274"/>
      <c r="OW274"/>
      <c r="OX274"/>
      <c r="OY274"/>
      <c r="OZ274"/>
      <c r="PA274"/>
      <c r="PB274"/>
      <c r="PC274"/>
      <c r="PD274"/>
      <c r="PE274"/>
      <c r="PF274"/>
      <c r="PG274"/>
      <c r="PH274"/>
      <c r="PI274"/>
      <c r="PJ274"/>
      <c r="PK274"/>
      <c r="PL274"/>
      <c r="PM274"/>
      <c r="PN274"/>
      <c r="PO274"/>
      <c r="PP274"/>
      <c r="PQ274"/>
      <c r="PR274"/>
      <c r="PS274"/>
      <c r="PT274"/>
      <c r="PU274"/>
      <c r="PV274"/>
      <c r="PW274"/>
      <c r="PX274"/>
      <c r="PY274"/>
      <c r="PZ274"/>
      <c r="QA274"/>
      <c r="QB274"/>
      <c r="QC274"/>
      <c r="QD274"/>
      <c r="QE274"/>
      <c r="QF274"/>
      <c r="QG274"/>
      <c r="QH274"/>
      <c r="QI274"/>
      <c r="QJ274"/>
      <c r="QK274"/>
      <c r="QL274"/>
      <c r="QM274"/>
      <c r="QN274"/>
      <c r="QO274"/>
      <c r="QP274"/>
      <c r="QQ274"/>
      <c r="QR274"/>
      <c r="QS274"/>
      <c r="QT274"/>
      <c r="QU274"/>
      <c r="QV274"/>
      <c r="QW274"/>
      <c r="QX274"/>
      <c r="QY274"/>
      <c r="QZ274"/>
      <c r="RA274"/>
      <c r="RB274"/>
      <c r="RC274"/>
      <c r="RD274"/>
      <c r="RE274"/>
      <c r="RF274"/>
      <c r="RG274"/>
      <c r="RH274"/>
      <c r="RI274"/>
      <c r="RJ274"/>
      <c r="RK274"/>
      <c r="RL274"/>
      <c r="RM274"/>
      <c r="RN274"/>
      <c r="RO274"/>
      <c r="RP274"/>
      <c r="RQ274"/>
      <c r="RR274"/>
      <c r="RS274"/>
      <c r="RT274"/>
      <c r="RU274"/>
      <c r="RV274"/>
      <c r="RW274"/>
      <c r="RX274"/>
      <c r="RY274"/>
      <c r="RZ274"/>
      <c r="SA274"/>
      <c r="SB274"/>
      <c r="SC274"/>
      <c r="SD274"/>
      <c r="SE274"/>
      <c r="SF274"/>
      <c r="SG274"/>
      <c r="SH274"/>
      <c r="SI274"/>
      <c r="SJ274"/>
      <c r="SK274"/>
      <c r="SL274"/>
      <c r="SM274"/>
      <c r="SN274"/>
      <c r="SO274"/>
      <c r="SP274"/>
      <c r="SQ274"/>
      <c r="SR274"/>
      <c r="SS274"/>
      <c r="ST274"/>
      <c r="SU274"/>
      <c r="SV274"/>
      <c r="SW274"/>
      <c r="SX274"/>
      <c r="SY274"/>
      <c r="SZ274"/>
      <c r="TA274"/>
      <c r="TB274"/>
      <c r="TC274"/>
      <c r="TD274"/>
      <c r="TE274"/>
      <c r="TF274"/>
      <c r="TG274"/>
      <c r="TH274"/>
      <c r="TI274"/>
      <c r="TJ274"/>
      <c r="TK274"/>
      <c r="TL274"/>
      <c r="TM274"/>
      <c r="TN274"/>
      <c r="TO274"/>
      <c r="TP274"/>
      <c r="TQ274"/>
      <c r="TR274"/>
      <c r="TS274"/>
      <c r="TT274"/>
      <c r="TU274"/>
      <c r="TV274"/>
      <c r="TW274"/>
      <c r="TX274"/>
      <c r="TY274"/>
      <c r="TZ274"/>
      <c r="UA274"/>
      <c r="UB274"/>
      <c r="UC274"/>
      <c r="UD274"/>
      <c r="UE274"/>
      <c r="UF274"/>
      <c r="UG274"/>
      <c r="UH274"/>
      <c r="UI274"/>
      <c r="UJ274"/>
      <c r="UK274"/>
      <c r="UL274"/>
      <c r="UM274"/>
      <c r="UN274"/>
      <c r="UO274"/>
      <c r="UP274"/>
      <c r="UQ274"/>
      <c r="UR274"/>
      <c r="US274"/>
      <c r="UT274"/>
      <c r="UU274"/>
      <c r="UV274"/>
      <c r="UW274"/>
      <c r="UX274"/>
      <c r="UY274"/>
      <c r="UZ274"/>
      <c r="VA274"/>
      <c r="VB274"/>
      <c r="VC274"/>
      <c r="VD274"/>
      <c r="VE274"/>
      <c r="VF274"/>
      <c r="VG274"/>
      <c r="VH274"/>
      <c r="VI274"/>
      <c r="VJ274"/>
      <c r="VK274"/>
      <c r="VL274"/>
      <c r="VM274"/>
      <c r="VN274"/>
      <c r="VO274"/>
      <c r="VP274"/>
      <c r="VQ274"/>
      <c r="VR274"/>
      <c r="VS274"/>
      <c r="VT274"/>
      <c r="VU274"/>
      <c r="VV274"/>
      <c r="VW274"/>
      <c r="VX274"/>
      <c r="VY274"/>
      <c r="VZ274"/>
      <c r="WA274"/>
      <c r="WB274"/>
      <c r="WC274"/>
      <c r="WD274"/>
      <c r="WE274"/>
      <c r="WF274"/>
      <c r="WG274"/>
      <c r="WH274"/>
      <c r="WI274"/>
      <c r="WJ274"/>
      <c r="WK274"/>
      <c r="WL274"/>
      <c r="WM274"/>
      <c r="WN274"/>
      <c r="WO274"/>
      <c r="WP274"/>
      <c r="WQ274"/>
      <c r="WR274"/>
      <c r="WS274"/>
      <c r="WT274"/>
      <c r="WU274"/>
      <c r="WV274"/>
      <c r="WW274"/>
      <c r="WX274"/>
      <c r="WY274"/>
      <c r="WZ274"/>
      <c r="XA274"/>
      <c r="XB274"/>
      <c r="XC274"/>
      <c r="XD274"/>
      <c r="XE274"/>
      <c r="XF274"/>
      <c r="XG274"/>
      <c r="XH274"/>
      <c r="XI274"/>
      <c r="XJ274"/>
      <c r="XK274"/>
      <c r="XL274"/>
      <c r="XM274"/>
      <c r="XN274"/>
      <c r="XO274"/>
      <c r="XP274"/>
      <c r="XQ274"/>
      <c r="XR274"/>
      <c r="XS274"/>
      <c r="XT274"/>
      <c r="XU274"/>
      <c r="XV274"/>
      <c r="XW274"/>
      <c r="XX274"/>
      <c r="XY274"/>
      <c r="XZ274"/>
      <c r="YA274"/>
      <c r="YB274"/>
      <c r="YC274"/>
      <c r="YD274"/>
      <c r="YE274"/>
      <c r="YF274"/>
      <c r="YG274"/>
      <c r="YH274"/>
      <c r="YI274"/>
      <c r="YJ274"/>
      <c r="YK274"/>
      <c r="YL274"/>
      <c r="YM274"/>
      <c r="YN274"/>
      <c r="YO274"/>
      <c r="YP274"/>
      <c r="YQ274"/>
      <c r="YR274"/>
      <c r="YS274"/>
      <c r="YT274"/>
      <c r="YU274"/>
      <c r="YV274"/>
      <c r="YW274"/>
      <c r="YX274"/>
      <c r="YY274"/>
      <c r="YZ274"/>
      <c r="ZA274"/>
      <c r="ZB274"/>
      <c r="ZC274"/>
      <c r="ZD274"/>
      <c r="ZE274"/>
      <c r="ZF274"/>
      <c r="ZG274"/>
      <c r="ZH274"/>
      <c r="ZI274"/>
      <c r="ZJ274"/>
      <c r="ZK274"/>
      <c r="ZL274"/>
      <c r="ZM274"/>
      <c r="ZN274"/>
      <c r="ZO274"/>
      <c r="ZP274"/>
      <c r="ZQ274"/>
      <c r="ZR274"/>
      <c r="ZS274"/>
      <c r="ZT274"/>
      <c r="ZU274"/>
      <c r="ZV274"/>
      <c r="ZW274"/>
      <c r="ZX274"/>
      <c r="ZY274"/>
      <c r="ZZ274"/>
      <c r="AAA274"/>
      <c r="AAB274"/>
      <c r="AAC274"/>
      <c r="AAD274"/>
      <c r="AAE274"/>
      <c r="AAF274"/>
      <c r="AAG274"/>
      <c r="AAH274"/>
      <c r="AAI274"/>
      <c r="AAJ274"/>
      <c r="AAK274"/>
      <c r="AAL274"/>
      <c r="AAM274"/>
      <c r="AAN274"/>
      <c r="AAO274"/>
      <c r="AAP274"/>
      <c r="AAQ274"/>
      <c r="AAR274"/>
      <c r="AAS274"/>
      <c r="AAT274"/>
      <c r="AAU274"/>
      <c r="AAV274"/>
      <c r="AAW274"/>
      <c r="AAX274"/>
      <c r="AAY274"/>
      <c r="AAZ274"/>
      <c r="ABA274"/>
      <c r="ABB274"/>
      <c r="ABC274"/>
      <c r="ABD274"/>
      <c r="ABE274"/>
      <c r="ABF274"/>
      <c r="ABG274"/>
      <c r="ABH274"/>
      <c r="ABI274"/>
      <c r="ABJ274"/>
      <c r="ABK274"/>
      <c r="ABL274"/>
      <c r="ABM274"/>
      <c r="ABN274"/>
      <c r="ABO274"/>
      <c r="ABP274"/>
      <c r="ABQ274"/>
      <c r="ABR274"/>
      <c r="ABS274"/>
      <c r="ABT274"/>
      <c r="ABU274"/>
      <c r="ABV274"/>
      <c r="ABW274"/>
      <c r="ABX274"/>
      <c r="ABY274"/>
      <c r="ABZ274"/>
      <c r="ACA274"/>
      <c r="ACB274"/>
      <c r="ACC274"/>
      <c r="ACD274"/>
      <c r="ACE274"/>
      <c r="ACF274"/>
      <c r="ACG274"/>
      <c r="ACH274"/>
      <c r="ACI274"/>
      <c r="ACJ274"/>
      <c r="ACK274"/>
      <c r="ACL274"/>
      <c r="ACM274"/>
      <c r="ACN274"/>
      <c r="ACO274"/>
      <c r="ACP274"/>
      <c r="ACQ274"/>
      <c r="ACR274"/>
      <c r="ACS274"/>
      <c r="ACT274"/>
      <c r="ACU274"/>
      <c r="ACV274"/>
      <c r="ACW274"/>
      <c r="ACX274"/>
      <c r="ACY274"/>
      <c r="ACZ274"/>
      <c r="ADA274"/>
      <c r="ADB274"/>
      <c r="ADC274"/>
      <c r="ADD274"/>
      <c r="ADE274"/>
      <c r="ADF274"/>
      <c r="ADG274"/>
      <c r="ADH274"/>
      <c r="ADI274"/>
      <c r="ADJ274"/>
      <c r="ADK274"/>
      <c r="ADL274"/>
      <c r="ADM274"/>
      <c r="ADN274"/>
      <c r="ADO274"/>
      <c r="ADP274"/>
      <c r="ADQ274"/>
      <c r="ADR274"/>
      <c r="ADS274"/>
      <c r="ADT274"/>
      <c r="ADU274"/>
      <c r="ADV274"/>
      <c r="ADW274"/>
      <c r="ADX274"/>
      <c r="ADY274"/>
      <c r="ADZ274"/>
      <c r="AEA274"/>
      <c r="AEB274"/>
      <c r="AEC274"/>
      <c r="AED274"/>
      <c r="AEE274"/>
      <c r="AEF274"/>
      <c r="AEG274"/>
      <c r="AEH274"/>
      <c r="AEI274"/>
      <c r="AEJ274"/>
      <c r="AEK274"/>
      <c r="AEL274"/>
      <c r="AEM274"/>
      <c r="AEN274"/>
      <c r="AEO274"/>
      <c r="AEP274"/>
      <c r="AEQ274"/>
      <c r="AER274"/>
      <c r="AES274"/>
      <c r="AET274"/>
      <c r="AEU274"/>
      <c r="AEV274"/>
      <c r="AEW274"/>
      <c r="AEX274"/>
      <c r="AEY274"/>
      <c r="AEZ274"/>
      <c r="AFA274"/>
      <c r="AFB274"/>
      <c r="AFC274"/>
      <c r="AFD274"/>
      <c r="AFE274"/>
      <c r="AFF274"/>
      <c r="AFG274"/>
      <c r="AFH274"/>
      <c r="AFI274"/>
      <c r="AFJ274"/>
      <c r="AFK274"/>
      <c r="AFL274"/>
      <c r="AFM274"/>
      <c r="AFN274"/>
      <c r="AFO274"/>
      <c r="AFP274"/>
      <c r="AFQ274"/>
      <c r="AFR274"/>
      <c r="AFS274"/>
      <c r="AFT274"/>
      <c r="AFU274"/>
      <c r="AFV274"/>
      <c r="AFW274"/>
      <c r="AFX274"/>
      <c r="AFY274"/>
      <c r="AFZ274"/>
      <c r="AGA274"/>
      <c r="AGB274"/>
      <c r="AGC274"/>
      <c r="AGD274"/>
      <c r="AGE274"/>
      <c r="AGF274"/>
      <c r="AGG274"/>
      <c r="AGH274"/>
      <c r="AGI274"/>
      <c r="AGJ274"/>
      <c r="AGK274"/>
      <c r="AGL274"/>
      <c r="AGM274"/>
      <c r="AGN274"/>
      <c r="AGO274"/>
      <c r="AGP274"/>
      <c r="AGQ274"/>
      <c r="AGR274"/>
      <c r="AGS274"/>
      <c r="AGT274"/>
      <c r="AGU274"/>
      <c r="AGV274"/>
      <c r="AGW274"/>
      <c r="AGX274"/>
      <c r="AGY274"/>
      <c r="AGZ274"/>
      <c r="AHA274"/>
      <c r="AHB274"/>
      <c r="AHC274"/>
      <c r="AHD274"/>
      <c r="AHE274"/>
      <c r="AHF274"/>
      <c r="AHG274"/>
      <c r="AHH274"/>
      <c r="AHI274"/>
      <c r="AHJ274"/>
      <c r="AHK274"/>
      <c r="AHL274"/>
      <c r="AHM274"/>
      <c r="AHN274"/>
      <c r="AHO274"/>
      <c r="AHP274"/>
      <c r="AHQ274"/>
      <c r="AHR274"/>
      <c r="AHS274"/>
      <c r="AHT274"/>
      <c r="AHU274"/>
      <c r="AHV274"/>
      <c r="AHW274"/>
      <c r="AHX274"/>
      <c r="AHY274"/>
      <c r="AHZ274"/>
      <c r="AIA274"/>
      <c r="AIB274"/>
      <c r="AIC274"/>
      <c r="AID274"/>
      <c r="AIE274"/>
      <c r="AIF274"/>
      <c r="AIG274"/>
      <c r="AIH274"/>
      <c r="AII274"/>
      <c r="AIJ274"/>
      <c r="AIK274"/>
      <c r="AIL274"/>
      <c r="AIM274"/>
      <c r="AIN274"/>
      <c r="AIO274"/>
      <c r="AIP274"/>
      <c r="AIQ274"/>
      <c r="AIR274"/>
      <c r="AIS274"/>
      <c r="AIT274"/>
      <c r="AIU274"/>
      <c r="AIV274"/>
      <c r="AIW274"/>
      <c r="AIX274"/>
      <c r="AIY274"/>
      <c r="AIZ274"/>
      <c r="AJA274"/>
      <c r="AJB274"/>
      <c r="AJC274"/>
      <c r="AJD274"/>
      <c r="AJE274"/>
      <c r="AJF274"/>
      <c r="AJG274"/>
      <c r="AJH274"/>
      <c r="AJI274"/>
      <c r="AJJ274"/>
      <c r="AJK274"/>
      <c r="AJL274"/>
      <c r="AJM274"/>
      <c r="AJN274"/>
      <c r="AJO274"/>
      <c r="AJP274"/>
      <c r="AJQ274"/>
      <c r="AJR274"/>
      <c r="AJS274"/>
      <c r="AJT274"/>
      <c r="AJU274"/>
      <c r="AJV274"/>
      <c r="AJW274"/>
      <c r="AJX274"/>
      <c r="AJY274"/>
      <c r="AJZ274"/>
      <c r="AKA274"/>
      <c r="AKB274"/>
      <c r="AKC274"/>
      <c r="AKD274"/>
      <c r="AKE274"/>
      <c r="AKF274"/>
      <c r="AKG274"/>
      <c r="AKH274"/>
      <c r="AKI274"/>
      <c r="AKJ274"/>
      <c r="AKK274"/>
      <c r="AKL274"/>
      <c r="AKM274"/>
      <c r="AKN274"/>
      <c r="AKO274"/>
      <c r="AKP274"/>
      <c r="AKQ274"/>
      <c r="AKR274"/>
      <c r="AKS274"/>
      <c r="AKT274"/>
      <c r="AKU274"/>
      <c r="AKV274"/>
      <c r="AKW274"/>
      <c r="AKX274"/>
      <c r="AKY274"/>
      <c r="AKZ274"/>
      <c r="ALA274"/>
      <c r="ALB274"/>
      <c r="ALC274"/>
      <c r="ALD274"/>
      <c r="ALE274"/>
      <c r="ALF274"/>
      <c r="ALG274"/>
      <c r="ALH274"/>
      <c r="ALI274"/>
      <c r="ALJ274"/>
      <c r="ALK274"/>
      <c r="ALL274"/>
      <c r="ALM274"/>
      <c r="ALN274"/>
      <c r="ALO274"/>
      <c r="ALP274"/>
      <c r="ALQ274"/>
      <c r="ALR274"/>
      <c r="ALS274"/>
      <c r="ALT274"/>
      <c r="ALU274"/>
      <c r="ALV274"/>
      <c r="ALW274"/>
      <c r="ALX274"/>
      <c r="ALY274"/>
      <c r="ALZ274"/>
      <c r="AMA274"/>
    </row>
    <row r="275" spans="2:1015" hidden="1" x14ac:dyDescent="0.25">
      <c r="B275" s="226"/>
      <c r="C275" s="218">
        <v>13</v>
      </c>
      <c r="D275" s="223" t="str">
        <f>'Ergebnisse - Kategorien'!C19</f>
        <v>Auslandsaufenthalte Studierende (Outgoing)</v>
      </c>
      <c r="E275" s="137">
        <f>SUM('Ergebnisse - Kategorien'!F19/1000)</f>
        <v>0</v>
      </c>
      <c r="F275" s="137">
        <f>SUM('Ergebnisse - Kategorien'!G19/1000)</f>
        <v>0</v>
      </c>
      <c r="G275" s="137">
        <f>SUM('Ergebnisse - Kategorien'!H19/1000)</f>
        <v>0</v>
      </c>
      <c r="H275" s="137">
        <f>SUM('Ergebnisse - Kategorien'!I19/1000)</f>
        <v>0</v>
      </c>
      <c r="I275" s="225"/>
      <c r="J275"/>
      <c r="K275" t="str">
        <f t="shared" si="0"/>
        <v>Auslandsaufenthalte Studierende (Outgoing)</v>
      </c>
      <c r="L275" s="347" t="e">
        <f t="shared" si="4"/>
        <v>#DIV/0!</v>
      </c>
      <c r="M275" t="str">
        <f t="shared" si="5"/>
        <v>Auslandsaufenthalte Studierende (Outgoing)</v>
      </c>
      <c r="N275" s="347" t="e">
        <f t="shared" si="1"/>
        <v>#DIV/0!</v>
      </c>
      <c r="O275" t="str">
        <f t="shared" si="2"/>
        <v>Auslandsaufenthalte Studierende (Outgoing)</v>
      </c>
      <c r="P275" s="347" t="e">
        <f t="shared" si="3"/>
        <v>#DIV/0!</v>
      </c>
      <c r="Q275" s="123"/>
      <c r="R275" s="123"/>
      <c r="S275" s="123"/>
      <c r="T275" s="123"/>
      <c r="U275" s="123"/>
      <c r="V275" s="123"/>
      <c r="W275" s="123"/>
      <c r="X275" s="123"/>
      <c r="Y275" s="123"/>
      <c r="Z275" s="123"/>
      <c r="AA275" s="123"/>
      <c r="AB275" s="123"/>
      <c r="AC275" s="123"/>
      <c r="AD275" s="123"/>
      <c r="AE275" s="123"/>
      <c r="AF275" s="123"/>
      <c r="AG275" s="123"/>
      <c r="AH275" s="123"/>
      <c r="AI275" s="123"/>
      <c r="AJ275" s="123"/>
      <c r="AK275" s="123"/>
      <c r="AL275" s="123"/>
      <c r="AM275" s="123"/>
      <c r="AN275" s="123"/>
      <c r="AO275" s="123"/>
      <c r="AP275" s="123"/>
      <c r="AQ275" s="123"/>
      <c r="AR275" s="123"/>
      <c r="AS275" s="123"/>
      <c r="AT275" s="123"/>
      <c r="AU275" s="123"/>
      <c r="AV275"/>
      <c r="AW275"/>
      <c r="AX275"/>
      <c r="AY275"/>
      <c r="AZ275"/>
      <c r="BA275"/>
      <c r="BB275"/>
      <c r="BC275"/>
      <c r="BD275"/>
      <c r="BE275"/>
      <c r="BF275"/>
      <c r="BG275"/>
      <c r="BH275"/>
      <c r="BI275"/>
      <c r="BJ275"/>
      <c r="BK275"/>
      <c r="BL275"/>
      <c r="BM275"/>
      <c r="BN275"/>
      <c r="BO275"/>
      <c r="BP275"/>
      <c r="BQ275"/>
      <c r="BR275"/>
      <c r="BS275"/>
      <c r="BT275"/>
      <c r="BU275"/>
      <c r="BV275"/>
      <c r="BW275"/>
      <c r="BX275"/>
      <c r="BY275"/>
      <c r="BZ275"/>
      <c r="CA275"/>
      <c r="CB275"/>
      <c r="CC275"/>
      <c r="CD275"/>
      <c r="CE275"/>
      <c r="CF275"/>
      <c r="CG275"/>
      <c r="CH275"/>
      <c r="CI275"/>
      <c r="CJ275"/>
      <c r="CK275"/>
      <c r="CL275"/>
      <c r="CM275"/>
      <c r="CN275"/>
      <c r="CO275"/>
      <c r="CP275"/>
      <c r="CQ275"/>
      <c r="CR275"/>
      <c r="CS275"/>
      <c r="CT275"/>
      <c r="CU275"/>
      <c r="CV275"/>
      <c r="CW275"/>
      <c r="CX275"/>
      <c r="CY275"/>
      <c r="CZ275"/>
      <c r="DA275"/>
      <c r="DB275"/>
      <c r="DC275"/>
      <c r="DD275"/>
      <c r="DE275"/>
      <c r="DF275"/>
      <c r="DG275"/>
      <c r="DH275"/>
      <c r="DI275"/>
      <c r="DJ275"/>
      <c r="DK275"/>
      <c r="DL275"/>
      <c r="DM275"/>
      <c r="DN275"/>
      <c r="DO275"/>
      <c r="DP275"/>
      <c r="DQ275"/>
      <c r="DR275"/>
      <c r="DS275"/>
      <c r="DT275"/>
      <c r="DU275"/>
      <c r="DV275"/>
      <c r="DW275"/>
      <c r="DX275"/>
      <c r="DY275"/>
      <c r="DZ275"/>
      <c r="EA275"/>
      <c r="EB275"/>
      <c r="EC275"/>
      <c r="ED275"/>
      <c r="EE275"/>
      <c r="EF275"/>
      <c r="EG275"/>
      <c r="EH275"/>
      <c r="EI275"/>
      <c r="EJ275"/>
      <c r="EK275"/>
      <c r="EL275"/>
      <c r="EM275"/>
      <c r="EN275"/>
      <c r="EO275"/>
      <c r="EP275"/>
      <c r="EQ275"/>
      <c r="ER275"/>
      <c r="ES275"/>
      <c r="ET275"/>
      <c r="EU275"/>
      <c r="EV275"/>
      <c r="EW275"/>
      <c r="EX275"/>
      <c r="EY275"/>
      <c r="EZ275"/>
      <c r="FA275"/>
      <c r="FB275"/>
      <c r="FC275"/>
      <c r="FD275"/>
      <c r="FE275"/>
      <c r="FF275"/>
      <c r="FG275"/>
      <c r="FH275"/>
      <c r="FI275"/>
      <c r="FJ275"/>
      <c r="FK275"/>
      <c r="FL275"/>
      <c r="FM275"/>
      <c r="FN275"/>
      <c r="FO275"/>
      <c r="FP275"/>
      <c r="FQ275"/>
      <c r="FR275"/>
      <c r="FS275"/>
      <c r="FT275"/>
      <c r="FU275"/>
      <c r="FV275"/>
      <c r="FW275"/>
      <c r="FX275"/>
      <c r="FY275"/>
      <c r="FZ275"/>
      <c r="GA275"/>
      <c r="GB275"/>
      <c r="GC275"/>
      <c r="GD275"/>
      <c r="GE275"/>
      <c r="GF275"/>
      <c r="GG275"/>
      <c r="GH275"/>
      <c r="GI275"/>
      <c r="GJ275"/>
      <c r="GK275"/>
      <c r="GL275"/>
      <c r="GM275"/>
      <c r="GN275"/>
      <c r="GO275"/>
      <c r="GP275"/>
      <c r="GQ275"/>
      <c r="GR275"/>
      <c r="GS275"/>
      <c r="GT275"/>
      <c r="GU275"/>
      <c r="GV275"/>
      <c r="GW275"/>
      <c r="GX275"/>
      <c r="GY275"/>
      <c r="GZ275"/>
      <c r="HA275"/>
      <c r="HB275"/>
      <c r="HC275"/>
      <c r="HD275"/>
      <c r="HE275"/>
      <c r="HF275"/>
      <c r="HG275"/>
      <c r="HH275"/>
      <c r="HI275"/>
      <c r="HJ275"/>
      <c r="HK275"/>
      <c r="HL275"/>
      <c r="HM275"/>
      <c r="HN275"/>
      <c r="HO275"/>
      <c r="HP275"/>
      <c r="HQ275"/>
      <c r="HR275"/>
      <c r="HS275"/>
      <c r="HT275"/>
      <c r="HU275"/>
      <c r="HV275"/>
      <c r="HW275"/>
      <c r="HX275"/>
      <c r="HY275"/>
      <c r="HZ275"/>
      <c r="IA275"/>
      <c r="IB275"/>
      <c r="IC275"/>
      <c r="ID275"/>
      <c r="IE275"/>
      <c r="IF275"/>
      <c r="IG275"/>
      <c r="IH275"/>
      <c r="II275"/>
      <c r="IJ275"/>
      <c r="IK275"/>
      <c r="IL275"/>
      <c r="IM275"/>
      <c r="IN275"/>
      <c r="IO275"/>
      <c r="IP275"/>
      <c r="IQ275"/>
      <c r="IR275"/>
      <c r="IS275"/>
      <c r="IT275"/>
      <c r="IU275"/>
      <c r="IV275"/>
      <c r="IW275"/>
      <c r="IX275"/>
      <c r="IY275"/>
      <c r="IZ275"/>
      <c r="JA275"/>
      <c r="JB275"/>
      <c r="JC275"/>
      <c r="JD275"/>
      <c r="JE275"/>
      <c r="JF275"/>
      <c r="JG275"/>
      <c r="JH275"/>
      <c r="JI275"/>
      <c r="JJ275"/>
      <c r="JK275"/>
      <c r="JL275"/>
      <c r="JM275"/>
      <c r="JN275"/>
      <c r="JO275"/>
      <c r="JP275"/>
      <c r="JQ275"/>
      <c r="JR275"/>
      <c r="JS275"/>
      <c r="JT275"/>
      <c r="JU275"/>
      <c r="JV275"/>
      <c r="JW275"/>
      <c r="JX275"/>
      <c r="JY275"/>
      <c r="JZ275"/>
      <c r="KA275"/>
      <c r="KB275"/>
      <c r="KC275"/>
      <c r="KD275"/>
      <c r="KE275"/>
      <c r="KF275"/>
      <c r="KG275"/>
      <c r="KH275"/>
      <c r="KI275"/>
      <c r="KJ275"/>
      <c r="KK275"/>
      <c r="KL275"/>
      <c r="KM275"/>
      <c r="KN275"/>
      <c r="KO275"/>
      <c r="KP275"/>
      <c r="KQ275"/>
      <c r="KR275"/>
      <c r="KS275"/>
      <c r="KT275"/>
      <c r="KU275"/>
      <c r="KV275"/>
      <c r="KW275"/>
      <c r="KX275"/>
      <c r="KY275"/>
      <c r="KZ275"/>
      <c r="LA275"/>
      <c r="LB275"/>
      <c r="LC275"/>
      <c r="LD275"/>
      <c r="LE275"/>
      <c r="LF275"/>
      <c r="LG275"/>
      <c r="LH275"/>
      <c r="LI275"/>
      <c r="LJ275"/>
      <c r="LK275"/>
      <c r="LL275"/>
      <c r="LM275"/>
      <c r="LN275"/>
      <c r="LO275"/>
      <c r="LP275"/>
      <c r="LQ275"/>
      <c r="LR275"/>
      <c r="LS275"/>
      <c r="LT275"/>
      <c r="LU275"/>
      <c r="LV275"/>
      <c r="LW275"/>
      <c r="LX275"/>
      <c r="LY275"/>
      <c r="LZ275"/>
      <c r="MA275"/>
      <c r="MB275"/>
      <c r="MC275"/>
      <c r="MD275"/>
      <c r="ME275"/>
      <c r="MF275"/>
      <c r="MG275"/>
      <c r="MH275"/>
      <c r="MI275"/>
      <c r="MJ275"/>
      <c r="MK275"/>
      <c r="ML275"/>
      <c r="MM275"/>
      <c r="MN275"/>
      <c r="MO275"/>
      <c r="MP275"/>
      <c r="MQ275"/>
      <c r="MR275"/>
      <c r="MS275"/>
      <c r="MT275"/>
      <c r="MU275"/>
      <c r="MV275"/>
      <c r="MW275"/>
      <c r="MX275"/>
      <c r="MY275"/>
      <c r="MZ275"/>
      <c r="NA275"/>
      <c r="NB275"/>
      <c r="NC275"/>
      <c r="ND275"/>
      <c r="NE275"/>
      <c r="NF275"/>
      <c r="NG275"/>
      <c r="NH275"/>
      <c r="NI275"/>
      <c r="NJ275"/>
      <c r="NK275"/>
      <c r="NL275"/>
      <c r="NM275"/>
      <c r="NN275"/>
      <c r="NO275"/>
      <c r="NP275"/>
      <c r="NQ275"/>
      <c r="NR275"/>
      <c r="NS275"/>
      <c r="NT275"/>
      <c r="NU275"/>
      <c r="NV275"/>
      <c r="NW275"/>
      <c r="NX275"/>
      <c r="NY275"/>
      <c r="NZ275"/>
      <c r="OA275"/>
      <c r="OB275"/>
      <c r="OC275"/>
      <c r="OD275"/>
      <c r="OE275"/>
      <c r="OF275"/>
      <c r="OG275"/>
      <c r="OH275"/>
      <c r="OI275"/>
      <c r="OJ275"/>
      <c r="OK275"/>
      <c r="OL275"/>
      <c r="OM275"/>
      <c r="ON275"/>
      <c r="OO275"/>
      <c r="OP275"/>
      <c r="OQ275"/>
      <c r="OR275"/>
      <c r="OS275"/>
      <c r="OT275"/>
      <c r="OU275"/>
      <c r="OV275"/>
      <c r="OW275"/>
      <c r="OX275"/>
      <c r="OY275"/>
      <c r="OZ275"/>
      <c r="PA275"/>
      <c r="PB275"/>
      <c r="PC275"/>
      <c r="PD275"/>
      <c r="PE275"/>
      <c r="PF275"/>
      <c r="PG275"/>
      <c r="PH275"/>
      <c r="PI275"/>
      <c r="PJ275"/>
      <c r="PK275"/>
      <c r="PL275"/>
      <c r="PM275"/>
      <c r="PN275"/>
      <c r="PO275"/>
      <c r="PP275"/>
      <c r="PQ275"/>
      <c r="PR275"/>
      <c r="PS275"/>
      <c r="PT275"/>
      <c r="PU275"/>
      <c r="PV275"/>
      <c r="PW275"/>
      <c r="PX275"/>
      <c r="PY275"/>
      <c r="PZ275"/>
      <c r="QA275"/>
      <c r="QB275"/>
      <c r="QC275"/>
      <c r="QD275"/>
      <c r="QE275"/>
      <c r="QF275"/>
      <c r="QG275"/>
      <c r="QH275"/>
      <c r="QI275"/>
      <c r="QJ275"/>
      <c r="QK275"/>
      <c r="QL275"/>
      <c r="QM275"/>
      <c r="QN275"/>
      <c r="QO275"/>
      <c r="QP275"/>
      <c r="QQ275"/>
      <c r="QR275"/>
      <c r="QS275"/>
      <c r="QT275"/>
      <c r="QU275"/>
      <c r="QV275"/>
      <c r="QW275"/>
      <c r="QX275"/>
      <c r="QY275"/>
      <c r="QZ275"/>
      <c r="RA275"/>
      <c r="RB275"/>
      <c r="RC275"/>
      <c r="RD275"/>
      <c r="RE275"/>
      <c r="RF275"/>
      <c r="RG275"/>
      <c r="RH275"/>
      <c r="RI275"/>
      <c r="RJ275"/>
      <c r="RK275"/>
      <c r="RL275"/>
      <c r="RM275"/>
      <c r="RN275"/>
      <c r="RO275"/>
      <c r="RP275"/>
      <c r="RQ275"/>
      <c r="RR275"/>
      <c r="RS275"/>
      <c r="RT275"/>
      <c r="RU275"/>
      <c r="RV275"/>
      <c r="RW275"/>
      <c r="RX275"/>
      <c r="RY275"/>
      <c r="RZ275"/>
      <c r="SA275"/>
      <c r="SB275"/>
      <c r="SC275"/>
      <c r="SD275"/>
      <c r="SE275"/>
      <c r="SF275"/>
      <c r="SG275"/>
      <c r="SH275"/>
      <c r="SI275"/>
      <c r="SJ275"/>
      <c r="SK275"/>
      <c r="SL275"/>
      <c r="SM275"/>
      <c r="SN275"/>
      <c r="SO275"/>
      <c r="SP275"/>
      <c r="SQ275"/>
      <c r="SR275"/>
      <c r="SS275"/>
      <c r="ST275"/>
      <c r="SU275"/>
      <c r="SV275"/>
      <c r="SW275"/>
      <c r="SX275"/>
      <c r="SY275"/>
      <c r="SZ275"/>
      <c r="TA275"/>
      <c r="TB275"/>
      <c r="TC275"/>
      <c r="TD275"/>
      <c r="TE275"/>
      <c r="TF275"/>
      <c r="TG275"/>
      <c r="TH275"/>
      <c r="TI275"/>
      <c r="TJ275"/>
      <c r="TK275"/>
      <c r="TL275"/>
      <c r="TM275"/>
      <c r="TN275"/>
      <c r="TO275"/>
      <c r="TP275"/>
      <c r="TQ275"/>
      <c r="TR275"/>
      <c r="TS275"/>
      <c r="TT275"/>
      <c r="TU275"/>
      <c r="TV275"/>
      <c r="TW275"/>
      <c r="TX275"/>
      <c r="TY275"/>
      <c r="TZ275"/>
      <c r="UA275"/>
      <c r="UB275"/>
      <c r="UC275"/>
      <c r="UD275"/>
      <c r="UE275"/>
      <c r="UF275"/>
      <c r="UG275"/>
      <c r="UH275"/>
      <c r="UI275"/>
      <c r="UJ275"/>
      <c r="UK275"/>
      <c r="UL275"/>
      <c r="UM275"/>
      <c r="UN275"/>
      <c r="UO275"/>
      <c r="UP275"/>
      <c r="UQ275"/>
      <c r="UR275"/>
      <c r="US275"/>
      <c r="UT275"/>
      <c r="UU275"/>
      <c r="UV275"/>
      <c r="UW275"/>
      <c r="UX275"/>
      <c r="UY275"/>
      <c r="UZ275"/>
      <c r="VA275"/>
      <c r="VB275"/>
      <c r="VC275"/>
      <c r="VD275"/>
      <c r="VE275"/>
      <c r="VF275"/>
      <c r="VG275"/>
      <c r="VH275"/>
      <c r="VI275"/>
      <c r="VJ275"/>
      <c r="VK275"/>
      <c r="VL275"/>
      <c r="VM275"/>
      <c r="VN275"/>
      <c r="VO275"/>
      <c r="VP275"/>
      <c r="VQ275"/>
      <c r="VR275"/>
      <c r="VS275"/>
      <c r="VT275"/>
      <c r="VU275"/>
      <c r="VV275"/>
      <c r="VW275"/>
      <c r="VX275"/>
      <c r="VY275"/>
      <c r="VZ275"/>
      <c r="WA275"/>
      <c r="WB275"/>
      <c r="WC275"/>
      <c r="WD275"/>
      <c r="WE275"/>
      <c r="WF275"/>
      <c r="WG275"/>
      <c r="WH275"/>
      <c r="WI275"/>
      <c r="WJ275"/>
      <c r="WK275"/>
      <c r="WL275"/>
      <c r="WM275"/>
      <c r="WN275"/>
      <c r="WO275"/>
      <c r="WP275"/>
      <c r="WQ275"/>
      <c r="WR275"/>
      <c r="WS275"/>
      <c r="WT275"/>
      <c r="WU275"/>
      <c r="WV275"/>
      <c r="WW275"/>
      <c r="WX275"/>
      <c r="WY275"/>
      <c r="WZ275"/>
      <c r="XA275"/>
      <c r="XB275"/>
      <c r="XC275"/>
      <c r="XD275"/>
      <c r="XE275"/>
      <c r="XF275"/>
      <c r="XG275"/>
      <c r="XH275"/>
      <c r="XI275"/>
      <c r="XJ275"/>
      <c r="XK275"/>
      <c r="XL275"/>
      <c r="XM275"/>
      <c r="XN275"/>
      <c r="XO275"/>
      <c r="XP275"/>
      <c r="XQ275"/>
      <c r="XR275"/>
      <c r="XS275"/>
      <c r="XT275"/>
      <c r="XU275"/>
      <c r="XV275"/>
      <c r="XW275"/>
      <c r="XX275"/>
      <c r="XY275"/>
      <c r="XZ275"/>
      <c r="YA275"/>
      <c r="YB275"/>
      <c r="YC275"/>
      <c r="YD275"/>
      <c r="YE275"/>
      <c r="YF275"/>
      <c r="YG275"/>
      <c r="YH275"/>
      <c r="YI275"/>
      <c r="YJ275"/>
      <c r="YK275"/>
      <c r="YL275"/>
      <c r="YM275"/>
      <c r="YN275"/>
      <c r="YO275"/>
      <c r="YP275"/>
      <c r="YQ275"/>
      <c r="YR275"/>
      <c r="YS275"/>
      <c r="YT275"/>
      <c r="YU275"/>
      <c r="YV275"/>
      <c r="YW275"/>
      <c r="YX275"/>
      <c r="YY275"/>
      <c r="YZ275"/>
      <c r="ZA275"/>
      <c r="ZB275"/>
      <c r="ZC275"/>
      <c r="ZD275"/>
      <c r="ZE275"/>
      <c r="ZF275"/>
      <c r="ZG275"/>
      <c r="ZH275"/>
      <c r="ZI275"/>
      <c r="ZJ275"/>
      <c r="ZK275"/>
      <c r="ZL275"/>
      <c r="ZM275"/>
      <c r="ZN275"/>
      <c r="ZO275"/>
      <c r="ZP275"/>
      <c r="ZQ275"/>
      <c r="ZR275"/>
      <c r="ZS275"/>
      <c r="ZT275"/>
      <c r="ZU275"/>
      <c r="ZV275"/>
      <c r="ZW275"/>
      <c r="ZX275"/>
      <c r="ZY275"/>
      <c r="ZZ275"/>
      <c r="AAA275"/>
      <c r="AAB275"/>
      <c r="AAC275"/>
      <c r="AAD275"/>
      <c r="AAE275"/>
      <c r="AAF275"/>
      <c r="AAG275"/>
      <c r="AAH275"/>
      <c r="AAI275"/>
      <c r="AAJ275"/>
      <c r="AAK275"/>
      <c r="AAL275"/>
      <c r="AAM275"/>
      <c r="AAN275"/>
      <c r="AAO275"/>
      <c r="AAP275"/>
      <c r="AAQ275"/>
      <c r="AAR275"/>
      <c r="AAS275"/>
      <c r="AAT275"/>
      <c r="AAU275"/>
      <c r="AAV275"/>
      <c r="AAW275"/>
      <c r="AAX275"/>
      <c r="AAY275"/>
      <c r="AAZ275"/>
      <c r="ABA275"/>
      <c r="ABB275"/>
      <c r="ABC275"/>
      <c r="ABD275"/>
      <c r="ABE275"/>
      <c r="ABF275"/>
      <c r="ABG275"/>
      <c r="ABH275"/>
      <c r="ABI275"/>
      <c r="ABJ275"/>
      <c r="ABK275"/>
      <c r="ABL275"/>
      <c r="ABM275"/>
      <c r="ABN275"/>
      <c r="ABO275"/>
      <c r="ABP275"/>
      <c r="ABQ275"/>
      <c r="ABR275"/>
      <c r="ABS275"/>
      <c r="ABT275"/>
      <c r="ABU275"/>
      <c r="ABV275"/>
      <c r="ABW275"/>
      <c r="ABX275"/>
      <c r="ABY275"/>
      <c r="ABZ275"/>
      <c r="ACA275"/>
      <c r="ACB275"/>
      <c r="ACC275"/>
      <c r="ACD275"/>
      <c r="ACE275"/>
      <c r="ACF275"/>
      <c r="ACG275"/>
      <c r="ACH275"/>
      <c r="ACI275"/>
      <c r="ACJ275"/>
      <c r="ACK275"/>
      <c r="ACL275"/>
      <c r="ACM275"/>
      <c r="ACN275"/>
      <c r="ACO275"/>
      <c r="ACP275"/>
      <c r="ACQ275"/>
      <c r="ACR275"/>
      <c r="ACS275"/>
      <c r="ACT275"/>
      <c r="ACU275"/>
      <c r="ACV275"/>
      <c r="ACW275"/>
      <c r="ACX275"/>
      <c r="ACY275"/>
      <c r="ACZ275"/>
      <c r="ADA275"/>
      <c r="ADB275"/>
      <c r="ADC275"/>
      <c r="ADD275"/>
      <c r="ADE275"/>
      <c r="ADF275"/>
      <c r="ADG275"/>
      <c r="ADH275"/>
      <c r="ADI275"/>
      <c r="ADJ275"/>
      <c r="ADK275"/>
      <c r="ADL275"/>
      <c r="ADM275"/>
      <c r="ADN275"/>
      <c r="ADO275"/>
      <c r="ADP275"/>
      <c r="ADQ275"/>
      <c r="ADR275"/>
      <c r="ADS275"/>
      <c r="ADT275"/>
      <c r="ADU275"/>
      <c r="ADV275"/>
      <c r="ADW275"/>
      <c r="ADX275"/>
      <c r="ADY275"/>
      <c r="ADZ275"/>
      <c r="AEA275"/>
      <c r="AEB275"/>
      <c r="AEC275"/>
      <c r="AED275"/>
      <c r="AEE275"/>
      <c r="AEF275"/>
      <c r="AEG275"/>
      <c r="AEH275"/>
      <c r="AEI275"/>
      <c r="AEJ275"/>
      <c r="AEK275"/>
      <c r="AEL275"/>
      <c r="AEM275"/>
      <c r="AEN275"/>
      <c r="AEO275"/>
      <c r="AEP275"/>
      <c r="AEQ275"/>
      <c r="AER275"/>
      <c r="AES275"/>
      <c r="AET275"/>
      <c r="AEU275"/>
      <c r="AEV275"/>
      <c r="AEW275"/>
      <c r="AEX275"/>
      <c r="AEY275"/>
      <c r="AEZ275"/>
      <c r="AFA275"/>
      <c r="AFB275"/>
      <c r="AFC275"/>
      <c r="AFD275"/>
      <c r="AFE275"/>
      <c r="AFF275"/>
      <c r="AFG275"/>
      <c r="AFH275"/>
      <c r="AFI275"/>
      <c r="AFJ275"/>
      <c r="AFK275"/>
      <c r="AFL275"/>
      <c r="AFM275"/>
      <c r="AFN275"/>
      <c r="AFO275"/>
      <c r="AFP275"/>
      <c r="AFQ275"/>
      <c r="AFR275"/>
      <c r="AFS275"/>
      <c r="AFT275"/>
      <c r="AFU275"/>
      <c r="AFV275"/>
      <c r="AFW275"/>
      <c r="AFX275"/>
      <c r="AFY275"/>
      <c r="AFZ275"/>
      <c r="AGA275"/>
      <c r="AGB275"/>
      <c r="AGC275"/>
      <c r="AGD275"/>
      <c r="AGE275"/>
      <c r="AGF275"/>
      <c r="AGG275"/>
      <c r="AGH275"/>
      <c r="AGI275"/>
      <c r="AGJ275"/>
      <c r="AGK275"/>
      <c r="AGL275"/>
      <c r="AGM275"/>
      <c r="AGN275"/>
      <c r="AGO275"/>
      <c r="AGP275"/>
      <c r="AGQ275"/>
      <c r="AGR275"/>
      <c r="AGS275"/>
      <c r="AGT275"/>
      <c r="AGU275"/>
      <c r="AGV275"/>
      <c r="AGW275"/>
      <c r="AGX275"/>
      <c r="AGY275"/>
      <c r="AGZ275"/>
      <c r="AHA275"/>
      <c r="AHB275"/>
      <c r="AHC275"/>
      <c r="AHD275"/>
      <c r="AHE275"/>
      <c r="AHF275"/>
      <c r="AHG275"/>
      <c r="AHH275"/>
      <c r="AHI275"/>
      <c r="AHJ275"/>
      <c r="AHK275"/>
      <c r="AHL275"/>
      <c r="AHM275"/>
      <c r="AHN275"/>
      <c r="AHO275"/>
      <c r="AHP275"/>
      <c r="AHQ275"/>
      <c r="AHR275"/>
      <c r="AHS275"/>
      <c r="AHT275"/>
      <c r="AHU275"/>
      <c r="AHV275"/>
      <c r="AHW275"/>
      <c r="AHX275"/>
      <c r="AHY275"/>
      <c r="AHZ275"/>
      <c r="AIA275"/>
      <c r="AIB275"/>
      <c r="AIC275"/>
      <c r="AID275"/>
      <c r="AIE275"/>
      <c r="AIF275"/>
      <c r="AIG275"/>
      <c r="AIH275"/>
      <c r="AII275"/>
      <c r="AIJ275"/>
      <c r="AIK275"/>
      <c r="AIL275"/>
      <c r="AIM275"/>
      <c r="AIN275"/>
      <c r="AIO275"/>
      <c r="AIP275"/>
      <c r="AIQ275"/>
      <c r="AIR275"/>
      <c r="AIS275"/>
      <c r="AIT275"/>
      <c r="AIU275"/>
      <c r="AIV275"/>
      <c r="AIW275"/>
      <c r="AIX275"/>
      <c r="AIY275"/>
      <c r="AIZ275"/>
      <c r="AJA275"/>
      <c r="AJB275"/>
      <c r="AJC275"/>
      <c r="AJD275"/>
      <c r="AJE275"/>
      <c r="AJF275"/>
      <c r="AJG275"/>
      <c r="AJH275"/>
      <c r="AJI275"/>
      <c r="AJJ275"/>
      <c r="AJK275"/>
      <c r="AJL275"/>
      <c r="AJM275"/>
      <c r="AJN275"/>
      <c r="AJO275"/>
      <c r="AJP275"/>
      <c r="AJQ275"/>
      <c r="AJR275"/>
      <c r="AJS275"/>
      <c r="AJT275"/>
      <c r="AJU275"/>
      <c r="AJV275"/>
      <c r="AJW275"/>
      <c r="AJX275"/>
      <c r="AJY275"/>
      <c r="AJZ275"/>
      <c r="AKA275"/>
      <c r="AKB275"/>
      <c r="AKC275"/>
      <c r="AKD275"/>
      <c r="AKE275"/>
      <c r="AKF275"/>
      <c r="AKG275"/>
      <c r="AKH275"/>
      <c r="AKI275"/>
      <c r="AKJ275"/>
      <c r="AKK275"/>
      <c r="AKL275"/>
      <c r="AKM275"/>
      <c r="AKN275"/>
      <c r="AKO275"/>
      <c r="AKP275"/>
      <c r="AKQ275"/>
      <c r="AKR275"/>
      <c r="AKS275"/>
      <c r="AKT275"/>
      <c r="AKU275"/>
      <c r="AKV275"/>
      <c r="AKW275"/>
      <c r="AKX275"/>
      <c r="AKY275"/>
      <c r="AKZ275"/>
      <c r="ALA275"/>
      <c r="ALB275"/>
      <c r="ALC275"/>
      <c r="ALD275"/>
      <c r="ALE275"/>
      <c r="ALF275"/>
      <c r="ALG275"/>
      <c r="ALH275"/>
      <c r="ALI275"/>
      <c r="ALJ275"/>
      <c r="ALK275"/>
      <c r="ALL275"/>
      <c r="ALM275"/>
      <c r="ALN275"/>
      <c r="ALO275"/>
      <c r="ALP275"/>
      <c r="ALQ275"/>
      <c r="ALR275"/>
      <c r="ALS275"/>
      <c r="ALT275"/>
      <c r="ALU275"/>
      <c r="ALV275"/>
      <c r="ALW275"/>
      <c r="ALX275"/>
      <c r="ALY275"/>
      <c r="ALZ275"/>
      <c r="AMA275"/>
    </row>
    <row r="276" spans="2:1015" hidden="1" x14ac:dyDescent="0.25">
      <c r="B276" s="226"/>
      <c r="C276" s="218">
        <v>14</v>
      </c>
      <c r="D276" s="223" t="str">
        <f>'Ergebnisse - Kategorien'!C20</f>
        <v>Eigenfuhrpark</v>
      </c>
      <c r="E276" s="137">
        <f>SUM('Ergebnisse - Kategorien'!F20/1000)</f>
        <v>0</v>
      </c>
      <c r="F276" s="137">
        <f>SUM('Ergebnisse - Kategorien'!G20/1000)</f>
        <v>0</v>
      </c>
      <c r="G276" s="137">
        <f>SUM('Ergebnisse - Kategorien'!H20/1000)</f>
        <v>0</v>
      </c>
      <c r="H276" s="137">
        <f>SUM('Ergebnisse - Kategorien'!I20/1000)</f>
        <v>0</v>
      </c>
      <c r="I276" s="225"/>
      <c r="J276"/>
      <c r="K276" t="str">
        <f t="shared" si="0"/>
        <v>Eigenfuhrpark</v>
      </c>
      <c r="L276" s="347" t="e">
        <f t="shared" si="4"/>
        <v>#DIV/0!</v>
      </c>
      <c r="M276" t="str">
        <f t="shared" si="5"/>
        <v>Eigenfuhrpark</v>
      </c>
      <c r="N276" s="347" t="e">
        <f t="shared" si="1"/>
        <v>#DIV/0!</v>
      </c>
      <c r="O276" t="str">
        <f t="shared" si="2"/>
        <v>Eigenfuhrpark</v>
      </c>
      <c r="P276" s="347" t="e">
        <f t="shared" si="3"/>
        <v>#DIV/0!</v>
      </c>
      <c r="Q276" s="123"/>
      <c r="R276" s="123"/>
      <c r="S276" s="123"/>
      <c r="T276" s="123"/>
      <c r="U276" s="123"/>
      <c r="V276" s="123"/>
      <c r="W276" s="123"/>
      <c r="X276" s="123"/>
      <c r="Y276" s="123"/>
      <c r="Z276" s="123"/>
      <c r="AA276" s="123"/>
      <c r="AB276" s="123"/>
      <c r="AC276" s="123"/>
      <c r="AD276" s="123"/>
      <c r="AE276" s="123"/>
      <c r="AF276" s="123"/>
      <c r="AG276" s="123"/>
      <c r="AH276" s="123"/>
      <c r="AI276" s="123"/>
      <c r="AJ276" s="123"/>
      <c r="AK276" s="123"/>
      <c r="AL276" s="123"/>
      <c r="AM276" s="123"/>
      <c r="AN276" s="123"/>
      <c r="AO276" s="123"/>
      <c r="AP276" s="123"/>
      <c r="AQ276" s="123"/>
      <c r="AR276" s="123"/>
      <c r="AS276" s="123"/>
      <c r="AT276" s="123"/>
      <c r="AU276" s="123"/>
      <c r="AV276"/>
      <c r="AW276"/>
      <c r="AX276"/>
      <c r="AY276"/>
      <c r="AZ276"/>
      <c r="BA276"/>
      <c r="BB276"/>
      <c r="BC276"/>
      <c r="BD276"/>
      <c r="BE276"/>
      <c r="BF276"/>
      <c r="BG276"/>
      <c r="BH276"/>
      <c r="BI276"/>
      <c r="BJ276"/>
      <c r="BK276"/>
      <c r="BL276"/>
      <c r="BM276"/>
      <c r="BN276"/>
      <c r="BO276"/>
      <c r="BP276"/>
      <c r="BQ276"/>
      <c r="BR276"/>
      <c r="BS276"/>
      <c r="BT276"/>
      <c r="BU276"/>
      <c r="BV276"/>
      <c r="BW276"/>
      <c r="BX276"/>
      <c r="BY276"/>
      <c r="BZ276"/>
      <c r="CA276"/>
      <c r="CB276"/>
      <c r="CC276"/>
      <c r="CD276"/>
      <c r="CE276"/>
      <c r="CF276"/>
      <c r="CG276"/>
      <c r="CH276"/>
      <c r="CI276"/>
      <c r="CJ276"/>
      <c r="CK276"/>
      <c r="CL276"/>
      <c r="CM276"/>
      <c r="CN276"/>
      <c r="CO276"/>
      <c r="CP276"/>
      <c r="CQ276"/>
      <c r="CR276"/>
      <c r="CS276"/>
      <c r="CT276"/>
      <c r="CU276"/>
      <c r="CV276"/>
      <c r="CW276"/>
      <c r="CX276"/>
      <c r="CY276"/>
      <c r="CZ276"/>
      <c r="DA276"/>
      <c r="DB276"/>
      <c r="DC276"/>
      <c r="DD276"/>
      <c r="DE276"/>
      <c r="DF276"/>
      <c r="DG276"/>
      <c r="DH276"/>
      <c r="DI276"/>
      <c r="DJ276"/>
      <c r="DK276"/>
      <c r="DL276"/>
      <c r="DM276"/>
      <c r="DN276"/>
      <c r="DO276"/>
      <c r="DP276"/>
      <c r="DQ276"/>
      <c r="DR276"/>
      <c r="DS276"/>
      <c r="DT276"/>
      <c r="DU276"/>
      <c r="DV276"/>
      <c r="DW276"/>
      <c r="DX276"/>
      <c r="DY276"/>
      <c r="DZ276"/>
      <c r="EA276"/>
      <c r="EB276"/>
      <c r="EC276"/>
      <c r="ED276"/>
      <c r="EE276"/>
      <c r="EF276"/>
      <c r="EG276"/>
      <c r="EH276"/>
      <c r="EI276"/>
      <c r="EJ276"/>
      <c r="EK276"/>
      <c r="EL276"/>
      <c r="EM276"/>
      <c r="EN276"/>
      <c r="EO276"/>
      <c r="EP276"/>
      <c r="EQ276"/>
      <c r="ER276"/>
      <c r="ES276"/>
      <c r="ET276"/>
      <c r="EU276"/>
      <c r="EV276"/>
      <c r="EW276"/>
      <c r="EX276"/>
      <c r="EY276"/>
      <c r="EZ276"/>
      <c r="FA276"/>
      <c r="FB276"/>
      <c r="FC276"/>
      <c r="FD276"/>
      <c r="FE276"/>
      <c r="FF276"/>
      <c r="FG276"/>
      <c r="FH276"/>
      <c r="FI276"/>
      <c r="FJ276"/>
      <c r="FK276"/>
      <c r="FL276"/>
      <c r="FM276"/>
      <c r="FN276"/>
      <c r="FO276"/>
      <c r="FP276"/>
      <c r="FQ276"/>
      <c r="FR276"/>
      <c r="FS276"/>
      <c r="FT276"/>
      <c r="FU276"/>
      <c r="FV276"/>
      <c r="FW276"/>
      <c r="FX276"/>
      <c r="FY276"/>
      <c r="FZ276"/>
      <c r="GA276"/>
      <c r="GB276"/>
      <c r="GC276"/>
      <c r="GD276"/>
      <c r="GE276"/>
      <c r="GF276"/>
      <c r="GG276"/>
      <c r="GH276"/>
      <c r="GI276"/>
      <c r="GJ276"/>
      <c r="GK276"/>
      <c r="GL276"/>
      <c r="GM276"/>
      <c r="GN276"/>
      <c r="GO276"/>
      <c r="GP276"/>
      <c r="GQ276"/>
      <c r="GR276"/>
      <c r="GS276"/>
      <c r="GT276"/>
      <c r="GU276"/>
      <c r="GV276"/>
      <c r="GW276"/>
      <c r="GX276"/>
      <c r="GY276"/>
      <c r="GZ276"/>
      <c r="HA276"/>
      <c r="HB276"/>
      <c r="HC276"/>
      <c r="HD276"/>
      <c r="HE276"/>
      <c r="HF276"/>
      <c r="HG276"/>
      <c r="HH276"/>
      <c r="HI276"/>
      <c r="HJ276"/>
      <c r="HK276"/>
      <c r="HL276"/>
      <c r="HM276"/>
      <c r="HN276"/>
      <c r="HO276"/>
      <c r="HP276"/>
      <c r="HQ276"/>
      <c r="HR276"/>
      <c r="HS276"/>
      <c r="HT276"/>
      <c r="HU276"/>
      <c r="HV276"/>
      <c r="HW276"/>
      <c r="HX276"/>
      <c r="HY276"/>
      <c r="HZ276"/>
      <c r="IA276"/>
      <c r="IB276"/>
      <c r="IC276"/>
      <c r="ID276"/>
      <c r="IE276"/>
      <c r="IF276"/>
      <c r="IG276"/>
      <c r="IH276"/>
      <c r="II276"/>
      <c r="IJ276"/>
      <c r="IK276"/>
      <c r="IL276"/>
      <c r="IM276"/>
      <c r="IN276"/>
      <c r="IO276"/>
      <c r="IP276"/>
      <c r="IQ276"/>
      <c r="IR276"/>
      <c r="IS276"/>
      <c r="IT276"/>
      <c r="IU276"/>
      <c r="IV276"/>
      <c r="IW276"/>
      <c r="IX276"/>
      <c r="IY276"/>
      <c r="IZ276"/>
      <c r="JA276"/>
      <c r="JB276"/>
      <c r="JC276"/>
      <c r="JD276"/>
      <c r="JE276"/>
      <c r="JF276"/>
      <c r="JG276"/>
      <c r="JH276"/>
      <c r="JI276"/>
      <c r="JJ276"/>
      <c r="JK276"/>
      <c r="JL276"/>
      <c r="JM276"/>
      <c r="JN276"/>
      <c r="JO276"/>
      <c r="JP276"/>
      <c r="JQ276"/>
      <c r="JR276"/>
      <c r="JS276"/>
      <c r="JT276"/>
      <c r="JU276"/>
      <c r="JV276"/>
      <c r="JW276"/>
      <c r="JX276"/>
      <c r="JY276"/>
      <c r="JZ276"/>
      <c r="KA276"/>
      <c r="KB276"/>
      <c r="KC276"/>
      <c r="KD276"/>
      <c r="KE276"/>
      <c r="KF276"/>
      <c r="KG276"/>
      <c r="KH276"/>
      <c r="KI276"/>
      <c r="KJ276"/>
      <c r="KK276"/>
      <c r="KL276"/>
      <c r="KM276"/>
      <c r="KN276"/>
      <c r="KO276"/>
      <c r="KP276"/>
      <c r="KQ276"/>
      <c r="KR276"/>
      <c r="KS276"/>
      <c r="KT276"/>
      <c r="KU276"/>
      <c r="KV276"/>
      <c r="KW276"/>
      <c r="KX276"/>
      <c r="KY276"/>
      <c r="KZ276"/>
      <c r="LA276"/>
      <c r="LB276"/>
      <c r="LC276"/>
      <c r="LD276"/>
      <c r="LE276"/>
      <c r="LF276"/>
      <c r="LG276"/>
      <c r="LH276"/>
      <c r="LI276"/>
      <c r="LJ276"/>
      <c r="LK276"/>
      <c r="LL276"/>
      <c r="LM276"/>
      <c r="LN276"/>
      <c r="LO276"/>
      <c r="LP276"/>
      <c r="LQ276"/>
      <c r="LR276"/>
      <c r="LS276"/>
      <c r="LT276"/>
      <c r="LU276"/>
      <c r="LV276"/>
      <c r="LW276"/>
      <c r="LX276"/>
      <c r="LY276"/>
      <c r="LZ276"/>
      <c r="MA276"/>
      <c r="MB276"/>
      <c r="MC276"/>
      <c r="MD276"/>
      <c r="ME276"/>
      <c r="MF276"/>
      <c r="MG276"/>
      <c r="MH276"/>
      <c r="MI276"/>
      <c r="MJ276"/>
      <c r="MK276"/>
      <c r="ML276"/>
      <c r="MM276"/>
      <c r="MN276"/>
      <c r="MO276"/>
      <c r="MP276"/>
      <c r="MQ276"/>
      <c r="MR276"/>
      <c r="MS276"/>
      <c r="MT276"/>
      <c r="MU276"/>
      <c r="MV276"/>
      <c r="MW276"/>
      <c r="MX276"/>
      <c r="MY276"/>
      <c r="MZ276"/>
      <c r="NA276"/>
      <c r="NB276"/>
      <c r="NC276"/>
      <c r="ND276"/>
      <c r="NE276"/>
      <c r="NF276"/>
      <c r="NG276"/>
      <c r="NH276"/>
      <c r="NI276"/>
      <c r="NJ276"/>
      <c r="NK276"/>
      <c r="NL276"/>
      <c r="NM276"/>
      <c r="NN276"/>
      <c r="NO276"/>
      <c r="NP276"/>
      <c r="NQ276"/>
      <c r="NR276"/>
      <c r="NS276"/>
      <c r="NT276"/>
      <c r="NU276"/>
      <c r="NV276"/>
      <c r="NW276"/>
      <c r="NX276"/>
      <c r="NY276"/>
      <c r="NZ276"/>
      <c r="OA276"/>
      <c r="OB276"/>
      <c r="OC276"/>
      <c r="OD276"/>
      <c r="OE276"/>
      <c r="OF276"/>
      <c r="OG276"/>
      <c r="OH276"/>
      <c r="OI276"/>
      <c r="OJ276"/>
      <c r="OK276"/>
      <c r="OL276"/>
      <c r="OM276"/>
      <c r="ON276"/>
      <c r="OO276"/>
      <c r="OP276"/>
      <c r="OQ276"/>
      <c r="OR276"/>
      <c r="OS276"/>
      <c r="OT276"/>
      <c r="OU276"/>
      <c r="OV276"/>
      <c r="OW276"/>
      <c r="OX276"/>
      <c r="OY276"/>
      <c r="OZ276"/>
      <c r="PA276"/>
      <c r="PB276"/>
      <c r="PC276"/>
      <c r="PD276"/>
      <c r="PE276"/>
      <c r="PF276"/>
      <c r="PG276"/>
      <c r="PH276"/>
      <c r="PI276"/>
      <c r="PJ276"/>
      <c r="PK276"/>
      <c r="PL276"/>
      <c r="PM276"/>
      <c r="PN276"/>
      <c r="PO276"/>
      <c r="PP276"/>
      <c r="PQ276"/>
      <c r="PR276"/>
      <c r="PS276"/>
      <c r="PT276"/>
      <c r="PU276"/>
      <c r="PV276"/>
      <c r="PW276"/>
      <c r="PX276"/>
      <c r="PY276"/>
      <c r="PZ276"/>
      <c r="QA276"/>
      <c r="QB276"/>
      <c r="QC276"/>
      <c r="QD276"/>
      <c r="QE276"/>
      <c r="QF276"/>
      <c r="QG276"/>
      <c r="QH276"/>
      <c r="QI276"/>
      <c r="QJ276"/>
      <c r="QK276"/>
      <c r="QL276"/>
      <c r="QM276"/>
      <c r="QN276"/>
      <c r="QO276"/>
      <c r="QP276"/>
      <c r="QQ276"/>
      <c r="QR276"/>
      <c r="QS276"/>
      <c r="QT276"/>
      <c r="QU276"/>
      <c r="QV276"/>
      <c r="QW276"/>
      <c r="QX276"/>
      <c r="QY276"/>
      <c r="QZ276"/>
      <c r="RA276"/>
      <c r="RB276"/>
      <c r="RC276"/>
      <c r="RD276"/>
      <c r="RE276"/>
      <c r="RF276"/>
      <c r="RG276"/>
      <c r="RH276"/>
      <c r="RI276"/>
      <c r="RJ276"/>
      <c r="RK276"/>
      <c r="RL276"/>
      <c r="RM276"/>
      <c r="RN276"/>
      <c r="RO276"/>
      <c r="RP276"/>
      <c r="RQ276"/>
      <c r="RR276"/>
      <c r="RS276"/>
      <c r="RT276"/>
      <c r="RU276"/>
      <c r="RV276"/>
      <c r="RW276"/>
      <c r="RX276"/>
      <c r="RY276"/>
      <c r="RZ276"/>
      <c r="SA276"/>
      <c r="SB276"/>
      <c r="SC276"/>
      <c r="SD276"/>
      <c r="SE276"/>
      <c r="SF276"/>
      <c r="SG276"/>
      <c r="SH276"/>
      <c r="SI276"/>
      <c r="SJ276"/>
      <c r="SK276"/>
      <c r="SL276"/>
      <c r="SM276"/>
      <c r="SN276"/>
      <c r="SO276"/>
      <c r="SP276"/>
      <c r="SQ276"/>
      <c r="SR276"/>
      <c r="SS276"/>
      <c r="ST276"/>
      <c r="SU276"/>
      <c r="SV276"/>
      <c r="SW276"/>
      <c r="SX276"/>
      <c r="SY276"/>
      <c r="SZ276"/>
      <c r="TA276"/>
      <c r="TB276"/>
      <c r="TC276"/>
      <c r="TD276"/>
      <c r="TE276"/>
      <c r="TF276"/>
      <c r="TG276"/>
      <c r="TH276"/>
      <c r="TI276"/>
      <c r="TJ276"/>
      <c r="TK276"/>
      <c r="TL276"/>
      <c r="TM276"/>
      <c r="TN276"/>
      <c r="TO276"/>
      <c r="TP276"/>
      <c r="TQ276"/>
      <c r="TR276"/>
      <c r="TS276"/>
      <c r="TT276"/>
      <c r="TU276"/>
      <c r="TV276"/>
      <c r="TW276"/>
      <c r="TX276"/>
      <c r="TY276"/>
      <c r="TZ276"/>
      <c r="UA276"/>
      <c r="UB276"/>
      <c r="UC276"/>
      <c r="UD276"/>
      <c r="UE276"/>
      <c r="UF276"/>
      <c r="UG276"/>
      <c r="UH276"/>
      <c r="UI276"/>
      <c r="UJ276"/>
      <c r="UK276"/>
      <c r="UL276"/>
      <c r="UM276"/>
      <c r="UN276"/>
      <c r="UO276"/>
      <c r="UP276"/>
      <c r="UQ276"/>
      <c r="UR276"/>
      <c r="US276"/>
      <c r="UT276"/>
      <c r="UU276"/>
      <c r="UV276"/>
      <c r="UW276"/>
      <c r="UX276"/>
      <c r="UY276"/>
      <c r="UZ276"/>
      <c r="VA276"/>
      <c r="VB276"/>
      <c r="VC276"/>
      <c r="VD276"/>
      <c r="VE276"/>
      <c r="VF276"/>
      <c r="VG276"/>
      <c r="VH276"/>
      <c r="VI276"/>
      <c r="VJ276"/>
      <c r="VK276"/>
      <c r="VL276"/>
      <c r="VM276"/>
      <c r="VN276"/>
      <c r="VO276"/>
      <c r="VP276"/>
      <c r="VQ276"/>
      <c r="VR276"/>
      <c r="VS276"/>
      <c r="VT276"/>
      <c r="VU276"/>
      <c r="VV276"/>
      <c r="VW276"/>
      <c r="VX276"/>
      <c r="VY276"/>
      <c r="VZ276"/>
      <c r="WA276"/>
      <c r="WB276"/>
      <c r="WC276"/>
      <c r="WD276"/>
      <c r="WE276"/>
      <c r="WF276"/>
      <c r="WG276"/>
      <c r="WH276"/>
      <c r="WI276"/>
      <c r="WJ276"/>
      <c r="WK276"/>
      <c r="WL276"/>
      <c r="WM276"/>
      <c r="WN276"/>
      <c r="WO276"/>
      <c r="WP276"/>
      <c r="WQ276"/>
      <c r="WR276"/>
      <c r="WS276"/>
      <c r="WT276"/>
      <c r="WU276"/>
      <c r="WV276"/>
      <c r="WW276"/>
      <c r="WX276"/>
      <c r="WY276"/>
      <c r="WZ276"/>
      <c r="XA276"/>
      <c r="XB276"/>
      <c r="XC276"/>
      <c r="XD276"/>
      <c r="XE276"/>
      <c r="XF276"/>
      <c r="XG276"/>
      <c r="XH276"/>
      <c r="XI276"/>
      <c r="XJ276"/>
      <c r="XK276"/>
      <c r="XL276"/>
      <c r="XM276"/>
      <c r="XN276"/>
      <c r="XO276"/>
      <c r="XP276"/>
      <c r="XQ276"/>
      <c r="XR276"/>
      <c r="XS276"/>
      <c r="XT276"/>
      <c r="XU276"/>
      <c r="XV276"/>
      <c r="XW276"/>
      <c r="XX276"/>
      <c r="XY276"/>
      <c r="XZ276"/>
      <c r="YA276"/>
      <c r="YB276"/>
      <c r="YC276"/>
      <c r="YD276"/>
      <c r="YE276"/>
      <c r="YF276"/>
      <c r="YG276"/>
      <c r="YH276"/>
      <c r="YI276"/>
      <c r="YJ276"/>
      <c r="YK276"/>
      <c r="YL276"/>
      <c r="YM276"/>
      <c r="YN276"/>
      <c r="YO276"/>
      <c r="YP276"/>
      <c r="YQ276"/>
      <c r="YR276"/>
      <c r="YS276"/>
      <c r="YT276"/>
      <c r="YU276"/>
      <c r="YV276"/>
      <c r="YW276"/>
      <c r="YX276"/>
      <c r="YY276"/>
      <c r="YZ276"/>
      <c r="ZA276"/>
      <c r="ZB276"/>
      <c r="ZC276"/>
      <c r="ZD276"/>
      <c r="ZE276"/>
      <c r="ZF276"/>
      <c r="ZG276"/>
      <c r="ZH276"/>
      <c r="ZI276"/>
      <c r="ZJ276"/>
      <c r="ZK276"/>
      <c r="ZL276"/>
      <c r="ZM276"/>
      <c r="ZN276"/>
      <c r="ZO276"/>
      <c r="ZP276"/>
      <c r="ZQ276"/>
      <c r="ZR276"/>
      <c r="ZS276"/>
      <c r="ZT276"/>
      <c r="ZU276"/>
      <c r="ZV276"/>
      <c r="ZW276"/>
      <c r="ZX276"/>
      <c r="ZY276"/>
      <c r="ZZ276"/>
      <c r="AAA276"/>
      <c r="AAB276"/>
      <c r="AAC276"/>
      <c r="AAD276"/>
      <c r="AAE276"/>
      <c r="AAF276"/>
      <c r="AAG276"/>
      <c r="AAH276"/>
      <c r="AAI276"/>
      <c r="AAJ276"/>
      <c r="AAK276"/>
      <c r="AAL276"/>
      <c r="AAM276"/>
      <c r="AAN276"/>
      <c r="AAO276"/>
      <c r="AAP276"/>
      <c r="AAQ276"/>
      <c r="AAR276"/>
      <c r="AAS276"/>
      <c r="AAT276"/>
      <c r="AAU276"/>
      <c r="AAV276"/>
      <c r="AAW276"/>
      <c r="AAX276"/>
      <c r="AAY276"/>
      <c r="AAZ276"/>
      <c r="ABA276"/>
      <c r="ABB276"/>
      <c r="ABC276"/>
      <c r="ABD276"/>
      <c r="ABE276"/>
      <c r="ABF276"/>
      <c r="ABG276"/>
      <c r="ABH276"/>
      <c r="ABI276"/>
      <c r="ABJ276"/>
      <c r="ABK276"/>
      <c r="ABL276"/>
      <c r="ABM276"/>
      <c r="ABN276"/>
      <c r="ABO276"/>
      <c r="ABP276"/>
      <c r="ABQ276"/>
      <c r="ABR276"/>
      <c r="ABS276"/>
      <c r="ABT276"/>
      <c r="ABU276"/>
      <c r="ABV276"/>
      <c r="ABW276"/>
      <c r="ABX276"/>
      <c r="ABY276"/>
      <c r="ABZ276"/>
      <c r="ACA276"/>
      <c r="ACB276"/>
      <c r="ACC276"/>
      <c r="ACD276"/>
      <c r="ACE276"/>
      <c r="ACF276"/>
      <c r="ACG276"/>
      <c r="ACH276"/>
      <c r="ACI276"/>
      <c r="ACJ276"/>
      <c r="ACK276"/>
      <c r="ACL276"/>
      <c r="ACM276"/>
      <c r="ACN276"/>
      <c r="ACO276"/>
      <c r="ACP276"/>
      <c r="ACQ276"/>
      <c r="ACR276"/>
      <c r="ACS276"/>
      <c r="ACT276"/>
      <c r="ACU276"/>
      <c r="ACV276"/>
      <c r="ACW276"/>
      <c r="ACX276"/>
      <c r="ACY276"/>
      <c r="ACZ276"/>
      <c r="ADA276"/>
      <c r="ADB276"/>
      <c r="ADC276"/>
      <c r="ADD276"/>
      <c r="ADE276"/>
      <c r="ADF276"/>
      <c r="ADG276"/>
      <c r="ADH276"/>
      <c r="ADI276"/>
      <c r="ADJ276"/>
      <c r="ADK276"/>
      <c r="ADL276"/>
      <c r="ADM276"/>
      <c r="ADN276"/>
      <c r="ADO276"/>
      <c r="ADP276"/>
      <c r="ADQ276"/>
      <c r="ADR276"/>
      <c r="ADS276"/>
      <c r="ADT276"/>
      <c r="ADU276"/>
      <c r="ADV276"/>
      <c r="ADW276"/>
      <c r="ADX276"/>
      <c r="ADY276"/>
      <c r="ADZ276"/>
      <c r="AEA276"/>
      <c r="AEB276"/>
      <c r="AEC276"/>
      <c r="AED276"/>
      <c r="AEE276"/>
      <c r="AEF276"/>
      <c r="AEG276"/>
      <c r="AEH276"/>
      <c r="AEI276"/>
      <c r="AEJ276"/>
      <c r="AEK276"/>
      <c r="AEL276"/>
      <c r="AEM276"/>
      <c r="AEN276"/>
      <c r="AEO276"/>
      <c r="AEP276"/>
      <c r="AEQ276"/>
      <c r="AER276"/>
      <c r="AES276"/>
      <c r="AET276"/>
      <c r="AEU276"/>
      <c r="AEV276"/>
      <c r="AEW276"/>
      <c r="AEX276"/>
      <c r="AEY276"/>
      <c r="AEZ276"/>
      <c r="AFA276"/>
      <c r="AFB276"/>
      <c r="AFC276"/>
      <c r="AFD276"/>
      <c r="AFE276"/>
      <c r="AFF276"/>
      <c r="AFG276"/>
      <c r="AFH276"/>
      <c r="AFI276"/>
      <c r="AFJ276"/>
      <c r="AFK276"/>
      <c r="AFL276"/>
      <c r="AFM276"/>
      <c r="AFN276"/>
      <c r="AFO276"/>
      <c r="AFP276"/>
      <c r="AFQ276"/>
      <c r="AFR276"/>
      <c r="AFS276"/>
      <c r="AFT276"/>
      <c r="AFU276"/>
      <c r="AFV276"/>
      <c r="AFW276"/>
      <c r="AFX276"/>
      <c r="AFY276"/>
      <c r="AFZ276"/>
      <c r="AGA276"/>
      <c r="AGB276"/>
      <c r="AGC276"/>
      <c r="AGD276"/>
      <c r="AGE276"/>
      <c r="AGF276"/>
      <c r="AGG276"/>
      <c r="AGH276"/>
      <c r="AGI276"/>
      <c r="AGJ276"/>
      <c r="AGK276"/>
      <c r="AGL276"/>
      <c r="AGM276"/>
      <c r="AGN276"/>
      <c r="AGO276"/>
      <c r="AGP276"/>
      <c r="AGQ276"/>
      <c r="AGR276"/>
      <c r="AGS276"/>
      <c r="AGT276"/>
      <c r="AGU276"/>
      <c r="AGV276"/>
      <c r="AGW276"/>
      <c r="AGX276"/>
      <c r="AGY276"/>
      <c r="AGZ276"/>
      <c r="AHA276"/>
      <c r="AHB276"/>
      <c r="AHC276"/>
      <c r="AHD276"/>
      <c r="AHE276"/>
      <c r="AHF276"/>
      <c r="AHG276"/>
      <c r="AHH276"/>
      <c r="AHI276"/>
      <c r="AHJ276"/>
      <c r="AHK276"/>
      <c r="AHL276"/>
      <c r="AHM276"/>
      <c r="AHN276"/>
      <c r="AHO276"/>
      <c r="AHP276"/>
      <c r="AHQ276"/>
      <c r="AHR276"/>
      <c r="AHS276"/>
      <c r="AHT276"/>
      <c r="AHU276"/>
      <c r="AHV276"/>
      <c r="AHW276"/>
      <c r="AHX276"/>
      <c r="AHY276"/>
      <c r="AHZ276"/>
      <c r="AIA276"/>
      <c r="AIB276"/>
      <c r="AIC276"/>
      <c r="AID276"/>
      <c r="AIE276"/>
      <c r="AIF276"/>
      <c r="AIG276"/>
      <c r="AIH276"/>
      <c r="AII276"/>
      <c r="AIJ276"/>
      <c r="AIK276"/>
      <c r="AIL276"/>
      <c r="AIM276"/>
      <c r="AIN276"/>
      <c r="AIO276"/>
      <c r="AIP276"/>
      <c r="AIQ276"/>
      <c r="AIR276"/>
      <c r="AIS276"/>
      <c r="AIT276"/>
      <c r="AIU276"/>
      <c r="AIV276"/>
      <c r="AIW276"/>
      <c r="AIX276"/>
      <c r="AIY276"/>
      <c r="AIZ276"/>
      <c r="AJA276"/>
      <c r="AJB276"/>
      <c r="AJC276"/>
      <c r="AJD276"/>
      <c r="AJE276"/>
      <c r="AJF276"/>
      <c r="AJG276"/>
      <c r="AJH276"/>
      <c r="AJI276"/>
      <c r="AJJ276"/>
      <c r="AJK276"/>
      <c r="AJL276"/>
      <c r="AJM276"/>
      <c r="AJN276"/>
      <c r="AJO276"/>
      <c r="AJP276"/>
      <c r="AJQ276"/>
      <c r="AJR276"/>
      <c r="AJS276"/>
      <c r="AJT276"/>
      <c r="AJU276"/>
      <c r="AJV276"/>
      <c r="AJW276"/>
      <c r="AJX276"/>
      <c r="AJY276"/>
      <c r="AJZ276"/>
      <c r="AKA276"/>
      <c r="AKB276"/>
      <c r="AKC276"/>
      <c r="AKD276"/>
      <c r="AKE276"/>
      <c r="AKF276"/>
      <c r="AKG276"/>
      <c r="AKH276"/>
      <c r="AKI276"/>
      <c r="AKJ276"/>
      <c r="AKK276"/>
      <c r="AKL276"/>
      <c r="AKM276"/>
      <c r="AKN276"/>
      <c r="AKO276"/>
      <c r="AKP276"/>
      <c r="AKQ276"/>
      <c r="AKR276"/>
      <c r="AKS276"/>
      <c r="AKT276"/>
      <c r="AKU276"/>
      <c r="AKV276"/>
      <c r="AKW276"/>
      <c r="AKX276"/>
      <c r="AKY276"/>
      <c r="AKZ276"/>
      <c r="ALA276"/>
      <c r="ALB276"/>
      <c r="ALC276"/>
      <c r="ALD276"/>
      <c r="ALE276"/>
      <c r="ALF276"/>
      <c r="ALG276"/>
      <c r="ALH276"/>
      <c r="ALI276"/>
      <c r="ALJ276"/>
      <c r="ALK276"/>
      <c r="ALL276"/>
      <c r="ALM276"/>
      <c r="ALN276"/>
      <c r="ALO276"/>
      <c r="ALP276"/>
      <c r="ALQ276"/>
      <c r="ALR276"/>
      <c r="ALS276"/>
      <c r="ALT276"/>
      <c r="ALU276"/>
      <c r="ALV276"/>
      <c r="ALW276"/>
      <c r="ALX276"/>
      <c r="ALY276"/>
      <c r="ALZ276"/>
      <c r="AMA276"/>
    </row>
    <row r="277" spans="2:1015" hidden="1" x14ac:dyDescent="0.25">
      <c r="B277" s="226"/>
      <c r="C277" s="218">
        <v>15</v>
      </c>
      <c r="D277" s="223" t="str">
        <f>'Ergebnisse - Kategorien'!C22</f>
        <v>Papier</v>
      </c>
      <c r="E277" s="137">
        <f>SUM('Ergebnisse - Kategorien'!F22/1000)</f>
        <v>0</v>
      </c>
      <c r="F277" s="137">
        <f>SUM('Ergebnisse - Kategorien'!G22/1000)</f>
        <v>0</v>
      </c>
      <c r="G277" s="137">
        <f>SUM('Ergebnisse - Kategorien'!H22/1000)</f>
        <v>0</v>
      </c>
      <c r="H277" s="137">
        <f>SUM('Ergebnisse - Kategorien'!I22/1000)</f>
        <v>0</v>
      </c>
      <c r="I277" s="5"/>
      <c r="J277"/>
      <c r="K277" t="str">
        <f t="shared" si="0"/>
        <v>Papier</v>
      </c>
      <c r="L277" s="347" t="e">
        <f t="shared" si="4"/>
        <v>#DIV/0!</v>
      </c>
      <c r="M277" t="str">
        <f t="shared" si="5"/>
        <v>Papier</v>
      </c>
      <c r="N277" s="347" t="e">
        <f t="shared" si="1"/>
        <v>#DIV/0!</v>
      </c>
      <c r="O277" t="str">
        <f t="shared" si="2"/>
        <v>Papier</v>
      </c>
      <c r="P277" s="347" t="e">
        <f t="shared" si="3"/>
        <v>#DIV/0!</v>
      </c>
      <c r="Q277" s="123"/>
      <c r="R277" s="123"/>
      <c r="S277" s="123"/>
      <c r="T277" s="123"/>
      <c r="U277" s="123"/>
      <c r="V277" s="123"/>
      <c r="W277" s="123"/>
      <c r="X277" s="123"/>
      <c r="Y277" s="123"/>
      <c r="Z277" s="123"/>
      <c r="AA277" s="123"/>
      <c r="AB277" s="123"/>
      <c r="AC277" s="123"/>
      <c r="AD277" s="123"/>
      <c r="AE277" s="123"/>
      <c r="AF277" s="123"/>
      <c r="AG277" s="123"/>
      <c r="AH277" s="123"/>
      <c r="AI277" s="123"/>
      <c r="AJ277" s="123"/>
      <c r="AK277" s="123"/>
      <c r="AL277" s="123"/>
      <c r="AM277" s="123"/>
      <c r="AN277" s="123"/>
      <c r="AO277" s="123"/>
      <c r="AP277" s="123"/>
      <c r="AQ277" s="123"/>
      <c r="AR277" s="123"/>
      <c r="AS277" s="123"/>
      <c r="AT277" s="123"/>
      <c r="AU277" s="123"/>
      <c r="AV277"/>
      <c r="AW277"/>
      <c r="AX277"/>
      <c r="AY277"/>
      <c r="AZ277"/>
      <c r="BA277"/>
      <c r="BB277"/>
      <c r="BC277"/>
      <c r="BD277"/>
      <c r="BE277"/>
      <c r="BF277"/>
      <c r="BG277"/>
      <c r="BH277"/>
      <c r="BI277"/>
      <c r="BJ277"/>
      <c r="BK277"/>
      <c r="BL277"/>
      <c r="BM277"/>
      <c r="BN277"/>
      <c r="BO277"/>
      <c r="BP277"/>
      <c r="BQ277"/>
      <c r="BR277"/>
      <c r="BS277"/>
      <c r="BT277"/>
      <c r="BU277"/>
      <c r="BV277"/>
      <c r="BW277"/>
      <c r="BX277"/>
      <c r="BY277"/>
      <c r="BZ277"/>
      <c r="CA277"/>
      <c r="CB277"/>
      <c r="CC277"/>
      <c r="CD277"/>
      <c r="CE277"/>
      <c r="CF277"/>
      <c r="CG277"/>
      <c r="CH277"/>
      <c r="CI277"/>
      <c r="CJ277"/>
      <c r="CK277"/>
      <c r="CL277"/>
      <c r="CM277"/>
      <c r="CN277"/>
      <c r="CO277"/>
      <c r="CP277"/>
      <c r="CQ277"/>
      <c r="CR277"/>
      <c r="CS277"/>
      <c r="CT277"/>
      <c r="CU277"/>
      <c r="CV277"/>
      <c r="CW277"/>
      <c r="CX277"/>
      <c r="CY277"/>
      <c r="CZ277"/>
      <c r="DA277"/>
      <c r="DB277"/>
      <c r="DC277"/>
      <c r="DD277"/>
      <c r="DE277"/>
      <c r="DF277"/>
      <c r="DG277"/>
      <c r="DH277"/>
      <c r="DI277"/>
      <c r="DJ277"/>
      <c r="DK277"/>
      <c r="DL277"/>
      <c r="DM277"/>
      <c r="DN277"/>
      <c r="DO277"/>
      <c r="DP277"/>
      <c r="DQ277"/>
      <c r="DR277"/>
      <c r="DS277"/>
      <c r="DT277"/>
      <c r="DU277"/>
      <c r="DV277"/>
      <c r="DW277"/>
      <c r="DX277"/>
      <c r="DY277"/>
      <c r="DZ277"/>
      <c r="EA277"/>
      <c r="EB277"/>
      <c r="EC277"/>
      <c r="ED277"/>
      <c r="EE277"/>
      <c r="EF277"/>
      <c r="EG277"/>
      <c r="EH277"/>
      <c r="EI277"/>
      <c r="EJ277"/>
      <c r="EK277"/>
      <c r="EL277"/>
      <c r="EM277"/>
      <c r="EN277"/>
      <c r="EO277"/>
      <c r="EP277"/>
      <c r="EQ277"/>
      <c r="ER277"/>
      <c r="ES277"/>
      <c r="ET277"/>
      <c r="EU277"/>
      <c r="EV277"/>
      <c r="EW277"/>
      <c r="EX277"/>
      <c r="EY277"/>
      <c r="EZ277"/>
      <c r="FA277"/>
      <c r="FB277"/>
      <c r="FC277"/>
      <c r="FD277"/>
      <c r="FE277"/>
      <c r="FF277"/>
      <c r="FG277"/>
      <c r="FH277"/>
      <c r="FI277"/>
      <c r="FJ277"/>
      <c r="FK277"/>
      <c r="FL277"/>
      <c r="FM277"/>
      <c r="FN277"/>
      <c r="FO277"/>
      <c r="FP277"/>
      <c r="FQ277"/>
      <c r="FR277"/>
      <c r="FS277"/>
      <c r="FT277"/>
      <c r="FU277"/>
      <c r="FV277"/>
      <c r="FW277"/>
      <c r="FX277"/>
      <c r="FY277"/>
      <c r="FZ277"/>
      <c r="GA277"/>
      <c r="GB277"/>
      <c r="GC277"/>
      <c r="GD277"/>
      <c r="GE277"/>
      <c r="GF277"/>
      <c r="GG277"/>
      <c r="GH277"/>
      <c r="GI277"/>
      <c r="GJ277"/>
      <c r="GK277"/>
      <c r="GL277"/>
      <c r="GM277"/>
      <c r="GN277"/>
      <c r="GO277"/>
      <c r="GP277"/>
      <c r="GQ277"/>
      <c r="GR277"/>
      <c r="GS277"/>
      <c r="GT277"/>
      <c r="GU277"/>
      <c r="GV277"/>
      <c r="GW277"/>
      <c r="GX277"/>
      <c r="GY277"/>
      <c r="GZ277"/>
      <c r="HA277"/>
      <c r="HB277"/>
      <c r="HC277"/>
      <c r="HD277"/>
      <c r="HE277"/>
      <c r="HF277"/>
      <c r="HG277"/>
      <c r="HH277"/>
      <c r="HI277"/>
      <c r="HJ277"/>
      <c r="HK277"/>
      <c r="HL277"/>
      <c r="HM277"/>
      <c r="HN277"/>
      <c r="HO277"/>
      <c r="HP277"/>
      <c r="HQ277"/>
      <c r="HR277"/>
      <c r="HS277"/>
      <c r="HT277"/>
      <c r="HU277"/>
      <c r="HV277"/>
      <c r="HW277"/>
      <c r="HX277"/>
      <c r="HY277"/>
      <c r="HZ277"/>
      <c r="IA277"/>
      <c r="IB277"/>
      <c r="IC277"/>
      <c r="ID277"/>
      <c r="IE277"/>
      <c r="IF277"/>
      <c r="IG277"/>
      <c r="IH277"/>
      <c r="II277"/>
      <c r="IJ277"/>
      <c r="IK277"/>
      <c r="IL277"/>
      <c r="IM277"/>
      <c r="IN277"/>
      <c r="IO277"/>
      <c r="IP277"/>
      <c r="IQ277"/>
      <c r="IR277"/>
      <c r="IS277"/>
      <c r="IT277"/>
      <c r="IU277"/>
      <c r="IV277"/>
      <c r="IW277"/>
      <c r="IX277"/>
      <c r="IY277"/>
      <c r="IZ277"/>
      <c r="JA277"/>
      <c r="JB277"/>
      <c r="JC277"/>
      <c r="JD277"/>
      <c r="JE277"/>
      <c r="JF277"/>
      <c r="JG277"/>
      <c r="JH277"/>
      <c r="JI277"/>
      <c r="JJ277"/>
      <c r="JK277"/>
      <c r="JL277"/>
      <c r="JM277"/>
      <c r="JN277"/>
      <c r="JO277"/>
      <c r="JP277"/>
      <c r="JQ277"/>
      <c r="JR277"/>
      <c r="JS277"/>
      <c r="JT277"/>
      <c r="JU277"/>
      <c r="JV277"/>
      <c r="JW277"/>
      <c r="JX277"/>
      <c r="JY277"/>
      <c r="JZ277"/>
      <c r="KA277"/>
      <c r="KB277"/>
      <c r="KC277"/>
      <c r="KD277"/>
      <c r="KE277"/>
      <c r="KF277"/>
      <c r="KG277"/>
      <c r="KH277"/>
      <c r="KI277"/>
      <c r="KJ277"/>
      <c r="KK277"/>
      <c r="KL277"/>
      <c r="KM277"/>
      <c r="KN277"/>
      <c r="KO277"/>
      <c r="KP277"/>
      <c r="KQ277"/>
      <c r="KR277"/>
      <c r="KS277"/>
      <c r="KT277"/>
      <c r="KU277"/>
      <c r="KV277"/>
      <c r="KW277"/>
      <c r="KX277"/>
      <c r="KY277"/>
      <c r="KZ277"/>
      <c r="LA277"/>
      <c r="LB277"/>
      <c r="LC277"/>
      <c r="LD277"/>
      <c r="LE277"/>
      <c r="LF277"/>
      <c r="LG277"/>
      <c r="LH277"/>
      <c r="LI277"/>
      <c r="LJ277"/>
      <c r="LK277"/>
      <c r="LL277"/>
      <c r="LM277"/>
      <c r="LN277"/>
      <c r="LO277"/>
      <c r="LP277"/>
      <c r="LQ277"/>
      <c r="LR277"/>
      <c r="LS277"/>
      <c r="LT277"/>
      <c r="LU277"/>
      <c r="LV277"/>
      <c r="LW277"/>
      <c r="LX277"/>
      <c r="LY277"/>
      <c r="LZ277"/>
      <c r="MA277"/>
      <c r="MB277"/>
      <c r="MC277"/>
      <c r="MD277"/>
      <c r="ME277"/>
      <c r="MF277"/>
      <c r="MG277"/>
      <c r="MH277"/>
      <c r="MI277"/>
      <c r="MJ277"/>
      <c r="MK277"/>
      <c r="ML277"/>
      <c r="MM277"/>
      <c r="MN277"/>
      <c r="MO277"/>
      <c r="MP277"/>
      <c r="MQ277"/>
      <c r="MR277"/>
      <c r="MS277"/>
      <c r="MT277"/>
      <c r="MU277"/>
      <c r="MV277"/>
      <c r="MW277"/>
      <c r="MX277"/>
      <c r="MY277"/>
      <c r="MZ277"/>
      <c r="NA277"/>
      <c r="NB277"/>
      <c r="NC277"/>
      <c r="ND277"/>
      <c r="NE277"/>
      <c r="NF277"/>
      <c r="NG277"/>
      <c r="NH277"/>
      <c r="NI277"/>
      <c r="NJ277"/>
      <c r="NK277"/>
      <c r="NL277"/>
      <c r="NM277"/>
      <c r="NN277"/>
      <c r="NO277"/>
      <c r="NP277"/>
      <c r="NQ277"/>
      <c r="NR277"/>
      <c r="NS277"/>
      <c r="NT277"/>
      <c r="NU277"/>
      <c r="NV277"/>
      <c r="NW277"/>
      <c r="NX277"/>
      <c r="NY277"/>
      <c r="NZ277"/>
      <c r="OA277"/>
      <c r="OB277"/>
      <c r="OC277"/>
      <c r="OD277"/>
      <c r="OE277"/>
      <c r="OF277"/>
      <c r="OG277"/>
      <c r="OH277"/>
      <c r="OI277"/>
      <c r="OJ277"/>
      <c r="OK277"/>
      <c r="OL277"/>
      <c r="OM277"/>
      <c r="ON277"/>
      <c r="OO277"/>
      <c r="OP277"/>
      <c r="OQ277"/>
      <c r="OR277"/>
      <c r="OS277"/>
      <c r="OT277"/>
      <c r="OU277"/>
      <c r="OV277"/>
      <c r="OW277"/>
      <c r="OX277"/>
      <c r="OY277"/>
      <c r="OZ277"/>
      <c r="PA277"/>
      <c r="PB277"/>
      <c r="PC277"/>
      <c r="PD277"/>
      <c r="PE277"/>
      <c r="PF277"/>
      <c r="PG277"/>
      <c r="PH277"/>
      <c r="PI277"/>
      <c r="PJ277"/>
      <c r="PK277"/>
      <c r="PL277"/>
      <c r="PM277"/>
      <c r="PN277"/>
      <c r="PO277"/>
      <c r="PP277"/>
      <c r="PQ277"/>
      <c r="PR277"/>
      <c r="PS277"/>
      <c r="PT277"/>
      <c r="PU277"/>
      <c r="PV277"/>
      <c r="PW277"/>
      <c r="PX277"/>
      <c r="PY277"/>
      <c r="PZ277"/>
      <c r="QA277"/>
      <c r="QB277"/>
      <c r="QC277"/>
      <c r="QD277"/>
      <c r="QE277"/>
      <c r="QF277"/>
      <c r="QG277"/>
      <c r="QH277"/>
      <c r="QI277"/>
      <c r="QJ277"/>
      <c r="QK277"/>
      <c r="QL277"/>
      <c r="QM277"/>
      <c r="QN277"/>
      <c r="QO277"/>
      <c r="QP277"/>
      <c r="QQ277"/>
      <c r="QR277"/>
      <c r="QS277"/>
      <c r="QT277"/>
      <c r="QU277"/>
      <c r="QV277"/>
      <c r="QW277"/>
      <c r="QX277"/>
      <c r="QY277"/>
      <c r="QZ277"/>
      <c r="RA277"/>
      <c r="RB277"/>
      <c r="RC277"/>
      <c r="RD277"/>
      <c r="RE277"/>
      <c r="RF277"/>
      <c r="RG277"/>
      <c r="RH277"/>
      <c r="RI277"/>
      <c r="RJ277"/>
      <c r="RK277"/>
      <c r="RL277"/>
      <c r="RM277"/>
      <c r="RN277"/>
      <c r="RO277"/>
      <c r="RP277"/>
      <c r="RQ277"/>
      <c r="RR277"/>
      <c r="RS277"/>
      <c r="RT277"/>
      <c r="RU277"/>
      <c r="RV277"/>
      <c r="RW277"/>
      <c r="RX277"/>
      <c r="RY277"/>
      <c r="RZ277"/>
      <c r="SA277"/>
      <c r="SB277"/>
      <c r="SC277"/>
      <c r="SD277"/>
      <c r="SE277"/>
      <c r="SF277"/>
      <c r="SG277"/>
      <c r="SH277"/>
      <c r="SI277"/>
      <c r="SJ277"/>
      <c r="SK277"/>
      <c r="SL277"/>
      <c r="SM277"/>
      <c r="SN277"/>
      <c r="SO277"/>
      <c r="SP277"/>
      <c r="SQ277"/>
      <c r="SR277"/>
      <c r="SS277"/>
      <c r="ST277"/>
      <c r="SU277"/>
      <c r="SV277"/>
      <c r="SW277"/>
      <c r="SX277"/>
      <c r="SY277"/>
      <c r="SZ277"/>
      <c r="TA277"/>
      <c r="TB277"/>
      <c r="TC277"/>
      <c r="TD277"/>
      <c r="TE277"/>
      <c r="TF277"/>
      <c r="TG277"/>
      <c r="TH277"/>
      <c r="TI277"/>
      <c r="TJ277"/>
      <c r="TK277"/>
      <c r="TL277"/>
      <c r="TM277"/>
      <c r="TN277"/>
      <c r="TO277"/>
      <c r="TP277"/>
      <c r="TQ277"/>
      <c r="TR277"/>
      <c r="TS277"/>
      <c r="TT277"/>
      <c r="TU277"/>
      <c r="TV277"/>
      <c r="TW277"/>
      <c r="TX277"/>
      <c r="TY277"/>
      <c r="TZ277"/>
      <c r="UA277"/>
      <c r="UB277"/>
      <c r="UC277"/>
      <c r="UD277"/>
      <c r="UE277"/>
      <c r="UF277"/>
      <c r="UG277"/>
      <c r="UH277"/>
      <c r="UI277"/>
      <c r="UJ277"/>
      <c r="UK277"/>
      <c r="UL277"/>
      <c r="UM277"/>
      <c r="UN277"/>
      <c r="UO277"/>
      <c r="UP277"/>
      <c r="UQ277"/>
      <c r="UR277"/>
      <c r="US277"/>
      <c r="UT277"/>
      <c r="UU277"/>
      <c r="UV277"/>
      <c r="UW277"/>
      <c r="UX277"/>
      <c r="UY277"/>
      <c r="UZ277"/>
      <c r="VA277"/>
      <c r="VB277"/>
      <c r="VC277"/>
      <c r="VD277"/>
      <c r="VE277"/>
      <c r="VF277"/>
      <c r="VG277"/>
      <c r="VH277"/>
      <c r="VI277"/>
      <c r="VJ277"/>
      <c r="VK277"/>
      <c r="VL277"/>
      <c r="VM277"/>
      <c r="VN277"/>
      <c r="VO277"/>
      <c r="VP277"/>
      <c r="VQ277"/>
      <c r="VR277"/>
      <c r="VS277"/>
      <c r="VT277"/>
      <c r="VU277"/>
      <c r="VV277"/>
      <c r="VW277"/>
      <c r="VX277"/>
      <c r="VY277"/>
      <c r="VZ277"/>
      <c r="WA277"/>
      <c r="WB277"/>
      <c r="WC277"/>
      <c r="WD277"/>
      <c r="WE277"/>
      <c r="WF277"/>
      <c r="WG277"/>
      <c r="WH277"/>
      <c r="WI277"/>
      <c r="WJ277"/>
      <c r="WK277"/>
      <c r="WL277"/>
      <c r="WM277"/>
      <c r="WN277"/>
      <c r="WO277"/>
      <c r="WP277"/>
      <c r="WQ277"/>
      <c r="WR277"/>
      <c r="WS277"/>
      <c r="WT277"/>
      <c r="WU277"/>
      <c r="WV277"/>
      <c r="WW277"/>
      <c r="WX277"/>
      <c r="WY277"/>
      <c r="WZ277"/>
      <c r="XA277"/>
      <c r="XB277"/>
      <c r="XC277"/>
      <c r="XD277"/>
      <c r="XE277"/>
      <c r="XF277"/>
      <c r="XG277"/>
      <c r="XH277"/>
      <c r="XI277"/>
      <c r="XJ277"/>
      <c r="XK277"/>
      <c r="XL277"/>
      <c r="XM277"/>
      <c r="XN277"/>
      <c r="XO277"/>
      <c r="XP277"/>
      <c r="XQ277"/>
      <c r="XR277"/>
      <c r="XS277"/>
      <c r="XT277"/>
      <c r="XU277"/>
      <c r="XV277"/>
      <c r="XW277"/>
      <c r="XX277"/>
      <c r="XY277"/>
      <c r="XZ277"/>
      <c r="YA277"/>
      <c r="YB277"/>
      <c r="YC277"/>
      <c r="YD277"/>
      <c r="YE277"/>
      <c r="YF277"/>
      <c r="YG277"/>
      <c r="YH277"/>
      <c r="YI277"/>
      <c r="YJ277"/>
      <c r="YK277"/>
      <c r="YL277"/>
      <c r="YM277"/>
      <c r="YN277"/>
      <c r="YO277"/>
      <c r="YP277"/>
      <c r="YQ277"/>
      <c r="YR277"/>
      <c r="YS277"/>
      <c r="YT277"/>
      <c r="YU277"/>
      <c r="YV277"/>
      <c r="YW277"/>
      <c r="YX277"/>
      <c r="YY277"/>
      <c r="YZ277"/>
      <c r="ZA277"/>
      <c r="ZB277"/>
      <c r="ZC277"/>
      <c r="ZD277"/>
      <c r="ZE277"/>
      <c r="ZF277"/>
      <c r="ZG277"/>
      <c r="ZH277"/>
      <c r="ZI277"/>
      <c r="ZJ277"/>
      <c r="ZK277"/>
      <c r="ZL277"/>
      <c r="ZM277"/>
      <c r="ZN277"/>
      <c r="ZO277"/>
      <c r="ZP277"/>
      <c r="ZQ277"/>
      <c r="ZR277"/>
      <c r="ZS277"/>
      <c r="ZT277"/>
      <c r="ZU277"/>
      <c r="ZV277"/>
      <c r="ZW277"/>
      <c r="ZX277"/>
      <c r="ZY277"/>
      <c r="ZZ277"/>
      <c r="AAA277"/>
      <c r="AAB277"/>
      <c r="AAC277"/>
      <c r="AAD277"/>
      <c r="AAE277"/>
      <c r="AAF277"/>
      <c r="AAG277"/>
      <c r="AAH277"/>
      <c r="AAI277"/>
      <c r="AAJ277"/>
      <c r="AAK277"/>
      <c r="AAL277"/>
      <c r="AAM277"/>
      <c r="AAN277"/>
      <c r="AAO277"/>
      <c r="AAP277"/>
      <c r="AAQ277"/>
      <c r="AAR277"/>
      <c r="AAS277"/>
      <c r="AAT277"/>
      <c r="AAU277"/>
      <c r="AAV277"/>
      <c r="AAW277"/>
      <c r="AAX277"/>
      <c r="AAY277"/>
      <c r="AAZ277"/>
      <c r="ABA277"/>
      <c r="ABB277"/>
      <c r="ABC277"/>
      <c r="ABD277"/>
      <c r="ABE277"/>
      <c r="ABF277"/>
      <c r="ABG277"/>
      <c r="ABH277"/>
      <c r="ABI277"/>
      <c r="ABJ277"/>
      <c r="ABK277"/>
      <c r="ABL277"/>
      <c r="ABM277"/>
      <c r="ABN277"/>
      <c r="ABO277"/>
      <c r="ABP277"/>
      <c r="ABQ277"/>
      <c r="ABR277"/>
      <c r="ABS277"/>
      <c r="ABT277"/>
      <c r="ABU277"/>
      <c r="ABV277"/>
      <c r="ABW277"/>
      <c r="ABX277"/>
      <c r="ABY277"/>
      <c r="ABZ277"/>
      <c r="ACA277"/>
      <c r="ACB277"/>
      <c r="ACC277"/>
      <c r="ACD277"/>
      <c r="ACE277"/>
      <c r="ACF277"/>
      <c r="ACG277"/>
      <c r="ACH277"/>
      <c r="ACI277"/>
      <c r="ACJ277"/>
      <c r="ACK277"/>
      <c r="ACL277"/>
      <c r="ACM277"/>
      <c r="ACN277"/>
      <c r="ACO277"/>
      <c r="ACP277"/>
      <c r="ACQ277"/>
      <c r="ACR277"/>
      <c r="ACS277"/>
      <c r="ACT277"/>
      <c r="ACU277"/>
      <c r="ACV277"/>
      <c r="ACW277"/>
      <c r="ACX277"/>
      <c r="ACY277"/>
      <c r="ACZ277"/>
      <c r="ADA277"/>
      <c r="ADB277"/>
      <c r="ADC277"/>
      <c r="ADD277"/>
      <c r="ADE277"/>
      <c r="ADF277"/>
      <c r="ADG277"/>
      <c r="ADH277"/>
      <c r="ADI277"/>
      <c r="ADJ277"/>
      <c r="ADK277"/>
      <c r="ADL277"/>
      <c r="ADM277"/>
      <c r="ADN277"/>
      <c r="ADO277"/>
      <c r="ADP277"/>
      <c r="ADQ277"/>
      <c r="ADR277"/>
      <c r="ADS277"/>
      <c r="ADT277"/>
      <c r="ADU277"/>
      <c r="ADV277"/>
      <c r="ADW277"/>
      <c r="ADX277"/>
      <c r="ADY277"/>
      <c r="ADZ277"/>
      <c r="AEA277"/>
      <c r="AEB277"/>
      <c r="AEC277"/>
      <c r="AED277"/>
      <c r="AEE277"/>
      <c r="AEF277"/>
      <c r="AEG277"/>
      <c r="AEH277"/>
      <c r="AEI277"/>
      <c r="AEJ277"/>
      <c r="AEK277"/>
      <c r="AEL277"/>
      <c r="AEM277"/>
      <c r="AEN277"/>
      <c r="AEO277"/>
      <c r="AEP277"/>
      <c r="AEQ277"/>
      <c r="AER277"/>
      <c r="AES277"/>
      <c r="AET277"/>
      <c r="AEU277"/>
      <c r="AEV277"/>
      <c r="AEW277"/>
      <c r="AEX277"/>
      <c r="AEY277"/>
      <c r="AEZ277"/>
      <c r="AFA277"/>
      <c r="AFB277"/>
      <c r="AFC277"/>
      <c r="AFD277"/>
      <c r="AFE277"/>
      <c r="AFF277"/>
      <c r="AFG277"/>
      <c r="AFH277"/>
      <c r="AFI277"/>
      <c r="AFJ277"/>
      <c r="AFK277"/>
      <c r="AFL277"/>
      <c r="AFM277"/>
      <c r="AFN277"/>
      <c r="AFO277"/>
      <c r="AFP277"/>
      <c r="AFQ277"/>
      <c r="AFR277"/>
      <c r="AFS277"/>
      <c r="AFT277"/>
      <c r="AFU277"/>
      <c r="AFV277"/>
      <c r="AFW277"/>
      <c r="AFX277"/>
      <c r="AFY277"/>
      <c r="AFZ277"/>
      <c r="AGA277"/>
      <c r="AGB277"/>
      <c r="AGC277"/>
      <c r="AGD277"/>
      <c r="AGE277"/>
      <c r="AGF277"/>
      <c r="AGG277"/>
      <c r="AGH277"/>
      <c r="AGI277"/>
      <c r="AGJ277"/>
      <c r="AGK277"/>
      <c r="AGL277"/>
      <c r="AGM277"/>
      <c r="AGN277"/>
      <c r="AGO277"/>
      <c r="AGP277"/>
      <c r="AGQ277"/>
      <c r="AGR277"/>
      <c r="AGS277"/>
      <c r="AGT277"/>
      <c r="AGU277"/>
      <c r="AGV277"/>
      <c r="AGW277"/>
      <c r="AGX277"/>
      <c r="AGY277"/>
      <c r="AGZ277"/>
      <c r="AHA277"/>
      <c r="AHB277"/>
      <c r="AHC277"/>
      <c r="AHD277"/>
      <c r="AHE277"/>
      <c r="AHF277"/>
      <c r="AHG277"/>
      <c r="AHH277"/>
      <c r="AHI277"/>
      <c r="AHJ277"/>
      <c r="AHK277"/>
      <c r="AHL277"/>
      <c r="AHM277"/>
      <c r="AHN277"/>
      <c r="AHO277"/>
      <c r="AHP277"/>
      <c r="AHQ277"/>
      <c r="AHR277"/>
      <c r="AHS277"/>
      <c r="AHT277"/>
      <c r="AHU277"/>
      <c r="AHV277"/>
      <c r="AHW277"/>
      <c r="AHX277"/>
      <c r="AHY277"/>
      <c r="AHZ277"/>
      <c r="AIA277"/>
      <c r="AIB277"/>
      <c r="AIC277"/>
      <c r="AID277"/>
      <c r="AIE277"/>
      <c r="AIF277"/>
      <c r="AIG277"/>
      <c r="AIH277"/>
      <c r="AII277"/>
      <c r="AIJ277"/>
      <c r="AIK277"/>
      <c r="AIL277"/>
      <c r="AIM277"/>
      <c r="AIN277"/>
      <c r="AIO277"/>
      <c r="AIP277"/>
      <c r="AIQ277"/>
      <c r="AIR277"/>
      <c r="AIS277"/>
      <c r="AIT277"/>
      <c r="AIU277"/>
      <c r="AIV277"/>
      <c r="AIW277"/>
      <c r="AIX277"/>
      <c r="AIY277"/>
      <c r="AIZ277"/>
      <c r="AJA277"/>
      <c r="AJB277"/>
      <c r="AJC277"/>
      <c r="AJD277"/>
      <c r="AJE277"/>
      <c r="AJF277"/>
      <c r="AJG277"/>
      <c r="AJH277"/>
      <c r="AJI277"/>
      <c r="AJJ277"/>
      <c r="AJK277"/>
      <c r="AJL277"/>
      <c r="AJM277"/>
      <c r="AJN277"/>
      <c r="AJO277"/>
      <c r="AJP277"/>
      <c r="AJQ277"/>
      <c r="AJR277"/>
      <c r="AJS277"/>
      <c r="AJT277"/>
      <c r="AJU277"/>
      <c r="AJV277"/>
      <c r="AJW277"/>
      <c r="AJX277"/>
      <c r="AJY277"/>
      <c r="AJZ277"/>
      <c r="AKA277"/>
      <c r="AKB277"/>
      <c r="AKC277"/>
      <c r="AKD277"/>
      <c r="AKE277"/>
      <c r="AKF277"/>
      <c r="AKG277"/>
      <c r="AKH277"/>
      <c r="AKI277"/>
      <c r="AKJ277"/>
      <c r="AKK277"/>
      <c r="AKL277"/>
      <c r="AKM277"/>
      <c r="AKN277"/>
      <c r="AKO277"/>
      <c r="AKP277"/>
      <c r="AKQ277"/>
      <c r="AKR277"/>
      <c r="AKS277"/>
      <c r="AKT277"/>
      <c r="AKU277"/>
      <c r="AKV277"/>
      <c r="AKW277"/>
      <c r="AKX277"/>
      <c r="AKY277"/>
      <c r="AKZ277"/>
      <c r="ALA277"/>
      <c r="ALB277"/>
      <c r="ALC277"/>
      <c r="ALD277"/>
      <c r="ALE277"/>
      <c r="ALF277"/>
      <c r="ALG277"/>
      <c r="ALH277"/>
      <c r="ALI277"/>
      <c r="ALJ277"/>
      <c r="ALK277"/>
      <c r="ALL277"/>
      <c r="ALM277"/>
      <c r="ALN277"/>
      <c r="ALO277"/>
      <c r="ALP277"/>
      <c r="ALQ277"/>
      <c r="ALR277"/>
      <c r="ALS277"/>
      <c r="ALT277"/>
      <c r="ALU277"/>
      <c r="ALV277"/>
      <c r="ALW277"/>
      <c r="ALX277"/>
      <c r="ALY277"/>
      <c r="ALZ277"/>
      <c r="AMA277"/>
    </row>
    <row r="278" spans="2:1015" hidden="1" x14ac:dyDescent="0.25">
      <c r="B278" s="226"/>
      <c r="C278" s="218">
        <v>16</v>
      </c>
      <c r="D278" s="223" t="str">
        <f>'Ergebnisse - Kategorien'!C23</f>
        <v xml:space="preserve">Kältemittel </v>
      </c>
      <c r="E278" s="137">
        <f>SUM('Ergebnisse - Kategorien'!F23/1000)</f>
        <v>0</v>
      </c>
      <c r="F278" s="137">
        <f>SUM('Ergebnisse - Kategorien'!G23/1000)</f>
        <v>0</v>
      </c>
      <c r="G278" s="137">
        <f>SUM('Ergebnisse - Kategorien'!H23/1000)</f>
        <v>0</v>
      </c>
      <c r="H278" s="137">
        <f>SUM('Ergebnisse - Kategorien'!I23/1000)</f>
        <v>0</v>
      </c>
      <c r="I278" s="5"/>
      <c r="J278"/>
      <c r="K278" t="str">
        <f t="shared" si="0"/>
        <v xml:space="preserve">Kältemittel </v>
      </c>
      <c r="L278" s="347" t="e">
        <f t="shared" si="4"/>
        <v>#DIV/0!</v>
      </c>
      <c r="M278" t="str">
        <f t="shared" si="5"/>
        <v xml:space="preserve">Kältemittel </v>
      </c>
      <c r="N278" s="347" t="e">
        <f t="shared" si="1"/>
        <v>#DIV/0!</v>
      </c>
      <c r="O278" t="str">
        <f t="shared" si="2"/>
        <v xml:space="preserve">Kältemittel </v>
      </c>
      <c r="P278" s="347" t="e">
        <f t="shared" si="3"/>
        <v>#DIV/0!</v>
      </c>
      <c r="Q278" s="123"/>
      <c r="R278" s="123"/>
      <c r="S278" s="123"/>
      <c r="T278" s="123"/>
      <c r="U278" s="123"/>
      <c r="V278" s="123"/>
      <c r="W278" s="123"/>
      <c r="X278" s="123"/>
      <c r="Y278" s="123"/>
      <c r="Z278" s="123"/>
      <c r="AA278" s="123"/>
      <c r="AB278" s="123"/>
      <c r="AC278" s="123"/>
      <c r="AD278" s="123"/>
      <c r="AE278" s="123"/>
      <c r="AF278" s="123"/>
      <c r="AG278" s="123"/>
      <c r="AH278" s="123"/>
      <c r="AI278" s="123"/>
      <c r="AJ278" s="123"/>
      <c r="AK278" s="123"/>
      <c r="AL278" s="123"/>
      <c r="AM278" s="123"/>
      <c r="AN278" s="123"/>
      <c r="AO278" s="123"/>
      <c r="AP278" s="123"/>
      <c r="AQ278" s="123"/>
      <c r="AR278" s="123"/>
      <c r="AS278" s="123"/>
      <c r="AT278" s="123"/>
      <c r="AU278" s="123"/>
      <c r="AV278"/>
      <c r="AW278"/>
      <c r="AX278"/>
      <c r="AY278"/>
      <c r="AZ278"/>
      <c r="BA278"/>
      <c r="BB278"/>
      <c r="BC278"/>
      <c r="BD278"/>
      <c r="BE278"/>
      <c r="BF278"/>
      <c r="BG278"/>
      <c r="BH278"/>
      <c r="BI278"/>
      <c r="BJ278"/>
      <c r="BK278"/>
      <c r="BL278"/>
      <c r="BM278"/>
      <c r="BN278"/>
      <c r="BO278"/>
      <c r="BP278"/>
      <c r="BQ278"/>
      <c r="BR278"/>
      <c r="BS278"/>
      <c r="BT278"/>
      <c r="BU278"/>
      <c r="BV278"/>
      <c r="BW278"/>
      <c r="BX278"/>
      <c r="BY278"/>
      <c r="BZ278"/>
      <c r="CA278"/>
      <c r="CB278"/>
      <c r="CC278"/>
      <c r="CD278"/>
      <c r="CE278"/>
      <c r="CF278"/>
      <c r="CG278"/>
      <c r="CH278"/>
      <c r="CI278"/>
      <c r="CJ278"/>
      <c r="CK278"/>
      <c r="CL278"/>
      <c r="CM278"/>
      <c r="CN278"/>
      <c r="CO278"/>
      <c r="CP278"/>
      <c r="CQ278"/>
      <c r="CR278"/>
      <c r="CS278"/>
      <c r="CT278"/>
      <c r="CU278"/>
      <c r="CV278"/>
      <c r="CW278"/>
      <c r="CX278"/>
      <c r="CY278"/>
      <c r="CZ278"/>
      <c r="DA278"/>
      <c r="DB278"/>
      <c r="DC278"/>
      <c r="DD278"/>
      <c r="DE278"/>
      <c r="DF278"/>
      <c r="DG278"/>
      <c r="DH278"/>
      <c r="DI278"/>
      <c r="DJ278"/>
      <c r="DK278"/>
      <c r="DL278"/>
      <c r="DM278"/>
      <c r="DN278"/>
      <c r="DO278"/>
      <c r="DP278"/>
      <c r="DQ278"/>
      <c r="DR278"/>
      <c r="DS278"/>
      <c r="DT278"/>
      <c r="DU278"/>
      <c r="DV278"/>
      <c r="DW278"/>
      <c r="DX278"/>
      <c r="DY278"/>
      <c r="DZ278"/>
      <c r="EA278"/>
      <c r="EB278"/>
      <c r="EC278"/>
      <c r="ED278"/>
      <c r="EE278"/>
      <c r="EF278"/>
      <c r="EG278"/>
      <c r="EH278"/>
      <c r="EI278"/>
      <c r="EJ278"/>
      <c r="EK278"/>
      <c r="EL278"/>
      <c r="EM278"/>
      <c r="EN278"/>
      <c r="EO278"/>
      <c r="EP278"/>
      <c r="EQ278"/>
      <c r="ER278"/>
      <c r="ES278"/>
      <c r="ET278"/>
      <c r="EU278"/>
      <c r="EV278"/>
      <c r="EW278"/>
      <c r="EX278"/>
      <c r="EY278"/>
      <c r="EZ278"/>
      <c r="FA278"/>
      <c r="FB278"/>
      <c r="FC278"/>
      <c r="FD278"/>
      <c r="FE278"/>
      <c r="FF278"/>
      <c r="FG278"/>
      <c r="FH278"/>
      <c r="FI278"/>
      <c r="FJ278"/>
      <c r="FK278"/>
      <c r="FL278"/>
      <c r="FM278"/>
      <c r="FN278"/>
      <c r="FO278"/>
      <c r="FP278"/>
      <c r="FQ278"/>
      <c r="FR278"/>
      <c r="FS278"/>
      <c r="FT278"/>
      <c r="FU278"/>
      <c r="FV278"/>
      <c r="FW278"/>
      <c r="FX278"/>
      <c r="FY278"/>
      <c r="FZ278"/>
      <c r="GA278"/>
      <c r="GB278"/>
      <c r="GC278"/>
      <c r="GD278"/>
      <c r="GE278"/>
      <c r="GF278"/>
      <c r="GG278"/>
      <c r="GH278"/>
      <c r="GI278"/>
      <c r="GJ278"/>
      <c r="GK278"/>
      <c r="GL278"/>
      <c r="GM278"/>
      <c r="GN278"/>
      <c r="GO278"/>
      <c r="GP278"/>
      <c r="GQ278"/>
      <c r="GR278"/>
      <c r="GS278"/>
      <c r="GT278"/>
      <c r="GU278"/>
      <c r="GV278"/>
      <c r="GW278"/>
      <c r="GX278"/>
      <c r="GY278"/>
      <c r="GZ278"/>
      <c r="HA278"/>
      <c r="HB278"/>
      <c r="HC278"/>
      <c r="HD278"/>
      <c r="HE278"/>
      <c r="HF278"/>
      <c r="HG278"/>
      <c r="HH278"/>
      <c r="HI278"/>
      <c r="HJ278"/>
      <c r="HK278"/>
      <c r="HL278"/>
      <c r="HM278"/>
      <c r="HN278"/>
      <c r="HO278"/>
      <c r="HP278"/>
      <c r="HQ278"/>
      <c r="HR278"/>
      <c r="HS278"/>
      <c r="HT278"/>
      <c r="HU278"/>
      <c r="HV278"/>
      <c r="HW278"/>
      <c r="HX278"/>
      <c r="HY278"/>
      <c r="HZ278"/>
      <c r="IA278"/>
      <c r="IB278"/>
      <c r="IC278"/>
      <c r="ID278"/>
      <c r="IE278"/>
      <c r="IF278"/>
      <c r="IG278"/>
      <c r="IH278"/>
      <c r="II278"/>
      <c r="IJ278"/>
      <c r="IK278"/>
      <c r="IL278"/>
      <c r="IM278"/>
      <c r="IN278"/>
      <c r="IO278"/>
      <c r="IP278"/>
      <c r="IQ278"/>
      <c r="IR278"/>
      <c r="IS278"/>
      <c r="IT278"/>
      <c r="IU278"/>
      <c r="IV278"/>
      <c r="IW278"/>
      <c r="IX278"/>
      <c r="IY278"/>
      <c r="IZ278"/>
      <c r="JA278"/>
      <c r="JB278"/>
      <c r="JC278"/>
      <c r="JD278"/>
      <c r="JE278"/>
      <c r="JF278"/>
      <c r="JG278"/>
      <c r="JH278"/>
      <c r="JI278"/>
      <c r="JJ278"/>
      <c r="JK278"/>
      <c r="JL278"/>
      <c r="JM278"/>
      <c r="JN278"/>
      <c r="JO278"/>
      <c r="JP278"/>
      <c r="JQ278"/>
      <c r="JR278"/>
      <c r="JS278"/>
      <c r="JT278"/>
      <c r="JU278"/>
      <c r="JV278"/>
      <c r="JW278"/>
      <c r="JX278"/>
      <c r="JY278"/>
      <c r="JZ278"/>
      <c r="KA278"/>
      <c r="KB278"/>
      <c r="KC278"/>
      <c r="KD278"/>
      <c r="KE278"/>
      <c r="KF278"/>
      <c r="KG278"/>
      <c r="KH278"/>
      <c r="KI278"/>
      <c r="KJ278"/>
      <c r="KK278"/>
      <c r="KL278"/>
      <c r="KM278"/>
      <c r="KN278"/>
      <c r="KO278"/>
      <c r="KP278"/>
      <c r="KQ278"/>
      <c r="KR278"/>
      <c r="KS278"/>
      <c r="KT278"/>
      <c r="KU278"/>
      <c r="KV278"/>
      <c r="KW278"/>
      <c r="KX278"/>
      <c r="KY278"/>
      <c r="KZ278"/>
      <c r="LA278"/>
      <c r="LB278"/>
      <c r="LC278"/>
      <c r="LD278"/>
      <c r="LE278"/>
      <c r="LF278"/>
      <c r="LG278"/>
      <c r="LH278"/>
      <c r="LI278"/>
      <c r="LJ278"/>
      <c r="LK278"/>
      <c r="LL278"/>
      <c r="LM278"/>
      <c r="LN278"/>
      <c r="LO278"/>
      <c r="LP278"/>
      <c r="LQ278"/>
      <c r="LR278"/>
      <c r="LS278"/>
      <c r="LT278"/>
      <c r="LU278"/>
      <c r="LV278"/>
      <c r="LW278"/>
      <c r="LX278"/>
      <c r="LY278"/>
      <c r="LZ278"/>
      <c r="MA278"/>
      <c r="MB278"/>
      <c r="MC278"/>
      <c r="MD278"/>
      <c r="ME278"/>
      <c r="MF278"/>
      <c r="MG278"/>
      <c r="MH278"/>
      <c r="MI278"/>
      <c r="MJ278"/>
      <c r="MK278"/>
      <c r="ML278"/>
      <c r="MM278"/>
      <c r="MN278"/>
      <c r="MO278"/>
      <c r="MP278"/>
      <c r="MQ278"/>
      <c r="MR278"/>
      <c r="MS278"/>
      <c r="MT278"/>
      <c r="MU278"/>
      <c r="MV278"/>
      <c r="MW278"/>
      <c r="MX278"/>
      <c r="MY278"/>
      <c r="MZ278"/>
      <c r="NA278"/>
      <c r="NB278"/>
      <c r="NC278"/>
      <c r="ND278"/>
      <c r="NE278"/>
      <c r="NF278"/>
      <c r="NG278"/>
      <c r="NH278"/>
      <c r="NI278"/>
      <c r="NJ278"/>
      <c r="NK278"/>
      <c r="NL278"/>
      <c r="NM278"/>
      <c r="NN278"/>
      <c r="NO278"/>
      <c r="NP278"/>
      <c r="NQ278"/>
      <c r="NR278"/>
      <c r="NS278"/>
      <c r="NT278"/>
      <c r="NU278"/>
      <c r="NV278"/>
      <c r="NW278"/>
      <c r="NX278"/>
      <c r="NY278"/>
      <c r="NZ278"/>
      <c r="OA278"/>
      <c r="OB278"/>
      <c r="OC278"/>
      <c r="OD278"/>
      <c r="OE278"/>
      <c r="OF278"/>
      <c r="OG278"/>
      <c r="OH278"/>
      <c r="OI278"/>
      <c r="OJ278"/>
      <c r="OK278"/>
      <c r="OL278"/>
      <c r="OM278"/>
      <c r="ON278"/>
      <c r="OO278"/>
      <c r="OP278"/>
      <c r="OQ278"/>
      <c r="OR278"/>
      <c r="OS278"/>
      <c r="OT278"/>
      <c r="OU278"/>
      <c r="OV278"/>
      <c r="OW278"/>
      <c r="OX278"/>
      <c r="OY278"/>
      <c r="OZ278"/>
      <c r="PA278"/>
      <c r="PB278"/>
      <c r="PC278"/>
      <c r="PD278"/>
      <c r="PE278"/>
      <c r="PF278"/>
      <c r="PG278"/>
      <c r="PH278"/>
      <c r="PI278"/>
      <c r="PJ278"/>
      <c r="PK278"/>
      <c r="PL278"/>
      <c r="PM278"/>
      <c r="PN278"/>
      <c r="PO278"/>
      <c r="PP278"/>
      <c r="PQ278"/>
      <c r="PR278"/>
      <c r="PS278"/>
      <c r="PT278"/>
      <c r="PU278"/>
      <c r="PV278"/>
      <c r="PW278"/>
      <c r="PX278"/>
      <c r="PY278"/>
      <c r="PZ278"/>
      <c r="QA278"/>
      <c r="QB278"/>
      <c r="QC278"/>
      <c r="QD278"/>
      <c r="QE278"/>
      <c r="QF278"/>
      <c r="QG278"/>
      <c r="QH278"/>
      <c r="QI278"/>
      <c r="QJ278"/>
      <c r="QK278"/>
      <c r="QL278"/>
      <c r="QM278"/>
      <c r="QN278"/>
      <c r="QO278"/>
      <c r="QP278"/>
      <c r="QQ278"/>
      <c r="QR278"/>
      <c r="QS278"/>
      <c r="QT278"/>
      <c r="QU278"/>
      <c r="QV278"/>
      <c r="QW278"/>
      <c r="QX278"/>
      <c r="QY278"/>
      <c r="QZ278"/>
      <c r="RA278"/>
      <c r="RB278"/>
      <c r="RC278"/>
      <c r="RD278"/>
      <c r="RE278"/>
      <c r="RF278"/>
      <c r="RG278"/>
      <c r="RH278"/>
      <c r="RI278"/>
      <c r="RJ278"/>
      <c r="RK278"/>
      <c r="RL278"/>
      <c r="RM278"/>
      <c r="RN278"/>
      <c r="RO278"/>
      <c r="RP278"/>
      <c r="RQ278"/>
      <c r="RR278"/>
      <c r="RS278"/>
      <c r="RT278"/>
      <c r="RU278"/>
      <c r="RV278"/>
      <c r="RW278"/>
      <c r="RX278"/>
      <c r="RY278"/>
      <c r="RZ278"/>
      <c r="SA278"/>
      <c r="SB278"/>
      <c r="SC278"/>
      <c r="SD278"/>
      <c r="SE278"/>
      <c r="SF278"/>
      <c r="SG278"/>
      <c r="SH278"/>
      <c r="SI278"/>
      <c r="SJ278"/>
      <c r="SK278"/>
      <c r="SL278"/>
      <c r="SM278"/>
      <c r="SN278"/>
      <c r="SO278"/>
      <c r="SP278"/>
      <c r="SQ278"/>
      <c r="SR278"/>
      <c r="SS278"/>
      <c r="ST278"/>
      <c r="SU278"/>
      <c r="SV278"/>
      <c r="SW278"/>
      <c r="SX278"/>
      <c r="SY278"/>
      <c r="SZ278"/>
      <c r="TA278"/>
      <c r="TB278"/>
      <c r="TC278"/>
      <c r="TD278"/>
      <c r="TE278"/>
      <c r="TF278"/>
      <c r="TG278"/>
      <c r="TH278"/>
      <c r="TI278"/>
      <c r="TJ278"/>
      <c r="TK278"/>
      <c r="TL278"/>
      <c r="TM278"/>
      <c r="TN278"/>
      <c r="TO278"/>
      <c r="TP278"/>
      <c r="TQ278"/>
      <c r="TR278"/>
      <c r="TS278"/>
      <c r="TT278"/>
      <c r="TU278"/>
      <c r="TV278"/>
      <c r="TW278"/>
      <c r="TX278"/>
      <c r="TY278"/>
      <c r="TZ278"/>
      <c r="UA278"/>
      <c r="UB278"/>
      <c r="UC278"/>
      <c r="UD278"/>
      <c r="UE278"/>
      <c r="UF278"/>
      <c r="UG278"/>
      <c r="UH278"/>
      <c r="UI278"/>
      <c r="UJ278"/>
      <c r="UK278"/>
      <c r="UL278"/>
      <c r="UM278"/>
      <c r="UN278"/>
      <c r="UO278"/>
      <c r="UP278"/>
      <c r="UQ278"/>
      <c r="UR278"/>
      <c r="US278"/>
      <c r="UT278"/>
      <c r="UU278"/>
      <c r="UV278"/>
      <c r="UW278"/>
      <c r="UX278"/>
      <c r="UY278"/>
      <c r="UZ278"/>
      <c r="VA278"/>
      <c r="VB278"/>
      <c r="VC278"/>
      <c r="VD278"/>
      <c r="VE278"/>
      <c r="VF278"/>
      <c r="VG278"/>
      <c r="VH278"/>
      <c r="VI278"/>
      <c r="VJ278"/>
      <c r="VK278"/>
      <c r="VL278"/>
      <c r="VM278"/>
      <c r="VN278"/>
      <c r="VO278"/>
      <c r="VP278"/>
      <c r="VQ278"/>
      <c r="VR278"/>
      <c r="VS278"/>
      <c r="VT278"/>
      <c r="VU278"/>
      <c r="VV278"/>
      <c r="VW278"/>
      <c r="VX278"/>
      <c r="VY278"/>
      <c r="VZ278"/>
      <c r="WA278"/>
      <c r="WB278"/>
      <c r="WC278"/>
      <c r="WD278"/>
      <c r="WE278"/>
      <c r="WF278"/>
      <c r="WG278"/>
      <c r="WH278"/>
      <c r="WI278"/>
      <c r="WJ278"/>
      <c r="WK278"/>
      <c r="WL278"/>
      <c r="WM278"/>
      <c r="WN278"/>
      <c r="WO278"/>
      <c r="WP278"/>
      <c r="WQ278"/>
      <c r="WR278"/>
      <c r="WS278"/>
      <c r="WT278"/>
      <c r="WU278"/>
      <c r="WV278"/>
      <c r="WW278"/>
      <c r="WX278"/>
      <c r="WY278"/>
      <c r="WZ278"/>
      <c r="XA278"/>
      <c r="XB278"/>
      <c r="XC278"/>
      <c r="XD278"/>
      <c r="XE278"/>
      <c r="XF278"/>
      <c r="XG278"/>
      <c r="XH278"/>
      <c r="XI278"/>
      <c r="XJ278"/>
      <c r="XK278"/>
      <c r="XL278"/>
      <c r="XM278"/>
      <c r="XN278"/>
      <c r="XO278"/>
      <c r="XP278"/>
      <c r="XQ278"/>
      <c r="XR278"/>
      <c r="XS278"/>
      <c r="XT278"/>
      <c r="XU278"/>
      <c r="XV278"/>
      <c r="XW278"/>
      <c r="XX278"/>
      <c r="XY278"/>
      <c r="XZ278"/>
      <c r="YA278"/>
      <c r="YB278"/>
      <c r="YC278"/>
      <c r="YD278"/>
      <c r="YE278"/>
      <c r="YF278"/>
      <c r="YG278"/>
      <c r="YH278"/>
      <c r="YI278"/>
      <c r="YJ278"/>
      <c r="YK278"/>
      <c r="YL278"/>
      <c r="YM278"/>
      <c r="YN278"/>
      <c r="YO278"/>
      <c r="YP278"/>
      <c r="YQ278"/>
      <c r="YR278"/>
      <c r="YS278"/>
      <c r="YT278"/>
      <c r="YU278"/>
      <c r="YV278"/>
      <c r="YW278"/>
      <c r="YX278"/>
      <c r="YY278"/>
      <c r="YZ278"/>
      <c r="ZA278"/>
      <c r="ZB278"/>
      <c r="ZC278"/>
      <c r="ZD278"/>
      <c r="ZE278"/>
      <c r="ZF278"/>
      <c r="ZG278"/>
      <c r="ZH278"/>
      <c r="ZI278"/>
      <c r="ZJ278"/>
      <c r="ZK278"/>
      <c r="ZL278"/>
      <c r="ZM278"/>
      <c r="ZN278"/>
      <c r="ZO278"/>
      <c r="ZP278"/>
      <c r="ZQ278"/>
      <c r="ZR278"/>
      <c r="ZS278"/>
      <c r="ZT278"/>
      <c r="ZU278"/>
      <c r="ZV278"/>
      <c r="ZW278"/>
      <c r="ZX278"/>
      <c r="ZY278"/>
      <c r="ZZ278"/>
      <c r="AAA278"/>
      <c r="AAB278"/>
      <c r="AAC278"/>
      <c r="AAD278"/>
      <c r="AAE278"/>
      <c r="AAF278"/>
      <c r="AAG278"/>
      <c r="AAH278"/>
      <c r="AAI278"/>
      <c r="AAJ278"/>
      <c r="AAK278"/>
      <c r="AAL278"/>
      <c r="AAM278"/>
      <c r="AAN278"/>
      <c r="AAO278"/>
      <c r="AAP278"/>
      <c r="AAQ278"/>
      <c r="AAR278"/>
      <c r="AAS278"/>
      <c r="AAT278"/>
      <c r="AAU278"/>
      <c r="AAV278"/>
      <c r="AAW278"/>
      <c r="AAX278"/>
      <c r="AAY278"/>
      <c r="AAZ278"/>
      <c r="ABA278"/>
      <c r="ABB278"/>
      <c r="ABC278"/>
      <c r="ABD278"/>
      <c r="ABE278"/>
      <c r="ABF278"/>
      <c r="ABG278"/>
      <c r="ABH278"/>
      <c r="ABI278"/>
      <c r="ABJ278"/>
      <c r="ABK278"/>
      <c r="ABL278"/>
      <c r="ABM278"/>
      <c r="ABN278"/>
      <c r="ABO278"/>
      <c r="ABP278"/>
      <c r="ABQ278"/>
      <c r="ABR278"/>
      <c r="ABS278"/>
      <c r="ABT278"/>
      <c r="ABU278"/>
      <c r="ABV278"/>
      <c r="ABW278"/>
      <c r="ABX278"/>
      <c r="ABY278"/>
      <c r="ABZ278"/>
      <c r="ACA278"/>
      <c r="ACB278"/>
      <c r="ACC278"/>
      <c r="ACD278"/>
      <c r="ACE278"/>
      <c r="ACF278"/>
      <c r="ACG278"/>
      <c r="ACH278"/>
      <c r="ACI278"/>
      <c r="ACJ278"/>
      <c r="ACK278"/>
      <c r="ACL278"/>
      <c r="ACM278"/>
      <c r="ACN278"/>
      <c r="ACO278"/>
      <c r="ACP278"/>
      <c r="ACQ278"/>
      <c r="ACR278"/>
      <c r="ACS278"/>
      <c r="ACT278"/>
      <c r="ACU278"/>
      <c r="ACV278"/>
      <c r="ACW278"/>
      <c r="ACX278"/>
      <c r="ACY278"/>
      <c r="ACZ278"/>
      <c r="ADA278"/>
      <c r="ADB278"/>
      <c r="ADC278"/>
      <c r="ADD278"/>
      <c r="ADE278"/>
      <c r="ADF278"/>
      <c r="ADG278"/>
      <c r="ADH278"/>
      <c r="ADI278"/>
      <c r="ADJ278"/>
      <c r="ADK278"/>
      <c r="ADL278"/>
      <c r="ADM278"/>
      <c r="ADN278"/>
      <c r="ADO278"/>
      <c r="ADP278"/>
      <c r="ADQ278"/>
      <c r="ADR278"/>
      <c r="ADS278"/>
      <c r="ADT278"/>
      <c r="ADU278"/>
      <c r="ADV278"/>
      <c r="ADW278"/>
      <c r="ADX278"/>
      <c r="ADY278"/>
      <c r="ADZ278"/>
      <c r="AEA278"/>
      <c r="AEB278"/>
      <c r="AEC278"/>
      <c r="AED278"/>
      <c r="AEE278"/>
      <c r="AEF278"/>
      <c r="AEG278"/>
      <c r="AEH278"/>
      <c r="AEI278"/>
      <c r="AEJ278"/>
      <c r="AEK278"/>
      <c r="AEL278"/>
      <c r="AEM278"/>
      <c r="AEN278"/>
      <c r="AEO278"/>
      <c r="AEP278"/>
      <c r="AEQ278"/>
      <c r="AER278"/>
      <c r="AES278"/>
      <c r="AET278"/>
      <c r="AEU278"/>
      <c r="AEV278"/>
      <c r="AEW278"/>
      <c r="AEX278"/>
      <c r="AEY278"/>
      <c r="AEZ278"/>
      <c r="AFA278"/>
      <c r="AFB278"/>
      <c r="AFC278"/>
      <c r="AFD278"/>
      <c r="AFE278"/>
      <c r="AFF278"/>
      <c r="AFG278"/>
      <c r="AFH278"/>
      <c r="AFI278"/>
      <c r="AFJ278"/>
      <c r="AFK278"/>
      <c r="AFL278"/>
      <c r="AFM278"/>
      <c r="AFN278"/>
      <c r="AFO278"/>
      <c r="AFP278"/>
      <c r="AFQ278"/>
      <c r="AFR278"/>
      <c r="AFS278"/>
      <c r="AFT278"/>
      <c r="AFU278"/>
      <c r="AFV278"/>
      <c r="AFW278"/>
      <c r="AFX278"/>
      <c r="AFY278"/>
      <c r="AFZ278"/>
      <c r="AGA278"/>
      <c r="AGB278"/>
      <c r="AGC278"/>
      <c r="AGD278"/>
      <c r="AGE278"/>
      <c r="AGF278"/>
      <c r="AGG278"/>
      <c r="AGH278"/>
      <c r="AGI278"/>
      <c r="AGJ278"/>
      <c r="AGK278"/>
      <c r="AGL278"/>
      <c r="AGM278"/>
      <c r="AGN278"/>
      <c r="AGO278"/>
      <c r="AGP278"/>
      <c r="AGQ278"/>
      <c r="AGR278"/>
      <c r="AGS278"/>
      <c r="AGT278"/>
      <c r="AGU278"/>
      <c r="AGV278"/>
      <c r="AGW278"/>
      <c r="AGX278"/>
      <c r="AGY278"/>
      <c r="AGZ278"/>
      <c r="AHA278"/>
      <c r="AHB278"/>
      <c r="AHC278"/>
      <c r="AHD278"/>
      <c r="AHE278"/>
      <c r="AHF278"/>
      <c r="AHG278"/>
      <c r="AHH278"/>
      <c r="AHI278"/>
      <c r="AHJ278"/>
      <c r="AHK278"/>
      <c r="AHL278"/>
      <c r="AHM278"/>
      <c r="AHN278"/>
      <c r="AHO278"/>
      <c r="AHP278"/>
      <c r="AHQ278"/>
      <c r="AHR278"/>
      <c r="AHS278"/>
      <c r="AHT278"/>
      <c r="AHU278"/>
      <c r="AHV278"/>
      <c r="AHW278"/>
      <c r="AHX278"/>
      <c r="AHY278"/>
      <c r="AHZ278"/>
      <c r="AIA278"/>
      <c r="AIB278"/>
      <c r="AIC278"/>
      <c r="AID278"/>
      <c r="AIE278"/>
      <c r="AIF278"/>
      <c r="AIG278"/>
      <c r="AIH278"/>
      <c r="AII278"/>
      <c r="AIJ278"/>
      <c r="AIK278"/>
      <c r="AIL278"/>
      <c r="AIM278"/>
      <c r="AIN278"/>
      <c r="AIO278"/>
      <c r="AIP278"/>
      <c r="AIQ278"/>
      <c r="AIR278"/>
      <c r="AIS278"/>
      <c r="AIT278"/>
      <c r="AIU278"/>
      <c r="AIV278"/>
      <c r="AIW278"/>
      <c r="AIX278"/>
      <c r="AIY278"/>
      <c r="AIZ278"/>
      <c r="AJA278"/>
      <c r="AJB278"/>
      <c r="AJC278"/>
      <c r="AJD278"/>
      <c r="AJE278"/>
      <c r="AJF278"/>
      <c r="AJG278"/>
      <c r="AJH278"/>
      <c r="AJI278"/>
      <c r="AJJ278"/>
      <c r="AJK278"/>
      <c r="AJL278"/>
      <c r="AJM278"/>
      <c r="AJN278"/>
      <c r="AJO278"/>
      <c r="AJP278"/>
      <c r="AJQ278"/>
      <c r="AJR278"/>
      <c r="AJS278"/>
      <c r="AJT278"/>
      <c r="AJU278"/>
      <c r="AJV278"/>
      <c r="AJW278"/>
      <c r="AJX278"/>
      <c r="AJY278"/>
      <c r="AJZ278"/>
      <c r="AKA278"/>
      <c r="AKB278"/>
      <c r="AKC278"/>
      <c r="AKD278"/>
      <c r="AKE278"/>
      <c r="AKF278"/>
      <c r="AKG278"/>
      <c r="AKH278"/>
      <c r="AKI278"/>
      <c r="AKJ278"/>
      <c r="AKK278"/>
      <c r="AKL278"/>
      <c r="AKM278"/>
      <c r="AKN278"/>
      <c r="AKO278"/>
      <c r="AKP278"/>
      <c r="AKQ278"/>
      <c r="AKR278"/>
      <c r="AKS278"/>
      <c r="AKT278"/>
      <c r="AKU278"/>
      <c r="AKV278"/>
      <c r="AKW278"/>
      <c r="AKX278"/>
      <c r="AKY278"/>
      <c r="AKZ278"/>
      <c r="ALA278"/>
      <c r="ALB278"/>
      <c r="ALC278"/>
      <c r="ALD278"/>
      <c r="ALE278"/>
      <c r="ALF278"/>
      <c r="ALG278"/>
      <c r="ALH278"/>
      <c r="ALI278"/>
      <c r="ALJ278"/>
      <c r="ALK278"/>
      <c r="ALL278"/>
      <c r="ALM278"/>
      <c r="ALN278"/>
      <c r="ALO278"/>
      <c r="ALP278"/>
      <c r="ALQ278"/>
      <c r="ALR278"/>
      <c r="ALS278"/>
      <c r="ALT278"/>
      <c r="ALU278"/>
      <c r="ALV278"/>
      <c r="ALW278"/>
      <c r="ALX278"/>
      <c r="ALY278"/>
      <c r="ALZ278"/>
      <c r="AMA278"/>
    </row>
    <row r="279" spans="2:1015" hidden="1" x14ac:dyDescent="0.25">
      <c r="B279" s="226"/>
      <c r="C279" s="218">
        <v>17</v>
      </c>
      <c r="D279" s="223" t="str">
        <f>'Ergebnisse - Kategorien'!C24</f>
        <v>IT-Geräte</v>
      </c>
      <c r="E279" s="137">
        <f>SUM('Ergebnisse - Kategorien'!F24/1000)</f>
        <v>0</v>
      </c>
      <c r="F279" s="137">
        <f>SUM('Ergebnisse - Kategorien'!G24/1000)</f>
        <v>0</v>
      </c>
      <c r="G279" s="137">
        <f>SUM('Ergebnisse - Kategorien'!H24/1000)</f>
        <v>0</v>
      </c>
      <c r="H279" s="137">
        <f>SUM('Ergebnisse - Kategorien'!I24/1000)</f>
        <v>0</v>
      </c>
      <c r="I279" s="5"/>
      <c r="J279"/>
      <c r="K279" t="str">
        <f t="shared" si="0"/>
        <v>IT-Geräte</v>
      </c>
      <c r="L279" s="347" t="e">
        <f t="shared" si="4"/>
        <v>#DIV/0!</v>
      </c>
      <c r="M279" t="str">
        <f t="shared" si="5"/>
        <v>IT-Geräte</v>
      </c>
      <c r="N279" s="347" t="e">
        <f t="shared" si="1"/>
        <v>#DIV/0!</v>
      </c>
      <c r="O279" t="str">
        <f t="shared" si="2"/>
        <v>IT-Geräte</v>
      </c>
      <c r="P279" s="347" t="e">
        <f t="shared" si="3"/>
        <v>#DIV/0!</v>
      </c>
      <c r="Q279" s="123"/>
      <c r="R279" s="123"/>
      <c r="S279" s="123"/>
      <c r="T279" s="123"/>
      <c r="U279" s="123"/>
      <c r="V279" s="123"/>
      <c r="W279" s="123"/>
      <c r="X279" s="123"/>
      <c r="Y279" s="123"/>
      <c r="Z279" s="123"/>
      <c r="AA279" s="123"/>
      <c r="AB279" s="123"/>
      <c r="AC279" s="123"/>
      <c r="AD279" s="123"/>
      <c r="AE279" s="123"/>
      <c r="AF279" s="123"/>
      <c r="AG279" s="123"/>
      <c r="AH279" s="123"/>
      <c r="AI279" s="123"/>
      <c r="AJ279" s="123"/>
      <c r="AK279" s="123"/>
      <c r="AL279" s="123"/>
      <c r="AM279" s="123"/>
      <c r="AN279" s="123"/>
      <c r="AO279" s="123"/>
      <c r="AP279" s="123"/>
      <c r="AQ279" s="123"/>
      <c r="AR279" s="123"/>
      <c r="AS279" s="123"/>
      <c r="AT279" s="123"/>
      <c r="AU279" s="123"/>
      <c r="AV279"/>
      <c r="AW279"/>
      <c r="AX279"/>
      <c r="AY279"/>
      <c r="AZ279"/>
      <c r="BA279"/>
      <c r="BB279"/>
      <c r="BC279"/>
      <c r="BD279"/>
      <c r="BE279"/>
      <c r="BF279"/>
      <c r="BG279"/>
      <c r="BH279"/>
      <c r="BI279"/>
      <c r="BJ279"/>
      <c r="BK279"/>
      <c r="BL279"/>
      <c r="BM279"/>
      <c r="BN279"/>
      <c r="BO279"/>
      <c r="BP279"/>
      <c r="BQ279"/>
      <c r="BR279"/>
      <c r="BS279"/>
      <c r="BT279"/>
      <c r="BU279"/>
      <c r="BV279"/>
      <c r="BW279"/>
      <c r="BX279"/>
      <c r="BY279"/>
      <c r="BZ279"/>
      <c r="CA279"/>
      <c r="CB279"/>
      <c r="CC279"/>
      <c r="CD279"/>
      <c r="CE279"/>
      <c r="CF279"/>
      <c r="CG279"/>
      <c r="CH279"/>
      <c r="CI279"/>
      <c r="CJ279"/>
      <c r="CK279"/>
      <c r="CL279"/>
      <c r="CM279"/>
      <c r="CN279"/>
      <c r="CO279"/>
      <c r="CP279"/>
      <c r="CQ279"/>
      <c r="CR279"/>
      <c r="CS279"/>
      <c r="CT279"/>
      <c r="CU279"/>
      <c r="CV279"/>
      <c r="CW279"/>
      <c r="CX279"/>
      <c r="CY279"/>
      <c r="CZ279"/>
      <c r="DA279"/>
      <c r="DB279"/>
      <c r="DC279"/>
      <c r="DD279"/>
      <c r="DE279"/>
      <c r="DF279"/>
      <c r="DG279"/>
      <c r="DH279"/>
      <c r="DI279"/>
      <c r="DJ279"/>
      <c r="DK279"/>
      <c r="DL279"/>
      <c r="DM279"/>
      <c r="DN279"/>
      <c r="DO279"/>
      <c r="DP279"/>
      <c r="DQ279"/>
      <c r="DR279"/>
      <c r="DS279"/>
      <c r="DT279"/>
      <c r="DU279"/>
      <c r="DV279"/>
      <c r="DW279"/>
      <c r="DX279"/>
      <c r="DY279"/>
      <c r="DZ279"/>
      <c r="EA279"/>
      <c r="EB279"/>
      <c r="EC279"/>
      <c r="ED279"/>
      <c r="EE279"/>
      <c r="EF279"/>
      <c r="EG279"/>
      <c r="EH279"/>
      <c r="EI279"/>
      <c r="EJ279"/>
      <c r="EK279"/>
      <c r="EL279"/>
      <c r="EM279"/>
      <c r="EN279"/>
      <c r="EO279"/>
      <c r="EP279"/>
      <c r="EQ279"/>
      <c r="ER279"/>
      <c r="ES279"/>
      <c r="ET279"/>
      <c r="EU279"/>
      <c r="EV279"/>
      <c r="EW279"/>
      <c r="EX279"/>
      <c r="EY279"/>
      <c r="EZ279"/>
      <c r="FA279"/>
      <c r="FB279"/>
      <c r="FC279"/>
      <c r="FD279"/>
      <c r="FE279"/>
      <c r="FF279"/>
      <c r="FG279"/>
      <c r="FH279"/>
      <c r="FI279"/>
      <c r="FJ279"/>
      <c r="FK279"/>
      <c r="FL279"/>
      <c r="FM279"/>
      <c r="FN279"/>
      <c r="FO279"/>
      <c r="FP279"/>
      <c r="FQ279"/>
      <c r="FR279"/>
      <c r="FS279"/>
      <c r="FT279"/>
      <c r="FU279"/>
      <c r="FV279"/>
      <c r="FW279"/>
      <c r="FX279"/>
      <c r="FY279"/>
      <c r="FZ279"/>
      <c r="GA279"/>
      <c r="GB279"/>
      <c r="GC279"/>
      <c r="GD279"/>
      <c r="GE279"/>
      <c r="GF279"/>
      <c r="GG279"/>
      <c r="GH279"/>
      <c r="GI279"/>
      <c r="GJ279"/>
      <c r="GK279"/>
      <c r="GL279"/>
      <c r="GM279"/>
      <c r="GN279"/>
      <c r="GO279"/>
      <c r="GP279"/>
      <c r="GQ279"/>
      <c r="GR279"/>
      <c r="GS279"/>
      <c r="GT279"/>
      <c r="GU279"/>
      <c r="GV279"/>
      <c r="GW279"/>
      <c r="GX279"/>
      <c r="GY279"/>
      <c r="GZ279"/>
      <c r="HA279"/>
      <c r="HB279"/>
      <c r="HC279"/>
      <c r="HD279"/>
      <c r="HE279"/>
      <c r="HF279"/>
      <c r="HG279"/>
      <c r="HH279"/>
      <c r="HI279"/>
      <c r="HJ279"/>
      <c r="HK279"/>
      <c r="HL279"/>
      <c r="HM279"/>
      <c r="HN279"/>
      <c r="HO279"/>
      <c r="HP279"/>
      <c r="HQ279"/>
      <c r="HR279"/>
      <c r="HS279"/>
      <c r="HT279"/>
      <c r="HU279"/>
      <c r="HV279"/>
      <c r="HW279"/>
      <c r="HX279"/>
      <c r="HY279"/>
      <c r="HZ279"/>
      <c r="IA279"/>
      <c r="IB279"/>
      <c r="IC279"/>
      <c r="ID279"/>
      <c r="IE279"/>
      <c r="IF279"/>
      <c r="IG279"/>
      <c r="IH279"/>
      <c r="II279"/>
      <c r="IJ279"/>
      <c r="IK279"/>
      <c r="IL279"/>
      <c r="IM279"/>
      <c r="IN279"/>
      <c r="IO279"/>
      <c r="IP279"/>
      <c r="IQ279"/>
      <c r="IR279"/>
      <c r="IS279"/>
      <c r="IT279"/>
      <c r="IU279"/>
      <c r="IV279"/>
      <c r="IW279"/>
      <c r="IX279"/>
      <c r="IY279"/>
      <c r="IZ279"/>
      <c r="JA279"/>
      <c r="JB279"/>
      <c r="JC279"/>
      <c r="JD279"/>
      <c r="JE279"/>
      <c r="JF279"/>
      <c r="JG279"/>
      <c r="JH279"/>
      <c r="JI279"/>
      <c r="JJ279"/>
      <c r="JK279"/>
      <c r="JL279"/>
      <c r="JM279"/>
      <c r="JN279"/>
      <c r="JO279"/>
      <c r="JP279"/>
      <c r="JQ279"/>
      <c r="JR279"/>
      <c r="JS279"/>
      <c r="JT279"/>
      <c r="JU279"/>
      <c r="JV279"/>
      <c r="JW279"/>
      <c r="JX279"/>
      <c r="JY279"/>
      <c r="JZ279"/>
      <c r="KA279"/>
      <c r="KB279"/>
      <c r="KC279"/>
      <c r="KD279"/>
      <c r="KE279"/>
      <c r="KF279"/>
      <c r="KG279"/>
      <c r="KH279"/>
      <c r="KI279"/>
      <c r="KJ279"/>
      <c r="KK279"/>
      <c r="KL279"/>
      <c r="KM279"/>
      <c r="KN279"/>
      <c r="KO279"/>
      <c r="KP279"/>
      <c r="KQ279"/>
      <c r="KR279"/>
      <c r="KS279"/>
      <c r="KT279"/>
      <c r="KU279"/>
      <c r="KV279"/>
      <c r="KW279"/>
      <c r="KX279"/>
      <c r="KY279"/>
      <c r="KZ279"/>
      <c r="LA279"/>
      <c r="LB279"/>
      <c r="LC279"/>
      <c r="LD279"/>
      <c r="LE279"/>
      <c r="LF279"/>
      <c r="LG279"/>
      <c r="LH279"/>
      <c r="LI279"/>
      <c r="LJ279"/>
      <c r="LK279"/>
      <c r="LL279"/>
      <c r="LM279"/>
      <c r="LN279"/>
      <c r="LO279"/>
      <c r="LP279"/>
      <c r="LQ279"/>
      <c r="LR279"/>
      <c r="LS279"/>
      <c r="LT279"/>
      <c r="LU279"/>
      <c r="LV279"/>
      <c r="LW279"/>
      <c r="LX279"/>
      <c r="LY279"/>
      <c r="LZ279"/>
      <c r="MA279"/>
      <c r="MB279"/>
      <c r="MC279"/>
      <c r="MD279"/>
      <c r="ME279"/>
      <c r="MF279"/>
      <c r="MG279"/>
      <c r="MH279"/>
      <c r="MI279"/>
      <c r="MJ279"/>
      <c r="MK279"/>
      <c r="ML279"/>
      <c r="MM279"/>
      <c r="MN279"/>
      <c r="MO279"/>
      <c r="MP279"/>
      <c r="MQ279"/>
      <c r="MR279"/>
      <c r="MS279"/>
      <c r="MT279"/>
      <c r="MU279"/>
      <c r="MV279"/>
      <c r="MW279"/>
      <c r="MX279"/>
      <c r="MY279"/>
      <c r="MZ279"/>
      <c r="NA279"/>
      <c r="NB279"/>
      <c r="NC279"/>
      <c r="ND279"/>
      <c r="NE279"/>
      <c r="NF279"/>
      <c r="NG279"/>
      <c r="NH279"/>
      <c r="NI279"/>
      <c r="NJ279"/>
      <c r="NK279"/>
      <c r="NL279"/>
      <c r="NM279"/>
      <c r="NN279"/>
      <c r="NO279"/>
      <c r="NP279"/>
      <c r="NQ279"/>
      <c r="NR279"/>
      <c r="NS279"/>
      <c r="NT279"/>
      <c r="NU279"/>
      <c r="NV279"/>
      <c r="NW279"/>
      <c r="NX279"/>
      <c r="NY279"/>
      <c r="NZ279"/>
      <c r="OA279"/>
      <c r="OB279"/>
      <c r="OC279"/>
      <c r="OD279"/>
      <c r="OE279"/>
      <c r="OF279"/>
      <c r="OG279"/>
      <c r="OH279"/>
      <c r="OI279"/>
      <c r="OJ279"/>
      <c r="OK279"/>
      <c r="OL279"/>
      <c r="OM279"/>
      <c r="ON279"/>
      <c r="OO279"/>
      <c r="OP279"/>
      <c r="OQ279"/>
      <c r="OR279"/>
      <c r="OS279"/>
      <c r="OT279"/>
      <c r="OU279"/>
      <c r="OV279"/>
      <c r="OW279"/>
      <c r="OX279"/>
      <c r="OY279"/>
      <c r="OZ279"/>
      <c r="PA279"/>
      <c r="PB279"/>
      <c r="PC279"/>
      <c r="PD279"/>
      <c r="PE279"/>
      <c r="PF279"/>
      <c r="PG279"/>
      <c r="PH279"/>
      <c r="PI279"/>
      <c r="PJ279"/>
      <c r="PK279"/>
      <c r="PL279"/>
      <c r="PM279"/>
      <c r="PN279"/>
      <c r="PO279"/>
      <c r="PP279"/>
      <c r="PQ279"/>
      <c r="PR279"/>
      <c r="PS279"/>
      <c r="PT279"/>
      <c r="PU279"/>
      <c r="PV279"/>
      <c r="PW279"/>
      <c r="PX279"/>
      <c r="PY279"/>
      <c r="PZ279"/>
      <c r="QA279"/>
      <c r="QB279"/>
      <c r="QC279"/>
      <c r="QD279"/>
      <c r="QE279"/>
      <c r="QF279"/>
      <c r="QG279"/>
      <c r="QH279"/>
      <c r="QI279"/>
      <c r="QJ279"/>
      <c r="QK279"/>
      <c r="QL279"/>
      <c r="QM279"/>
      <c r="QN279"/>
      <c r="QO279"/>
      <c r="QP279"/>
      <c r="QQ279"/>
      <c r="QR279"/>
      <c r="QS279"/>
      <c r="QT279"/>
      <c r="QU279"/>
      <c r="QV279"/>
      <c r="QW279"/>
      <c r="QX279"/>
      <c r="QY279"/>
      <c r="QZ279"/>
      <c r="RA279"/>
      <c r="RB279"/>
      <c r="RC279"/>
      <c r="RD279"/>
      <c r="RE279"/>
      <c r="RF279"/>
      <c r="RG279"/>
      <c r="RH279"/>
      <c r="RI279"/>
      <c r="RJ279"/>
      <c r="RK279"/>
      <c r="RL279"/>
      <c r="RM279"/>
      <c r="RN279"/>
      <c r="RO279"/>
      <c r="RP279"/>
      <c r="RQ279"/>
      <c r="RR279"/>
      <c r="RS279"/>
      <c r="RT279"/>
      <c r="RU279"/>
      <c r="RV279"/>
      <c r="RW279"/>
      <c r="RX279"/>
      <c r="RY279"/>
      <c r="RZ279"/>
      <c r="SA279"/>
      <c r="SB279"/>
      <c r="SC279"/>
      <c r="SD279"/>
      <c r="SE279"/>
      <c r="SF279"/>
      <c r="SG279"/>
      <c r="SH279"/>
      <c r="SI279"/>
      <c r="SJ279"/>
      <c r="SK279"/>
      <c r="SL279"/>
      <c r="SM279"/>
      <c r="SN279"/>
      <c r="SO279"/>
      <c r="SP279"/>
      <c r="SQ279"/>
      <c r="SR279"/>
      <c r="SS279"/>
      <c r="ST279"/>
      <c r="SU279"/>
      <c r="SV279"/>
      <c r="SW279"/>
      <c r="SX279"/>
      <c r="SY279"/>
      <c r="SZ279"/>
      <c r="TA279"/>
      <c r="TB279"/>
      <c r="TC279"/>
      <c r="TD279"/>
      <c r="TE279"/>
      <c r="TF279"/>
      <c r="TG279"/>
      <c r="TH279"/>
      <c r="TI279"/>
      <c r="TJ279"/>
      <c r="TK279"/>
      <c r="TL279"/>
      <c r="TM279"/>
      <c r="TN279"/>
      <c r="TO279"/>
      <c r="TP279"/>
      <c r="TQ279"/>
      <c r="TR279"/>
      <c r="TS279"/>
      <c r="TT279"/>
      <c r="TU279"/>
      <c r="TV279"/>
      <c r="TW279"/>
      <c r="TX279"/>
      <c r="TY279"/>
      <c r="TZ279"/>
      <c r="UA279"/>
      <c r="UB279"/>
      <c r="UC279"/>
      <c r="UD279"/>
      <c r="UE279"/>
      <c r="UF279"/>
      <c r="UG279"/>
      <c r="UH279"/>
      <c r="UI279"/>
      <c r="UJ279"/>
      <c r="UK279"/>
      <c r="UL279"/>
      <c r="UM279"/>
      <c r="UN279"/>
      <c r="UO279"/>
      <c r="UP279"/>
      <c r="UQ279"/>
      <c r="UR279"/>
      <c r="US279"/>
      <c r="UT279"/>
      <c r="UU279"/>
      <c r="UV279"/>
      <c r="UW279"/>
      <c r="UX279"/>
      <c r="UY279"/>
      <c r="UZ279"/>
      <c r="VA279"/>
      <c r="VB279"/>
      <c r="VC279"/>
      <c r="VD279"/>
      <c r="VE279"/>
      <c r="VF279"/>
      <c r="VG279"/>
      <c r="VH279"/>
      <c r="VI279"/>
      <c r="VJ279"/>
      <c r="VK279"/>
      <c r="VL279"/>
      <c r="VM279"/>
      <c r="VN279"/>
      <c r="VO279"/>
      <c r="VP279"/>
      <c r="VQ279"/>
      <c r="VR279"/>
      <c r="VS279"/>
      <c r="VT279"/>
      <c r="VU279"/>
      <c r="VV279"/>
      <c r="VW279"/>
      <c r="VX279"/>
      <c r="VY279"/>
      <c r="VZ279"/>
      <c r="WA279"/>
      <c r="WB279"/>
      <c r="WC279"/>
      <c r="WD279"/>
      <c r="WE279"/>
      <c r="WF279"/>
      <c r="WG279"/>
      <c r="WH279"/>
      <c r="WI279"/>
      <c r="WJ279"/>
      <c r="WK279"/>
      <c r="WL279"/>
      <c r="WM279"/>
      <c r="WN279"/>
      <c r="WO279"/>
      <c r="WP279"/>
      <c r="WQ279"/>
      <c r="WR279"/>
      <c r="WS279"/>
      <c r="WT279"/>
      <c r="WU279"/>
      <c r="WV279"/>
      <c r="WW279"/>
      <c r="WX279"/>
      <c r="WY279"/>
      <c r="WZ279"/>
      <c r="XA279"/>
      <c r="XB279"/>
      <c r="XC279"/>
      <c r="XD279"/>
      <c r="XE279"/>
      <c r="XF279"/>
      <c r="XG279"/>
      <c r="XH279"/>
      <c r="XI279"/>
      <c r="XJ279"/>
      <c r="XK279"/>
      <c r="XL279"/>
      <c r="XM279"/>
      <c r="XN279"/>
      <c r="XO279"/>
      <c r="XP279"/>
      <c r="XQ279"/>
      <c r="XR279"/>
      <c r="XS279"/>
      <c r="XT279"/>
      <c r="XU279"/>
      <c r="XV279"/>
      <c r="XW279"/>
      <c r="XX279"/>
      <c r="XY279"/>
      <c r="XZ279"/>
      <c r="YA279"/>
      <c r="YB279"/>
      <c r="YC279"/>
      <c r="YD279"/>
      <c r="YE279"/>
      <c r="YF279"/>
      <c r="YG279"/>
      <c r="YH279"/>
      <c r="YI279"/>
      <c r="YJ279"/>
      <c r="YK279"/>
      <c r="YL279"/>
      <c r="YM279"/>
      <c r="YN279"/>
      <c r="YO279"/>
      <c r="YP279"/>
      <c r="YQ279"/>
      <c r="YR279"/>
      <c r="YS279"/>
      <c r="YT279"/>
      <c r="YU279"/>
      <c r="YV279"/>
      <c r="YW279"/>
      <c r="YX279"/>
      <c r="YY279"/>
      <c r="YZ279"/>
      <c r="ZA279"/>
      <c r="ZB279"/>
      <c r="ZC279"/>
      <c r="ZD279"/>
      <c r="ZE279"/>
      <c r="ZF279"/>
      <c r="ZG279"/>
      <c r="ZH279"/>
      <c r="ZI279"/>
      <c r="ZJ279"/>
      <c r="ZK279"/>
      <c r="ZL279"/>
      <c r="ZM279"/>
      <c r="ZN279"/>
      <c r="ZO279"/>
      <c r="ZP279"/>
      <c r="ZQ279"/>
      <c r="ZR279"/>
      <c r="ZS279"/>
      <c r="ZT279"/>
      <c r="ZU279"/>
      <c r="ZV279"/>
      <c r="ZW279"/>
      <c r="ZX279"/>
      <c r="ZY279"/>
      <c r="ZZ279"/>
      <c r="AAA279"/>
      <c r="AAB279"/>
      <c r="AAC279"/>
      <c r="AAD279"/>
      <c r="AAE279"/>
      <c r="AAF279"/>
      <c r="AAG279"/>
      <c r="AAH279"/>
      <c r="AAI279"/>
      <c r="AAJ279"/>
      <c r="AAK279"/>
      <c r="AAL279"/>
      <c r="AAM279"/>
      <c r="AAN279"/>
      <c r="AAO279"/>
      <c r="AAP279"/>
      <c r="AAQ279"/>
      <c r="AAR279"/>
      <c r="AAS279"/>
      <c r="AAT279"/>
      <c r="AAU279"/>
      <c r="AAV279"/>
      <c r="AAW279"/>
      <c r="AAX279"/>
      <c r="AAY279"/>
      <c r="AAZ279"/>
      <c r="ABA279"/>
      <c r="ABB279"/>
      <c r="ABC279"/>
      <c r="ABD279"/>
      <c r="ABE279"/>
      <c r="ABF279"/>
      <c r="ABG279"/>
      <c r="ABH279"/>
      <c r="ABI279"/>
      <c r="ABJ279"/>
      <c r="ABK279"/>
      <c r="ABL279"/>
      <c r="ABM279"/>
      <c r="ABN279"/>
      <c r="ABO279"/>
      <c r="ABP279"/>
      <c r="ABQ279"/>
      <c r="ABR279"/>
      <c r="ABS279"/>
      <c r="ABT279"/>
      <c r="ABU279"/>
      <c r="ABV279"/>
      <c r="ABW279"/>
      <c r="ABX279"/>
      <c r="ABY279"/>
      <c r="ABZ279"/>
      <c r="ACA279"/>
      <c r="ACB279"/>
      <c r="ACC279"/>
      <c r="ACD279"/>
      <c r="ACE279"/>
      <c r="ACF279"/>
      <c r="ACG279"/>
      <c r="ACH279"/>
      <c r="ACI279"/>
      <c r="ACJ279"/>
      <c r="ACK279"/>
      <c r="ACL279"/>
      <c r="ACM279"/>
      <c r="ACN279"/>
      <c r="ACO279"/>
      <c r="ACP279"/>
      <c r="ACQ279"/>
      <c r="ACR279"/>
      <c r="ACS279"/>
      <c r="ACT279"/>
      <c r="ACU279"/>
      <c r="ACV279"/>
      <c r="ACW279"/>
      <c r="ACX279"/>
      <c r="ACY279"/>
      <c r="ACZ279"/>
      <c r="ADA279"/>
      <c r="ADB279"/>
      <c r="ADC279"/>
      <c r="ADD279"/>
      <c r="ADE279"/>
      <c r="ADF279"/>
      <c r="ADG279"/>
      <c r="ADH279"/>
      <c r="ADI279"/>
      <c r="ADJ279"/>
      <c r="ADK279"/>
      <c r="ADL279"/>
      <c r="ADM279"/>
      <c r="ADN279"/>
      <c r="ADO279"/>
      <c r="ADP279"/>
      <c r="ADQ279"/>
      <c r="ADR279"/>
      <c r="ADS279"/>
      <c r="ADT279"/>
      <c r="ADU279"/>
      <c r="ADV279"/>
      <c r="ADW279"/>
      <c r="ADX279"/>
      <c r="ADY279"/>
      <c r="ADZ279"/>
      <c r="AEA279"/>
      <c r="AEB279"/>
      <c r="AEC279"/>
      <c r="AED279"/>
      <c r="AEE279"/>
      <c r="AEF279"/>
      <c r="AEG279"/>
      <c r="AEH279"/>
      <c r="AEI279"/>
      <c r="AEJ279"/>
      <c r="AEK279"/>
      <c r="AEL279"/>
      <c r="AEM279"/>
      <c r="AEN279"/>
      <c r="AEO279"/>
      <c r="AEP279"/>
      <c r="AEQ279"/>
      <c r="AER279"/>
      <c r="AES279"/>
      <c r="AET279"/>
      <c r="AEU279"/>
      <c r="AEV279"/>
      <c r="AEW279"/>
      <c r="AEX279"/>
      <c r="AEY279"/>
      <c r="AEZ279"/>
      <c r="AFA279"/>
      <c r="AFB279"/>
      <c r="AFC279"/>
      <c r="AFD279"/>
      <c r="AFE279"/>
      <c r="AFF279"/>
      <c r="AFG279"/>
      <c r="AFH279"/>
      <c r="AFI279"/>
      <c r="AFJ279"/>
      <c r="AFK279"/>
      <c r="AFL279"/>
      <c r="AFM279"/>
      <c r="AFN279"/>
      <c r="AFO279"/>
      <c r="AFP279"/>
      <c r="AFQ279"/>
      <c r="AFR279"/>
      <c r="AFS279"/>
      <c r="AFT279"/>
      <c r="AFU279"/>
      <c r="AFV279"/>
      <c r="AFW279"/>
      <c r="AFX279"/>
      <c r="AFY279"/>
      <c r="AFZ279"/>
      <c r="AGA279"/>
      <c r="AGB279"/>
      <c r="AGC279"/>
      <c r="AGD279"/>
      <c r="AGE279"/>
      <c r="AGF279"/>
      <c r="AGG279"/>
      <c r="AGH279"/>
      <c r="AGI279"/>
      <c r="AGJ279"/>
      <c r="AGK279"/>
      <c r="AGL279"/>
      <c r="AGM279"/>
      <c r="AGN279"/>
      <c r="AGO279"/>
      <c r="AGP279"/>
      <c r="AGQ279"/>
      <c r="AGR279"/>
      <c r="AGS279"/>
      <c r="AGT279"/>
      <c r="AGU279"/>
      <c r="AGV279"/>
      <c r="AGW279"/>
      <c r="AGX279"/>
      <c r="AGY279"/>
      <c r="AGZ279"/>
      <c r="AHA279"/>
      <c r="AHB279"/>
      <c r="AHC279"/>
      <c r="AHD279"/>
      <c r="AHE279"/>
      <c r="AHF279"/>
      <c r="AHG279"/>
      <c r="AHH279"/>
      <c r="AHI279"/>
      <c r="AHJ279"/>
      <c r="AHK279"/>
      <c r="AHL279"/>
      <c r="AHM279"/>
      <c r="AHN279"/>
      <c r="AHO279"/>
      <c r="AHP279"/>
      <c r="AHQ279"/>
      <c r="AHR279"/>
      <c r="AHS279"/>
      <c r="AHT279"/>
      <c r="AHU279"/>
      <c r="AHV279"/>
      <c r="AHW279"/>
      <c r="AHX279"/>
      <c r="AHY279"/>
      <c r="AHZ279"/>
      <c r="AIA279"/>
      <c r="AIB279"/>
      <c r="AIC279"/>
      <c r="AID279"/>
      <c r="AIE279"/>
      <c r="AIF279"/>
      <c r="AIG279"/>
      <c r="AIH279"/>
      <c r="AII279"/>
      <c r="AIJ279"/>
      <c r="AIK279"/>
      <c r="AIL279"/>
      <c r="AIM279"/>
      <c r="AIN279"/>
      <c r="AIO279"/>
      <c r="AIP279"/>
      <c r="AIQ279"/>
      <c r="AIR279"/>
      <c r="AIS279"/>
      <c r="AIT279"/>
      <c r="AIU279"/>
      <c r="AIV279"/>
      <c r="AIW279"/>
      <c r="AIX279"/>
      <c r="AIY279"/>
      <c r="AIZ279"/>
      <c r="AJA279"/>
      <c r="AJB279"/>
      <c r="AJC279"/>
      <c r="AJD279"/>
      <c r="AJE279"/>
      <c r="AJF279"/>
      <c r="AJG279"/>
      <c r="AJH279"/>
      <c r="AJI279"/>
      <c r="AJJ279"/>
      <c r="AJK279"/>
      <c r="AJL279"/>
      <c r="AJM279"/>
      <c r="AJN279"/>
      <c r="AJO279"/>
      <c r="AJP279"/>
      <c r="AJQ279"/>
      <c r="AJR279"/>
      <c r="AJS279"/>
      <c r="AJT279"/>
      <c r="AJU279"/>
      <c r="AJV279"/>
      <c r="AJW279"/>
      <c r="AJX279"/>
      <c r="AJY279"/>
      <c r="AJZ279"/>
      <c r="AKA279"/>
      <c r="AKB279"/>
      <c r="AKC279"/>
      <c r="AKD279"/>
      <c r="AKE279"/>
      <c r="AKF279"/>
      <c r="AKG279"/>
      <c r="AKH279"/>
      <c r="AKI279"/>
      <c r="AKJ279"/>
      <c r="AKK279"/>
      <c r="AKL279"/>
      <c r="AKM279"/>
      <c r="AKN279"/>
      <c r="AKO279"/>
      <c r="AKP279"/>
      <c r="AKQ279"/>
      <c r="AKR279"/>
      <c r="AKS279"/>
      <c r="AKT279"/>
      <c r="AKU279"/>
      <c r="AKV279"/>
      <c r="AKW279"/>
      <c r="AKX279"/>
      <c r="AKY279"/>
      <c r="AKZ279"/>
      <c r="ALA279"/>
      <c r="ALB279"/>
      <c r="ALC279"/>
      <c r="ALD279"/>
      <c r="ALE279"/>
      <c r="ALF279"/>
      <c r="ALG279"/>
      <c r="ALH279"/>
      <c r="ALI279"/>
      <c r="ALJ279"/>
      <c r="ALK279"/>
      <c r="ALL279"/>
      <c r="ALM279"/>
      <c r="ALN279"/>
      <c r="ALO279"/>
      <c r="ALP279"/>
      <c r="ALQ279"/>
      <c r="ALR279"/>
      <c r="ALS279"/>
      <c r="ALT279"/>
      <c r="ALU279"/>
      <c r="ALV279"/>
      <c r="ALW279"/>
      <c r="ALX279"/>
      <c r="ALY279"/>
      <c r="ALZ279"/>
      <c r="AMA279"/>
    </row>
    <row r="280" spans="2:1015" hidden="1" x14ac:dyDescent="0.25">
      <c r="B280" s="226"/>
      <c r="C280" s="218">
        <v>18</v>
      </c>
      <c r="D280" s="224" t="s">
        <v>286</v>
      </c>
      <c r="E280" s="137">
        <f>SUM('Ergebnisse - Kategorien'!F28/1000)</f>
        <v>0</v>
      </c>
      <c r="F280" s="137">
        <f>SUM('Ergebnisse - Kategorien'!G28/1000)</f>
        <v>0</v>
      </c>
      <c r="G280" s="137">
        <f>SUM('Ergebnisse - Kategorien'!H28/1000)</f>
        <v>0</v>
      </c>
      <c r="H280" s="137">
        <f>SUM('Ergebnisse - Kategorien'!I28/1000)</f>
        <v>0</v>
      </c>
      <c r="I280"/>
      <c r="J280"/>
      <c r="K280" t="str">
        <f t="shared" si="0"/>
        <v>Gebäudeneubau &amp; -sanierung</v>
      </c>
      <c r="L280" s="347" t="e">
        <f t="shared" si="4"/>
        <v>#DIV/0!</v>
      </c>
      <c r="M280" t="str">
        <f t="shared" si="5"/>
        <v>Gebäudeneubau &amp; -sanierung</v>
      </c>
      <c r="N280" s="347" t="e">
        <f>($E280/G280)-1</f>
        <v>#DIV/0!</v>
      </c>
      <c r="O280" t="str">
        <f t="shared" si="2"/>
        <v>Gebäudeneubau &amp; -sanierung</v>
      </c>
      <c r="P280" s="347" t="e">
        <f>($E280/H280)-1</f>
        <v>#DIV/0!</v>
      </c>
      <c r="Q280" s="123"/>
      <c r="R280" s="123"/>
      <c r="S280" s="123"/>
      <c r="T280" s="123"/>
      <c r="U280" s="123"/>
      <c r="V280" s="123"/>
      <c r="W280" s="123"/>
      <c r="X280" s="123"/>
      <c r="Y280" s="123"/>
      <c r="Z280" s="123"/>
      <c r="AA280" s="123"/>
      <c r="AB280" s="123"/>
      <c r="AC280" s="123"/>
      <c r="AD280" s="123"/>
      <c r="AE280" s="123"/>
      <c r="AF280" s="123"/>
      <c r="AG280" s="123"/>
      <c r="AH280" s="123"/>
      <c r="AI280" s="123"/>
      <c r="AJ280" s="123"/>
      <c r="AK280" s="123"/>
      <c r="AL280" s="123"/>
      <c r="AM280" s="123"/>
      <c r="AN280" s="123"/>
      <c r="AO280" s="123"/>
      <c r="AP280" s="123"/>
      <c r="AQ280" s="123"/>
      <c r="AR280" s="123"/>
      <c r="AS280" s="123"/>
      <c r="AT280" s="123"/>
      <c r="AU280" s="123"/>
      <c r="AV280"/>
      <c r="AW280"/>
      <c r="AX280"/>
      <c r="AY280"/>
      <c r="AZ280"/>
      <c r="BA280"/>
      <c r="BB280"/>
      <c r="BC280"/>
      <c r="BD280"/>
      <c r="BE280"/>
      <c r="BF280"/>
      <c r="BG280"/>
      <c r="BH280"/>
      <c r="BI280"/>
      <c r="BJ280"/>
      <c r="BK280"/>
      <c r="BL280"/>
      <c r="BM280"/>
      <c r="BN280"/>
      <c r="BO280"/>
      <c r="BP280"/>
      <c r="BQ280"/>
      <c r="BR280"/>
      <c r="BS280"/>
      <c r="BT280"/>
      <c r="BU280"/>
      <c r="BV280"/>
      <c r="BW280"/>
      <c r="BX280"/>
      <c r="BY280"/>
      <c r="BZ280"/>
      <c r="CA280"/>
      <c r="CB280"/>
      <c r="CC280"/>
      <c r="CD280"/>
      <c r="CE280"/>
      <c r="CF280"/>
      <c r="CG280"/>
      <c r="CH280"/>
      <c r="CI280"/>
      <c r="CJ280"/>
      <c r="CK280"/>
      <c r="CL280"/>
      <c r="CM280"/>
      <c r="CN280"/>
      <c r="CO280"/>
      <c r="CP280"/>
      <c r="CQ280"/>
      <c r="CR280"/>
      <c r="CS280"/>
      <c r="CT280"/>
      <c r="CU280"/>
      <c r="CV280"/>
      <c r="CW280"/>
      <c r="CX280"/>
      <c r="CY280"/>
      <c r="CZ280"/>
      <c r="DA280"/>
      <c r="DB280"/>
      <c r="DC280"/>
      <c r="DD280"/>
      <c r="DE280"/>
      <c r="DF280"/>
      <c r="DG280"/>
      <c r="DH280"/>
      <c r="DI280"/>
      <c r="DJ280"/>
      <c r="DK280"/>
      <c r="DL280"/>
      <c r="DM280"/>
      <c r="DN280"/>
      <c r="DO280"/>
      <c r="DP280"/>
      <c r="DQ280"/>
      <c r="DR280"/>
      <c r="DS280"/>
      <c r="DT280"/>
      <c r="DU280"/>
      <c r="DV280"/>
      <c r="DW280"/>
      <c r="DX280"/>
      <c r="DY280"/>
      <c r="DZ280"/>
      <c r="EA280"/>
      <c r="EB280"/>
      <c r="EC280"/>
      <c r="ED280"/>
      <c r="EE280"/>
      <c r="EF280"/>
      <c r="EG280"/>
      <c r="EH280"/>
      <c r="EI280"/>
      <c r="EJ280"/>
      <c r="EK280"/>
      <c r="EL280"/>
      <c r="EM280"/>
      <c r="EN280"/>
      <c r="EO280"/>
      <c r="EP280"/>
      <c r="EQ280"/>
      <c r="ER280"/>
      <c r="ES280"/>
      <c r="ET280"/>
      <c r="EU280"/>
      <c r="EV280"/>
      <c r="EW280"/>
      <c r="EX280"/>
      <c r="EY280"/>
      <c r="EZ280"/>
      <c r="FA280"/>
      <c r="FB280"/>
      <c r="FC280"/>
      <c r="FD280"/>
      <c r="FE280"/>
      <c r="FF280"/>
      <c r="FG280"/>
      <c r="FH280"/>
      <c r="FI280"/>
      <c r="FJ280"/>
      <c r="FK280"/>
      <c r="FL280"/>
      <c r="FM280"/>
      <c r="FN280"/>
      <c r="FO280"/>
      <c r="FP280"/>
      <c r="FQ280"/>
      <c r="FR280"/>
      <c r="FS280"/>
      <c r="FT280"/>
      <c r="FU280"/>
      <c r="FV280"/>
      <c r="FW280"/>
      <c r="FX280"/>
      <c r="FY280"/>
      <c r="FZ280"/>
      <c r="GA280"/>
      <c r="GB280"/>
      <c r="GC280"/>
      <c r="GD280"/>
      <c r="GE280"/>
      <c r="GF280"/>
      <c r="GG280"/>
      <c r="GH280"/>
      <c r="GI280"/>
      <c r="GJ280"/>
      <c r="GK280"/>
      <c r="GL280"/>
      <c r="GM280"/>
      <c r="GN280"/>
      <c r="GO280"/>
      <c r="GP280"/>
      <c r="GQ280"/>
      <c r="GR280"/>
      <c r="GS280"/>
      <c r="GT280"/>
      <c r="GU280"/>
      <c r="GV280"/>
      <c r="GW280"/>
      <c r="GX280"/>
      <c r="GY280"/>
      <c r="GZ280"/>
      <c r="HA280"/>
      <c r="HB280"/>
      <c r="HC280"/>
      <c r="HD280"/>
      <c r="HE280"/>
      <c r="HF280"/>
      <c r="HG280"/>
      <c r="HH280"/>
      <c r="HI280"/>
      <c r="HJ280"/>
      <c r="HK280"/>
      <c r="HL280"/>
      <c r="HM280"/>
      <c r="HN280"/>
      <c r="HO280"/>
      <c r="HP280"/>
      <c r="HQ280"/>
      <c r="HR280"/>
      <c r="HS280"/>
      <c r="HT280"/>
      <c r="HU280"/>
      <c r="HV280"/>
      <c r="HW280"/>
      <c r="HX280"/>
      <c r="HY280"/>
      <c r="HZ280"/>
      <c r="IA280"/>
      <c r="IB280"/>
      <c r="IC280"/>
      <c r="ID280"/>
      <c r="IE280"/>
      <c r="IF280"/>
      <c r="IG280"/>
      <c r="IH280"/>
      <c r="II280"/>
      <c r="IJ280"/>
      <c r="IK280"/>
      <c r="IL280"/>
      <c r="IM280"/>
      <c r="IN280"/>
      <c r="IO280"/>
      <c r="IP280"/>
      <c r="IQ280"/>
      <c r="IR280"/>
      <c r="IS280"/>
      <c r="IT280"/>
      <c r="IU280"/>
      <c r="IV280"/>
      <c r="IW280"/>
      <c r="IX280"/>
      <c r="IY280"/>
      <c r="IZ280"/>
      <c r="JA280"/>
      <c r="JB280"/>
      <c r="JC280"/>
      <c r="JD280"/>
      <c r="JE280"/>
      <c r="JF280"/>
      <c r="JG280"/>
      <c r="JH280"/>
      <c r="JI280"/>
      <c r="JJ280"/>
      <c r="JK280"/>
      <c r="JL280"/>
      <c r="JM280"/>
      <c r="JN280"/>
      <c r="JO280"/>
      <c r="JP280"/>
      <c r="JQ280"/>
      <c r="JR280"/>
      <c r="JS280"/>
      <c r="JT280"/>
      <c r="JU280"/>
      <c r="JV280"/>
      <c r="JW280"/>
      <c r="JX280"/>
      <c r="JY280"/>
      <c r="JZ280"/>
      <c r="KA280"/>
      <c r="KB280"/>
      <c r="KC280"/>
      <c r="KD280"/>
      <c r="KE280"/>
      <c r="KF280"/>
      <c r="KG280"/>
      <c r="KH280"/>
      <c r="KI280"/>
      <c r="KJ280"/>
      <c r="KK280"/>
      <c r="KL280"/>
      <c r="KM280"/>
      <c r="KN280"/>
      <c r="KO280"/>
      <c r="KP280"/>
      <c r="KQ280"/>
      <c r="KR280"/>
      <c r="KS280"/>
      <c r="KT280"/>
      <c r="KU280"/>
      <c r="KV280"/>
      <c r="KW280"/>
      <c r="KX280"/>
      <c r="KY280"/>
      <c r="KZ280"/>
      <c r="LA280"/>
      <c r="LB280"/>
      <c r="LC280"/>
      <c r="LD280"/>
      <c r="LE280"/>
      <c r="LF280"/>
      <c r="LG280"/>
      <c r="LH280"/>
      <c r="LI280"/>
      <c r="LJ280"/>
      <c r="LK280"/>
      <c r="LL280"/>
      <c r="LM280"/>
      <c r="LN280"/>
      <c r="LO280"/>
      <c r="LP280"/>
      <c r="LQ280"/>
      <c r="LR280"/>
      <c r="LS280"/>
      <c r="LT280"/>
      <c r="LU280"/>
      <c r="LV280"/>
      <c r="LW280"/>
      <c r="LX280"/>
      <c r="LY280"/>
      <c r="LZ280"/>
      <c r="MA280"/>
      <c r="MB280"/>
      <c r="MC280"/>
      <c r="MD280"/>
      <c r="ME280"/>
      <c r="MF280"/>
      <c r="MG280"/>
      <c r="MH280"/>
      <c r="MI280"/>
      <c r="MJ280"/>
      <c r="MK280"/>
      <c r="ML280"/>
      <c r="MM280"/>
      <c r="MN280"/>
      <c r="MO280"/>
      <c r="MP280"/>
      <c r="MQ280"/>
      <c r="MR280"/>
      <c r="MS280"/>
      <c r="MT280"/>
      <c r="MU280"/>
      <c r="MV280"/>
      <c r="MW280"/>
      <c r="MX280"/>
      <c r="MY280"/>
      <c r="MZ280"/>
      <c r="NA280"/>
      <c r="NB280"/>
      <c r="NC280"/>
      <c r="ND280"/>
      <c r="NE280"/>
      <c r="NF280"/>
      <c r="NG280"/>
      <c r="NH280"/>
      <c r="NI280"/>
      <c r="NJ280"/>
      <c r="NK280"/>
      <c r="NL280"/>
      <c r="NM280"/>
      <c r="NN280"/>
      <c r="NO280"/>
      <c r="NP280"/>
      <c r="NQ280"/>
      <c r="NR280"/>
      <c r="NS280"/>
      <c r="NT280"/>
      <c r="NU280"/>
      <c r="NV280"/>
      <c r="NW280"/>
      <c r="NX280"/>
      <c r="NY280"/>
      <c r="NZ280"/>
      <c r="OA280"/>
      <c r="OB280"/>
      <c r="OC280"/>
      <c r="OD280"/>
      <c r="OE280"/>
      <c r="OF280"/>
      <c r="OG280"/>
      <c r="OH280"/>
      <c r="OI280"/>
      <c r="OJ280"/>
      <c r="OK280"/>
      <c r="OL280"/>
      <c r="OM280"/>
      <c r="ON280"/>
      <c r="OO280"/>
      <c r="OP280"/>
      <c r="OQ280"/>
      <c r="OR280"/>
      <c r="OS280"/>
      <c r="OT280"/>
      <c r="OU280"/>
      <c r="OV280"/>
      <c r="OW280"/>
      <c r="OX280"/>
      <c r="OY280"/>
      <c r="OZ280"/>
      <c r="PA280"/>
      <c r="PB280"/>
      <c r="PC280"/>
      <c r="PD280"/>
      <c r="PE280"/>
      <c r="PF280"/>
      <c r="PG280"/>
      <c r="PH280"/>
      <c r="PI280"/>
      <c r="PJ280"/>
      <c r="PK280"/>
      <c r="PL280"/>
      <c r="PM280"/>
      <c r="PN280"/>
      <c r="PO280"/>
      <c r="PP280"/>
      <c r="PQ280"/>
      <c r="PR280"/>
      <c r="PS280"/>
      <c r="PT280"/>
      <c r="PU280"/>
      <c r="PV280"/>
      <c r="PW280"/>
      <c r="PX280"/>
      <c r="PY280"/>
      <c r="PZ280"/>
      <c r="QA280"/>
      <c r="QB280"/>
      <c r="QC280"/>
      <c r="QD280"/>
      <c r="QE280"/>
      <c r="QF280"/>
      <c r="QG280"/>
      <c r="QH280"/>
      <c r="QI280"/>
      <c r="QJ280"/>
      <c r="QK280"/>
      <c r="QL280"/>
      <c r="QM280"/>
      <c r="QN280"/>
      <c r="QO280"/>
      <c r="QP280"/>
      <c r="QQ280"/>
      <c r="QR280"/>
      <c r="QS280"/>
      <c r="QT280"/>
      <c r="QU280"/>
      <c r="QV280"/>
      <c r="QW280"/>
      <c r="QX280"/>
      <c r="QY280"/>
      <c r="QZ280"/>
      <c r="RA280"/>
      <c r="RB280"/>
      <c r="RC280"/>
      <c r="RD280"/>
      <c r="RE280"/>
      <c r="RF280"/>
      <c r="RG280"/>
      <c r="RH280"/>
      <c r="RI280"/>
      <c r="RJ280"/>
      <c r="RK280"/>
      <c r="RL280"/>
      <c r="RM280"/>
      <c r="RN280"/>
      <c r="RO280"/>
      <c r="RP280"/>
      <c r="RQ280"/>
      <c r="RR280"/>
      <c r="RS280"/>
      <c r="RT280"/>
      <c r="RU280"/>
      <c r="RV280"/>
      <c r="RW280"/>
      <c r="RX280"/>
      <c r="RY280"/>
      <c r="RZ280"/>
      <c r="SA280"/>
      <c r="SB280"/>
      <c r="SC280"/>
      <c r="SD280"/>
      <c r="SE280"/>
      <c r="SF280"/>
      <c r="SG280"/>
      <c r="SH280"/>
      <c r="SI280"/>
      <c r="SJ280"/>
      <c r="SK280"/>
      <c r="SL280"/>
      <c r="SM280"/>
      <c r="SN280"/>
      <c r="SO280"/>
      <c r="SP280"/>
      <c r="SQ280"/>
      <c r="SR280"/>
      <c r="SS280"/>
      <c r="ST280"/>
      <c r="SU280"/>
      <c r="SV280"/>
      <c r="SW280"/>
      <c r="SX280"/>
      <c r="SY280"/>
      <c r="SZ280"/>
      <c r="TA280"/>
      <c r="TB280"/>
      <c r="TC280"/>
      <c r="TD280"/>
      <c r="TE280"/>
      <c r="TF280"/>
      <c r="TG280"/>
      <c r="TH280"/>
      <c r="TI280"/>
      <c r="TJ280"/>
      <c r="TK280"/>
      <c r="TL280"/>
      <c r="TM280"/>
      <c r="TN280"/>
      <c r="TO280"/>
      <c r="TP280"/>
      <c r="TQ280"/>
      <c r="TR280"/>
      <c r="TS280"/>
      <c r="TT280"/>
      <c r="TU280"/>
      <c r="TV280"/>
      <c r="TW280"/>
      <c r="TX280"/>
      <c r="TY280"/>
      <c r="TZ280"/>
      <c r="UA280"/>
      <c r="UB280"/>
      <c r="UC280"/>
      <c r="UD280"/>
      <c r="UE280"/>
      <c r="UF280"/>
      <c r="UG280"/>
      <c r="UH280"/>
      <c r="UI280"/>
      <c r="UJ280"/>
      <c r="UK280"/>
      <c r="UL280"/>
      <c r="UM280"/>
      <c r="UN280"/>
      <c r="UO280"/>
      <c r="UP280"/>
      <c r="UQ280"/>
      <c r="UR280"/>
      <c r="US280"/>
      <c r="UT280"/>
      <c r="UU280"/>
      <c r="UV280"/>
      <c r="UW280"/>
      <c r="UX280"/>
      <c r="UY280"/>
      <c r="UZ280"/>
      <c r="VA280"/>
      <c r="VB280"/>
      <c r="VC280"/>
      <c r="VD280"/>
      <c r="VE280"/>
      <c r="VF280"/>
      <c r="VG280"/>
      <c r="VH280"/>
      <c r="VI280"/>
      <c r="VJ280"/>
      <c r="VK280"/>
      <c r="VL280"/>
      <c r="VM280"/>
      <c r="VN280"/>
      <c r="VO280"/>
      <c r="VP280"/>
      <c r="VQ280"/>
      <c r="VR280"/>
      <c r="VS280"/>
      <c r="VT280"/>
      <c r="VU280"/>
      <c r="VV280"/>
      <c r="VW280"/>
      <c r="VX280"/>
      <c r="VY280"/>
      <c r="VZ280"/>
      <c r="WA280"/>
      <c r="WB280"/>
      <c r="WC280"/>
      <c r="WD280"/>
      <c r="WE280"/>
      <c r="WF280"/>
      <c r="WG280"/>
      <c r="WH280"/>
      <c r="WI280"/>
      <c r="WJ280"/>
      <c r="WK280"/>
      <c r="WL280"/>
      <c r="WM280"/>
      <c r="WN280"/>
      <c r="WO280"/>
      <c r="WP280"/>
      <c r="WQ280"/>
      <c r="WR280"/>
      <c r="WS280"/>
      <c r="WT280"/>
      <c r="WU280"/>
      <c r="WV280"/>
      <c r="WW280"/>
      <c r="WX280"/>
      <c r="WY280"/>
      <c r="WZ280"/>
      <c r="XA280"/>
      <c r="XB280"/>
      <c r="XC280"/>
      <c r="XD280"/>
      <c r="XE280"/>
      <c r="XF280"/>
      <c r="XG280"/>
      <c r="XH280"/>
      <c r="XI280"/>
      <c r="XJ280"/>
      <c r="XK280"/>
      <c r="XL280"/>
      <c r="XM280"/>
      <c r="XN280"/>
      <c r="XO280"/>
      <c r="XP280"/>
      <c r="XQ280"/>
      <c r="XR280"/>
      <c r="XS280"/>
      <c r="XT280"/>
      <c r="XU280"/>
      <c r="XV280"/>
      <c r="XW280"/>
      <c r="XX280"/>
      <c r="XY280"/>
      <c r="XZ280"/>
      <c r="YA280"/>
      <c r="YB280"/>
      <c r="YC280"/>
      <c r="YD280"/>
      <c r="YE280"/>
      <c r="YF280"/>
      <c r="YG280"/>
      <c r="YH280"/>
      <c r="YI280"/>
      <c r="YJ280"/>
      <c r="YK280"/>
      <c r="YL280"/>
      <c r="YM280"/>
      <c r="YN280"/>
      <c r="YO280"/>
      <c r="YP280"/>
      <c r="YQ280"/>
      <c r="YR280"/>
      <c r="YS280"/>
      <c r="YT280"/>
      <c r="YU280"/>
      <c r="YV280"/>
      <c r="YW280"/>
      <c r="YX280"/>
      <c r="YY280"/>
      <c r="YZ280"/>
      <c r="ZA280"/>
      <c r="ZB280"/>
      <c r="ZC280"/>
      <c r="ZD280"/>
      <c r="ZE280"/>
      <c r="ZF280"/>
      <c r="ZG280"/>
      <c r="ZH280"/>
      <c r="ZI280"/>
      <c r="ZJ280"/>
      <c r="ZK280"/>
      <c r="ZL280"/>
      <c r="ZM280"/>
      <c r="ZN280"/>
      <c r="ZO280"/>
      <c r="ZP280"/>
      <c r="ZQ280"/>
      <c r="ZR280"/>
      <c r="ZS280"/>
      <c r="ZT280"/>
      <c r="ZU280"/>
      <c r="ZV280"/>
      <c r="ZW280"/>
      <c r="ZX280"/>
      <c r="ZY280"/>
      <c r="ZZ280"/>
      <c r="AAA280"/>
      <c r="AAB280"/>
      <c r="AAC280"/>
      <c r="AAD280"/>
      <c r="AAE280"/>
      <c r="AAF280"/>
      <c r="AAG280"/>
      <c r="AAH280"/>
      <c r="AAI280"/>
      <c r="AAJ280"/>
      <c r="AAK280"/>
      <c r="AAL280"/>
      <c r="AAM280"/>
      <c r="AAN280"/>
      <c r="AAO280"/>
      <c r="AAP280"/>
      <c r="AAQ280"/>
      <c r="AAR280"/>
      <c r="AAS280"/>
      <c r="AAT280"/>
      <c r="AAU280"/>
      <c r="AAV280"/>
      <c r="AAW280"/>
      <c r="AAX280"/>
      <c r="AAY280"/>
      <c r="AAZ280"/>
      <c r="ABA280"/>
      <c r="ABB280"/>
      <c r="ABC280"/>
      <c r="ABD280"/>
      <c r="ABE280"/>
      <c r="ABF280"/>
      <c r="ABG280"/>
      <c r="ABH280"/>
      <c r="ABI280"/>
      <c r="ABJ280"/>
      <c r="ABK280"/>
      <c r="ABL280"/>
      <c r="ABM280"/>
      <c r="ABN280"/>
      <c r="ABO280"/>
      <c r="ABP280"/>
      <c r="ABQ280"/>
      <c r="ABR280"/>
      <c r="ABS280"/>
      <c r="ABT280"/>
      <c r="ABU280"/>
      <c r="ABV280"/>
      <c r="ABW280"/>
      <c r="ABX280"/>
      <c r="ABY280"/>
      <c r="ABZ280"/>
      <c r="ACA280"/>
      <c r="ACB280"/>
      <c r="ACC280"/>
      <c r="ACD280"/>
      <c r="ACE280"/>
      <c r="ACF280"/>
      <c r="ACG280"/>
      <c r="ACH280"/>
      <c r="ACI280"/>
      <c r="ACJ280"/>
      <c r="ACK280"/>
      <c r="ACL280"/>
      <c r="ACM280"/>
      <c r="ACN280"/>
      <c r="ACO280"/>
      <c r="ACP280"/>
      <c r="ACQ280"/>
      <c r="ACR280"/>
      <c r="ACS280"/>
      <c r="ACT280"/>
      <c r="ACU280"/>
      <c r="ACV280"/>
      <c r="ACW280"/>
      <c r="ACX280"/>
      <c r="ACY280"/>
      <c r="ACZ280"/>
      <c r="ADA280"/>
      <c r="ADB280"/>
      <c r="ADC280"/>
      <c r="ADD280"/>
      <c r="ADE280"/>
      <c r="ADF280"/>
      <c r="ADG280"/>
      <c r="ADH280"/>
      <c r="ADI280"/>
      <c r="ADJ280"/>
      <c r="ADK280"/>
      <c r="ADL280"/>
      <c r="ADM280"/>
      <c r="ADN280"/>
      <c r="ADO280"/>
      <c r="ADP280"/>
      <c r="ADQ280"/>
      <c r="ADR280"/>
      <c r="ADS280"/>
      <c r="ADT280"/>
      <c r="ADU280"/>
      <c r="ADV280"/>
      <c r="ADW280"/>
      <c r="ADX280"/>
      <c r="ADY280"/>
      <c r="ADZ280"/>
      <c r="AEA280"/>
      <c r="AEB280"/>
      <c r="AEC280"/>
      <c r="AED280"/>
      <c r="AEE280"/>
      <c r="AEF280"/>
      <c r="AEG280"/>
      <c r="AEH280"/>
      <c r="AEI280"/>
      <c r="AEJ280"/>
      <c r="AEK280"/>
      <c r="AEL280"/>
      <c r="AEM280"/>
      <c r="AEN280"/>
      <c r="AEO280"/>
      <c r="AEP280"/>
      <c r="AEQ280"/>
      <c r="AER280"/>
      <c r="AES280"/>
      <c r="AET280"/>
      <c r="AEU280"/>
      <c r="AEV280"/>
      <c r="AEW280"/>
      <c r="AEX280"/>
      <c r="AEY280"/>
      <c r="AEZ280"/>
      <c r="AFA280"/>
      <c r="AFB280"/>
      <c r="AFC280"/>
      <c r="AFD280"/>
      <c r="AFE280"/>
      <c r="AFF280"/>
      <c r="AFG280"/>
      <c r="AFH280"/>
      <c r="AFI280"/>
      <c r="AFJ280"/>
      <c r="AFK280"/>
      <c r="AFL280"/>
      <c r="AFM280"/>
      <c r="AFN280"/>
      <c r="AFO280"/>
      <c r="AFP280"/>
      <c r="AFQ280"/>
      <c r="AFR280"/>
      <c r="AFS280"/>
      <c r="AFT280"/>
      <c r="AFU280"/>
      <c r="AFV280"/>
      <c r="AFW280"/>
      <c r="AFX280"/>
      <c r="AFY280"/>
      <c r="AFZ280"/>
      <c r="AGA280"/>
      <c r="AGB280"/>
      <c r="AGC280"/>
      <c r="AGD280"/>
      <c r="AGE280"/>
      <c r="AGF280"/>
      <c r="AGG280"/>
      <c r="AGH280"/>
      <c r="AGI280"/>
      <c r="AGJ280"/>
      <c r="AGK280"/>
      <c r="AGL280"/>
      <c r="AGM280"/>
      <c r="AGN280"/>
      <c r="AGO280"/>
      <c r="AGP280"/>
      <c r="AGQ280"/>
      <c r="AGR280"/>
      <c r="AGS280"/>
      <c r="AGT280"/>
      <c r="AGU280"/>
      <c r="AGV280"/>
      <c r="AGW280"/>
      <c r="AGX280"/>
      <c r="AGY280"/>
      <c r="AGZ280"/>
      <c r="AHA280"/>
      <c r="AHB280"/>
      <c r="AHC280"/>
      <c r="AHD280"/>
      <c r="AHE280"/>
      <c r="AHF280"/>
      <c r="AHG280"/>
      <c r="AHH280"/>
      <c r="AHI280"/>
      <c r="AHJ280"/>
      <c r="AHK280"/>
      <c r="AHL280"/>
      <c r="AHM280"/>
      <c r="AHN280"/>
      <c r="AHO280"/>
      <c r="AHP280"/>
      <c r="AHQ280"/>
      <c r="AHR280"/>
      <c r="AHS280"/>
      <c r="AHT280"/>
      <c r="AHU280"/>
      <c r="AHV280"/>
      <c r="AHW280"/>
      <c r="AHX280"/>
      <c r="AHY280"/>
      <c r="AHZ280"/>
      <c r="AIA280"/>
      <c r="AIB280"/>
      <c r="AIC280"/>
      <c r="AID280"/>
      <c r="AIE280"/>
      <c r="AIF280"/>
      <c r="AIG280"/>
      <c r="AIH280"/>
      <c r="AII280"/>
      <c r="AIJ280"/>
      <c r="AIK280"/>
      <c r="AIL280"/>
      <c r="AIM280"/>
      <c r="AIN280"/>
      <c r="AIO280"/>
      <c r="AIP280"/>
      <c r="AIQ280"/>
      <c r="AIR280"/>
      <c r="AIS280"/>
      <c r="AIT280"/>
      <c r="AIU280"/>
      <c r="AIV280"/>
      <c r="AIW280"/>
      <c r="AIX280"/>
      <c r="AIY280"/>
      <c r="AIZ280"/>
      <c r="AJA280"/>
      <c r="AJB280"/>
      <c r="AJC280"/>
      <c r="AJD280"/>
      <c r="AJE280"/>
      <c r="AJF280"/>
      <c r="AJG280"/>
      <c r="AJH280"/>
      <c r="AJI280"/>
      <c r="AJJ280"/>
      <c r="AJK280"/>
      <c r="AJL280"/>
      <c r="AJM280"/>
      <c r="AJN280"/>
      <c r="AJO280"/>
      <c r="AJP280"/>
      <c r="AJQ280"/>
      <c r="AJR280"/>
      <c r="AJS280"/>
      <c r="AJT280"/>
      <c r="AJU280"/>
      <c r="AJV280"/>
      <c r="AJW280"/>
      <c r="AJX280"/>
      <c r="AJY280"/>
      <c r="AJZ280"/>
      <c r="AKA280"/>
      <c r="AKB280"/>
      <c r="AKC280"/>
      <c r="AKD280"/>
      <c r="AKE280"/>
      <c r="AKF280"/>
      <c r="AKG280"/>
      <c r="AKH280"/>
      <c r="AKI280"/>
      <c r="AKJ280"/>
      <c r="AKK280"/>
      <c r="AKL280"/>
      <c r="AKM280"/>
      <c r="AKN280"/>
      <c r="AKO280"/>
      <c r="AKP280"/>
      <c r="AKQ280"/>
      <c r="AKR280"/>
      <c r="AKS280"/>
      <c r="AKT280"/>
      <c r="AKU280"/>
      <c r="AKV280"/>
      <c r="AKW280"/>
      <c r="AKX280"/>
      <c r="AKY280"/>
      <c r="AKZ280"/>
      <c r="ALA280"/>
      <c r="ALB280"/>
      <c r="ALC280"/>
      <c r="ALD280"/>
      <c r="ALE280"/>
      <c r="ALF280"/>
      <c r="ALG280"/>
      <c r="ALH280"/>
      <c r="ALI280"/>
      <c r="ALJ280"/>
      <c r="ALK280"/>
      <c r="ALL280"/>
      <c r="ALM280"/>
      <c r="ALN280"/>
      <c r="ALO280"/>
      <c r="ALP280"/>
      <c r="ALQ280"/>
      <c r="ALR280"/>
      <c r="ALS280"/>
      <c r="ALT280"/>
      <c r="ALU280"/>
      <c r="ALV280"/>
      <c r="ALW280"/>
      <c r="ALX280"/>
      <c r="ALY280"/>
      <c r="ALZ280"/>
      <c r="AMA280"/>
    </row>
    <row r="281" spans="2:1015" hidden="1" x14ac:dyDescent="0.25">
      <c r="B281" s="226"/>
      <c r="C281" s="218">
        <v>19</v>
      </c>
      <c r="D281" s="224" t="s">
        <v>291</v>
      </c>
      <c r="E281" s="137">
        <f>SUM('Ergebnisse - Kategorien'!F37/1000)</f>
        <v>0</v>
      </c>
      <c r="F281" s="137">
        <f>SUM('Ergebnisse - Kategorien'!G37/1000)</f>
        <v>0</v>
      </c>
      <c r="G281" s="137">
        <f>SUM('Ergebnisse - Kategorien'!H37/1000)</f>
        <v>0</v>
      </c>
      <c r="H281" s="137">
        <f>SUM('Ergebnisse - Kategorien'!I37/1000)</f>
        <v>0</v>
      </c>
      <c r="I281"/>
      <c r="J281"/>
      <c r="K281" t="str">
        <f>D281</f>
        <v>Mensa (Strom: standortbasierte B.)*</v>
      </c>
      <c r="L281" s="347" t="e">
        <f>($E281/F281)-1</f>
        <v>#DIV/0!</v>
      </c>
      <c r="M281" t="str">
        <f>D281</f>
        <v>Mensa (Strom: standortbasierte B.)*</v>
      </c>
      <c r="N281" s="347" t="e">
        <f>($E281/G281)-1</f>
        <v>#DIV/0!</v>
      </c>
      <c r="O281" t="str">
        <f>D281</f>
        <v>Mensa (Strom: standortbasierte B.)*</v>
      </c>
      <c r="P281" s="347" t="e">
        <f>($E281/H281)-1</f>
        <v>#DIV/0!</v>
      </c>
      <c r="Q281" s="123"/>
      <c r="R281" s="123"/>
      <c r="S281" s="123"/>
      <c r="T281" s="123"/>
      <c r="U281" s="123"/>
      <c r="V281" s="123"/>
      <c r="W281" s="123"/>
      <c r="X281" s="123"/>
      <c r="Y281" s="123"/>
      <c r="Z281" s="123"/>
      <c r="AA281" s="123"/>
      <c r="AB281" s="123"/>
      <c r="AC281" s="123"/>
      <c r="AD281" s="123"/>
      <c r="AE281" s="123"/>
      <c r="AF281" s="123"/>
      <c r="AG281" s="123"/>
      <c r="AH281" s="123"/>
      <c r="AI281" s="123"/>
      <c r="AJ281" s="123"/>
      <c r="AK281" s="123"/>
      <c r="AL281" s="123"/>
      <c r="AM281" s="123"/>
      <c r="AN281" s="123"/>
      <c r="AO281" s="123"/>
      <c r="AP281" s="123"/>
      <c r="AQ281" s="123"/>
      <c r="AR281" s="123"/>
      <c r="AS281" s="123"/>
      <c r="AT281" s="123"/>
      <c r="AU281" s="123"/>
      <c r="AV281"/>
      <c r="AW281"/>
      <c r="AX281"/>
      <c r="AY281"/>
      <c r="AZ281"/>
      <c r="BA281"/>
      <c r="BB281"/>
      <c r="BC281"/>
      <c r="BD281"/>
      <c r="BE281"/>
      <c r="BF281"/>
      <c r="BG281"/>
      <c r="BH281"/>
      <c r="BI281"/>
      <c r="BJ281"/>
      <c r="BK281"/>
      <c r="BL281"/>
      <c r="BM281"/>
      <c r="BN281"/>
      <c r="BO281"/>
      <c r="BP281"/>
      <c r="BQ281"/>
      <c r="BR281"/>
      <c r="BS281"/>
      <c r="BT281"/>
      <c r="BU281"/>
      <c r="BV281"/>
      <c r="BW281"/>
      <c r="BX281"/>
      <c r="BY281"/>
      <c r="BZ281"/>
      <c r="CA281"/>
      <c r="CB281"/>
      <c r="CC281"/>
      <c r="CD281"/>
      <c r="CE281"/>
      <c r="CF281"/>
      <c r="CG281"/>
      <c r="CH281"/>
      <c r="CI281"/>
      <c r="CJ281"/>
      <c r="CK281"/>
      <c r="CL281"/>
      <c r="CM281"/>
      <c r="CN281"/>
      <c r="CO281"/>
      <c r="CP281"/>
      <c r="CQ281"/>
      <c r="CR281"/>
      <c r="CS281"/>
      <c r="CT281"/>
      <c r="CU281"/>
      <c r="CV281"/>
      <c r="CW281"/>
      <c r="CX281"/>
      <c r="CY281"/>
      <c r="CZ281"/>
      <c r="DA281"/>
      <c r="DB281"/>
      <c r="DC281"/>
      <c r="DD281"/>
      <c r="DE281"/>
      <c r="DF281"/>
      <c r="DG281"/>
      <c r="DH281"/>
      <c r="DI281"/>
      <c r="DJ281"/>
      <c r="DK281"/>
      <c r="DL281"/>
      <c r="DM281"/>
      <c r="DN281"/>
      <c r="DO281"/>
      <c r="DP281"/>
      <c r="DQ281"/>
      <c r="DR281"/>
      <c r="DS281"/>
      <c r="DT281"/>
      <c r="DU281"/>
      <c r="DV281"/>
      <c r="DW281"/>
      <c r="DX281"/>
      <c r="DY281"/>
      <c r="DZ281"/>
      <c r="EA281"/>
      <c r="EB281"/>
      <c r="EC281"/>
      <c r="ED281"/>
      <c r="EE281"/>
      <c r="EF281"/>
      <c r="EG281"/>
      <c r="EH281"/>
      <c r="EI281"/>
      <c r="EJ281"/>
      <c r="EK281"/>
      <c r="EL281"/>
      <c r="EM281"/>
      <c r="EN281"/>
      <c r="EO281"/>
      <c r="EP281"/>
      <c r="EQ281"/>
      <c r="ER281"/>
      <c r="ES281"/>
      <c r="ET281"/>
      <c r="EU281"/>
      <c r="EV281"/>
      <c r="EW281"/>
      <c r="EX281"/>
      <c r="EY281"/>
      <c r="EZ281"/>
      <c r="FA281"/>
      <c r="FB281"/>
      <c r="FC281"/>
      <c r="FD281"/>
      <c r="FE281"/>
      <c r="FF281"/>
      <c r="FG281"/>
      <c r="FH281"/>
      <c r="FI281"/>
      <c r="FJ281"/>
      <c r="FK281"/>
      <c r="FL281"/>
      <c r="FM281"/>
      <c r="FN281"/>
      <c r="FO281"/>
      <c r="FP281"/>
      <c r="FQ281"/>
      <c r="FR281"/>
      <c r="FS281"/>
      <c r="FT281"/>
      <c r="FU281"/>
      <c r="FV281"/>
      <c r="FW281"/>
      <c r="FX281"/>
      <c r="FY281"/>
      <c r="FZ281"/>
      <c r="GA281"/>
      <c r="GB281"/>
      <c r="GC281"/>
      <c r="GD281"/>
      <c r="GE281"/>
      <c r="GF281"/>
      <c r="GG281"/>
      <c r="GH281"/>
      <c r="GI281"/>
      <c r="GJ281"/>
      <c r="GK281"/>
      <c r="GL281"/>
      <c r="GM281"/>
      <c r="GN281"/>
      <c r="GO281"/>
      <c r="GP281"/>
      <c r="GQ281"/>
      <c r="GR281"/>
      <c r="GS281"/>
      <c r="GT281"/>
      <c r="GU281"/>
      <c r="GV281"/>
      <c r="GW281"/>
      <c r="GX281"/>
      <c r="GY281"/>
      <c r="GZ281"/>
      <c r="HA281"/>
      <c r="HB281"/>
      <c r="HC281"/>
      <c r="HD281"/>
      <c r="HE281"/>
      <c r="HF281"/>
      <c r="HG281"/>
      <c r="HH281"/>
      <c r="HI281"/>
      <c r="HJ281"/>
      <c r="HK281"/>
      <c r="HL281"/>
      <c r="HM281"/>
      <c r="HN281"/>
      <c r="HO281"/>
      <c r="HP281"/>
      <c r="HQ281"/>
      <c r="HR281"/>
      <c r="HS281"/>
      <c r="HT281"/>
      <c r="HU281"/>
      <c r="HV281"/>
      <c r="HW281"/>
      <c r="HX281"/>
      <c r="HY281"/>
      <c r="HZ281"/>
      <c r="IA281"/>
      <c r="IB281"/>
      <c r="IC281"/>
      <c r="ID281"/>
      <c r="IE281"/>
      <c r="IF281"/>
      <c r="IG281"/>
      <c r="IH281"/>
      <c r="II281"/>
      <c r="IJ281"/>
      <c r="IK281"/>
      <c r="IL281"/>
      <c r="IM281"/>
      <c r="IN281"/>
      <c r="IO281"/>
      <c r="IP281"/>
      <c r="IQ281"/>
      <c r="IR281"/>
      <c r="IS281"/>
      <c r="IT281"/>
      <c r="IU281"/>
      <c r="IV281"/>
      <c r="IW281"/>
      <c r="IX281"/>
      <c r="IY281"/>
      <c r="IZ281"/>
      <c r="JA281"/>
      <c r="JB281"/>
      <c r="JC281"/>
      <c r="JD281"/>
      <c r="JE281"/>
      <c r="JF281"/>
      <c r="JG281"/>
      <c r="JH281"/>
      <c r="JI281"/>
      <c r="JJ281"/>
      <c r="JK281"/>
      <c r="JL281"/>
      <c r="JM281"/>
      <c r="JN281"/>
      <c r="JO281"/>
      <c r="JP281"/>
      <c r="JQ281"/>
      <c r="JR281"/>
      <c r="JS281"/>
      <c r="JT281"/>
      <c r="JU281"/>
      <c r="JV281"/>
      <c r="JW281"/>
      <c r="JX281"/>
      <c r="JY281"/>
      <c r="JZ281"/>
      <c r="KA281"/>
      <c r="KB281"/>
      <c r="KC281"/>
      <c r="KD281"/>
      <c r="KE281"/>
      <c r="KF281"/>
      <c r="KG281"/>
      <c r="KH281"/>
      <c r="KI281"/>
      <c r="KJ281"/>
      <c r="KK281"/>
      <c r="KL281"/>
      <c r="KM281"/>
      <c r="KN281"/>
      <c r="KO281"/>
      <c r="KP281"/>
      <c r="KQ281"/>
      <c r="KR281"/>
      <c r="KS281"/>
      <c r="KT281"/>
      <c r="KU281"/>
      <c r="KV281"/>
      <c r="KW281"/>
      <c r="KX281"/>
      <c r="KY281"/>
      <c r="KZ281"/>
      <c r="LA281"/>
      <c r="LB281"/>
      <c r="LC281"/>
      <c r="LD281"/>
      <c r="LE281"/>
      <c r="LF281"/>
      <c r="LG281"/>
      <c r="LH281"/>
      <c r="LI281"/>
      <c r="LJ281"/>
      <c r="LK281"/>
      <c r="LL281"/>
      <c r="LM281"/>
      <c r="LN281"/>
      <c r="LO281"/>
      <c r="LP281"/>
      <c r="LQ281"/>
      <c r="LR281"/>
      <c r="LS281"/>
      <c r="LT281"/>
      <c r="LU281"/>
      <c r="LV281"/>
      <c r="LW281"/>
      <c r="LX281"/>
      <c r="LY281"/>
      <c r="LZ281"/>
      <c r="MA281"/>
      <c r="MB281"/>
      <c r="MC281"/>
      <c r="MD281"/>
      <c r="ME281"/>
      <c r="MF281"/>
      <c r="MG281"/>
      <c r="MH281"/>
      <c r="MI281"/>
      <c r="MJ281"/>
      <c r="MK281"/>
      <c r="ML281"/>
      <c r="MM281"/>
      <c r="MN281"/>
      <c r="MO281"/>
      <c r="MP281"/>
      <c r="MQ281"/>
      <c r="MR281"/>
      <c r="MS281"/>
      <c r="MT281"/>
      <c r="MU281"/>
      <c r="MV281"/>
      <c r="MW281"/>
      <c r="MX281"/>
      <c r="MY281"/>
      <c r="MZ281"/>
      <c r="NA281"/>
      <c r="NB281"/>
      <c r="NC281"/>
      <c r="ND281"/>
      <c r="NE281"/>
      <c r="NF281"/>
      <c r="NG281"/>
      <c r="NH281"/>
      <c r="NI281"/>
      <c r="NJ281"/>
      <c r="NK281"/>
      <c r="NL281"/>
      <c r="NM281"/>
      <c r="NN281"/>
      <c r="NO281"/>
      <c r="NP281"/>
      <c r="NQ281"/>
      <c r="NR281"/>
      <c r="NS281"/>
      <c r="NT281"/>
      <c r="NU281"/>
      <c r="NV281"/>
      <c r="NW281"/>
      <c r="NX281"/>
      <c r="NY281"/>
      <c r="NZ281"/>
      <c r="OA281"/>
      <c r="OB281"/>
      <c r="OC281"/>
      <c r="OD281"/>
      <c r="OE281"/>
      <c r="OF281"/>
      <c r="OG281"/>
      <c r="OH281"/>
      <c r="OI281"/>
      <c r="OJ281"/>
      <c r="OK281"/>
      <c r="OL281"/>
      <c r="OM281"/>
      <c r="ON281"/>
      <c r="OO281"/>
      <c r="OP281"/>
      <c r="OQ281"/>
      <c r="OR281"/>
      <c r="OS281"/>
      <c r="OT281"/>
      <c r="OU281"/>
      <c r="OV281"/>
      <c r="OW281"/>
      <c r="OX281"/>
      <c r="OY281"/>
      <c r="OZ281"/>
      <c r="PA281"/>
      <c r="PB281"/>
      <c r="PC281"/>
      <c r="PD281"/>
      <c r="PE281"/>
      <c r="PF281"/>
      <c r="PG281"/>
      <c r="PH281"/>
      <c r="PI281"/>
      <c r="PJ281"/>
      <c r="PK281"/>
      <c r="PL281"/>
      <c r="PM281"/>
      <c r="PN281"/>
      <c r="PO281"/>
      <c r="PP281"/>
      <c r="PQ281"/>
      <c r="PR281"/>
      <c r="PS281"/>
      <c r="PT281"/>
      <c r="PU281"/>
      <c r="PV281"/>
      <c r="PW281"/>
      <c r="PX281"/>
      <c r="PY281"/>
      <c r="PZ281"/>
      <c r="QA281"/>
      <c r="QB281"/>
      <c r="QC281"/>
      <c r="QD281"/>
      <c r="QE281"/>
      <c r="QF281"/>
      <c r="QG281"/>
      <c r="QH281"/>
      <c r="QI281"/>
      <c r="QJ281"/>
      <c r="QK281"/>
      <c r="QL281"/>
      <c r="QM281"/>
      <c r="QN281"/>
      <c r="QO281"/>
      <c r="QP281"/>
      <c r="QQ281"/>
      <c r="QR281"/>
      <c r="QS281"/>
      <c r="QT281"/>
      <c r="QU281"/>
      <c r="QV281"/>
      <c r="QW281"/>
      <c r="QX281"/>
      <c r="QY281"/>
      <c r="QZ281"/>
      <c r="RA281"/>
      <c r="RB281"/>
      <c r="RC281"/>
      <c r="RD281"/>
      <c r="RE281"/>
      <c r="RF281"/>
      <c r="RG281"/>
      <c r="RH281"/>
      <c r="RI281"/>
      <c r="RJ281"/>
      <c r="RK281"/>
      <c r="RL281"/>
      <c r="RM281"/>
      <c r="RN281"/>
      <c r="RO281"/>
      <c r="RP281"/>
      <c r="RQ281"/>
      <c r="RR281"/>
      <c r="RS281"/>
      <c r="RT281"/>
      <c r="RU281"/>
      <c r="RV281"/>
      <c r="RW281"/>
      <c r="RX281"/>
      <c r="RY281"/>
      <c r="RZ281"/>
      <c r="SA281"/>
      <c r="SB281"/>
      <c r="SC281"/>
      <c r="SD281"/>
      <c r="SE281"/>
      <c r="SF281"/>
      <c r="SG281"/>
      <c r="SH281"/>
      <c r="SI281"/>
      <c r="SJ281"/>
      <c r="SK281"/>
      <c r="SL281"/>
      <c r="SM281"/>
      <c r="SN281"/>
      <c r="SO281"/>
      <c r="SP281"/>
      <c r="SQ281"/>
      <c r="SR281"/>
      <c r="SS281"/>
      <c r="ST281"/>
      <c r="SU281"/>
      <c r="SV281"/>
      <c r="SW281"/>
      <c r="SX281"/>
      <c r="SY281"/>
      <c r="SZ281"/>
      <c r="TA281"/>
      <c r="TB281"/>
      <c r="TC281"/>
      <c r="TD281"/>
      <c r="TE281"/>
      <c r="TF281"/>
      <c r="TG281"/>
      <c r="TH281"/>
      <c r="TI281"/>
      <c r="TJ281"/>
      <c r="TK281"/>
      <c r="TL281"/>
      <c r="TM281"/>
      <c r="TN281"/>
      <c r="TO281"/>
      <c r="TP281"/>
      <c r="TQ281"/>
      <c r="TR281"/>
      <c r="TS281"/>
      <c r="TT281"/>
      <c r="TU281"/>
      <c r="TV281"/>
      <c r="TW281"/>
      <c r="TX281"/>
      <c r="TY281"/>
      <c r="TZ281"/>
      <c r="UA281"/>
      <c r="UB281"/>
      <c r="UC281"/>
      <c r="UD281"/>
      <c r="UE281"/>
      <c r="UF281"/>
      <c r="UG281"/>
      <c r="UH281"/>
      <c r="UI281"/>
      <c r="UJ281"/>
      <c r="UK281"/>
      <c r="UL281"/>
      <c r="UM281"/>
      <c r="UN281"/>
      <c r="UO281"/>
      <c r="UP281"/>
      <c r="UQ281"/>
      <c r="UR281"/>
      <c r="US281"/>
      <c r="UT281"/>
      <c r="UU281"/>
      <c r="UV281"/>
      <c r="UW281"/>
      <c r="UX281"/>
      <c r="UY281"/>
      <c r="UZ281"/>
      <c r="VA281"/>
      <c r="VB281"/>
      <c r="VC281"/>
      <c r="VD281"/>
      <c r="VE281"/>
      <c r="VF281"/>
      <c r="VG281"/>
      <c r="VH281"/>
      <c r="VI281"/>
      <c r="VJ281"/>
      <c r="VK281"/>
      <c r="VL281"/>
      <c r="VM281"/>
      <c r="VN281"/>
      <c r="VO281"/>
      <c r="VP281"/>
      <c r="VQ281"/>
      <c r="VR281"/>
      <c r="VS281"/>
      <c r="VT281"/>
      <c r="VU281"/>
      <c r="VV281"/>
      <c r="VW281"/>
      <c r="VX281"/>
      <c r="VY281"/>
      <c r="VZ281"/>
      <c r="WA281"/>
      <c r="WB281"/>
      <c r="WC281"/>
      <c r="WD281"/>
      <c r="WE281"/>
      <c r="WF281"/>
      <c r="WG281"/>
      <c r="WH281"/>
      <c r="WI281"/>
      <c r="WJ281"/>
      <c r="WK281"/>
      <c r="WL281"/>
      <c r="WM281"/>
      <c r="WN281"/>
      <c r="WO281"/>
      <c r="WP281"/>
      <c r="WQ281"/>
      <c r="WR281"/>
      <c r="WS281"/>
      <c r="WT281"/>
      <c r="WU281"/>
      <c r="WV281"/>
      <c r="WW281"/>
      <c r="WX281"/>
      <c r="WY281"/>
      <c r="WZ281"/>
      <c r="XA281"/>
      <c r="XB281"/>
      <c r="XC281"/>
      <c r="XD281"/>
      <c r="XE281"/>
      <c r="XF281"/>
      <c r="XG281"/>
      <c r="XH281"/>
      <c r="XI281"/>
      <c r="XJ281"/>
      <c r="XK281"/>
      <c r="XL281"/>
      <c r="XM281"/>
      <c r="XN281"/>
      <c r="XO281"/>
      <c r="XP281"/>
      <c r="XQ281"/>
      <c r="XR281"/>
      <c r="XS281"/>
      <c r="XT281"/>
      <c r="XU281"/>
      <c r="XV281"/>
      <c r="XW281"/>
      <c r="XX281"/>
      <c r="XY281"/>
      <c r="XZ281"/>
      <c r="YA281"/>
      <c r="YB281"/>
      <c r="YC281"/>
      <c r="YD281"/>
      <c r="YE281"/>
      <c r="YF281"/>
      <c r="YG281"/>
      <c r="YH281"/>
      <c r="YI281"/>
      <c r="YJ281"/>
      <c r="YK281"/>
      <c r="YL281"/>
      <c r="YM281"/>
      <c r="YN281"/>
      <c r="YO281"/>
      <c r="YP281"/>
      <c r="YQ281"/>
      <c r="YR281"/>
      <c r="YS281"/>
      <c r="YT281"/>
      <c r="YU281"/>
      <c r="YV281"/>
      <c r="YW281"/>
      <c r="YX281"/>
      <c r="YY281"/>
      <c r="YZ281"/>
      <c r="ZA281"/>
      <c r="ZB281"/>
      <c r="ZC281"/>
      <c r="ZD281"/>
      <c r="ZE281"/>
      <c r="ZF281"/>
      <c r="ZG281"/>
      <c r="ZH281"/>
      <c r="ZI281"/>
      <c r="ZJ281"/>
      <c r="ZK281"/>
      <c r="ZL281"/>
      <c r="ZM281"/>
      <c r="ZN281"/>
      <c r="ZO281"/>
      <c r="ZP281"/>
      <c r="ZQ281"/>
      <c r="ZR281"/>
      <c r="ZS281"/>
      <c r="ZT281"/>
      <c r="ZU281"/>
      <c r="ZV281"/>
      <c r="ZW281"/>
      <c r="ZX281"/>
      <c r="ZY281"/>
      <c r="ZZ281"/>
      <c r="AAA281"/>
      <c r="AAB281"/>
      <c r="AAC281"/>
      <c r="AAD281"/>
      <c r="AAE281"/>
      <c r="AAF281"/>
      <c r="AAG281"/>
      <c r="AAH281"/>
      <c r="AAI281"/>
      <c r="AAJ281"/>
      <c r="AAK281"/>
      <c r="AAL281"/>
      <c r="AAM281"/>
      <c r="AAN281"/>
      <c r="AAO281"/>
      <c r="AAP281"/>
      <c r="AAQ281"/>
      <c r="AAR281"/>
      <c r="AAS281"/>
      <c r="AAT281"/>
      <c r="AAU281"/>
      <c r="AAV281"/>
      <c r="AAW281"/>
      <c r="AAX281"/>
      <c r="AAY281"/>
      <c r="AAZ281"/>
      <c r="ABA281"/>
      <c r="ABB281"/>
      <c r="ABC281"/>
      <c r="ABD281"/>
      <c r="ABE281"/>
      <c r="ABF281"/>
      <c r="ABG281"/>
      <c r="ABH281"/>
      <c r="ABI281"/>
      <c r="ABJ281"/>
      <c r="ABK281"/>
      <c r="ABL281"/>
      <c r="ABM281"/>
      <c r="ABN281"/>
      <c r="ABO281"/>
      <c r="ABP281"/>
      <c r="ABQ281"/>
      <c r="ABR281"/>
      <c r="ABS281"/>
      <c r="ABT281"/>
      <c r="ABU281"/>
      <c r="ABV281"/>
      <c r="ABW281"/>
      <c r="ABX281"/>
      <c r="ABY281"/>
      <c r="ABZ281"/>
      <c r="ACA281"/>
      <c r="ACB281"/>
      <c r="ACC281"/>
      <c r="ACD281"/>
      <c r="ACE281"/>
      <c r="ACF281"/>
      <c r="ACG281"/>
      <c r="ACH281"/>
      <c r="ACI281"/>
      <c r="ACJ281"/>
      <c r="ACK281"/>
      <c r="ACL281"/>
      <c r="ACM281"/>
      <c r="ACN281"/>
      <c r="ACO281"/>
      <c r="ACP281"/>
      <c r="ACQ281"/>
      <c r="ACR281"/>
      <c r="ACS281"/>
      <c r="ACT281"/>
      <c r="ACU281"/>
      <c r="ACV281"/>
      <c r="ACW281"/>
      <c r="ACX281"/>
      <c r="ACY281"/>
      <c r="ACZ281"/>
      <c r="ADA281"/>
      <c r="ADB281"/>
      <c r="ADC281"/>
      <c r="ADD281"/>
      <c r="ADE281"/>
      <c r="ADF281"/>
      <c r="ADG281"/>
      <c r="ADH281"/>
      <c r="ADI281"/>
      <c r="ADJ281"/>
      <c r="ADK281"/>
      <c r="ADL281"/>
      <c r="ADM281"/>
      <c r="ADN281"/>
      <c r="ADO281"/>
      <c r="ADP281"/>
      <c r="ADQ281"/>
      <c r="ADR281"/>
      <c r="ADS281"/>
      <c r="ADT281"/>
      <c r="ADU281"/>
      <c r="ADV281"/>
      <c r="ADW281"/>
      <c r="ADX281"/>
      <c r="ADY281"/>
      <c r="ADZ281"/>
      <c r="AEA281"/>
      <c r="AEB281"/>
      <c r="AEC281"/>
      <c r="AED281"/>
      <c r="AEE281"/>
      <c r="AEF281"/>
      <c r="AEG281"/>
      <c r="AEH281"/>
      <c r="AEI281"/>
      <c r="AEJ281"/>
      <c r="AEK281"/>
      <c r="AEL281"/>
      <c r="AEM281"/>
      <c r="AEN281"/>
      <c r="AEO281"/>
      <c r="AEP281"/>
      <c r="AEQ281"/>
      <c r="AER281"/>
      <c r="AES281"/>
      <c r="AET281"/>
      <c r="AEU281"/>
      <c r="AEV281"/>
      <c r="AEW281"/>
      <c r="AEX281"/>
      <c r="AEY281"/>
      <c r="AEZ281"/>
      <c r="AFA281"/>
      <c r="AFB281"/>
      <c r="AFC281"/>
      <c r="AFD281"/>
      <c r="AFE281"/>
      <c r="AFF281"/>
      <c r="AFG281"/>
      <c r="AFH281"/>
      <c r="AFI281"/>
      <c r="AFJ281"/>
      <c r="AFK281"/>
      <c r="AFL281"/>
      <c r="AFM281"/>
      <c r="AFN281"/>
      <c r="AFO281"/>
      <c r="AFP281"/>
      <c r="AFQ281"/>
      <c r="AFR281"/>
      <c r="AFS281"/>
      <c r="AFT281"/>
      <c r="AFU281"/>
      <c r="AFV281"/>
      <c r="AFW281"/>
      <c r="AFX281"/>
      <c r="AFY281"/>
      <c r="AFZ281"/>
      <c r="AGA281"/>
      <c r="AGB281"/>
      <c r="AGC281"/>
      <c r="AGD281"/>
      <c r="AGE281"/>
      <c r="AGF281"/>
      <c r="AGG281"/>
      <c r="AGH281"/>
      <c r="AGI281"/>
      <c r="AGJ281"/>
      <c r="AGK281"/>
      <c r="AGL281"/>
      <c r="AGM281"/>
      <c r="AGN281"/>
      <c r="AGO281"/>
      <c r="AGP281"/>
      <c r="AGQ281"/>
      <c r="AGR281"/>
      <c r="AGS281"/>
      <c r="AGT281"/>
      <c r="AGU281"/>
      <c r="AGV281"/>
      <c r="AGW281"/>
      <c r="AGX281"/>
      <c r="AGY281"/>
      <c r="AGZ281"/>
      <c r="AHA281"/>
      <c r="AHB281"/>
      <c r="AHC281"/>
      <c r="AHD281"/>
      <c r="AHE281"/>
      <c r="AHF281"/>
      <c r="AHG281"/>
      <c r="AHH281"/>
      <c r="AHI281"/>
      <c r="AHJ281"/>
      <c r="AHK281"/>
      <c r="AHL281"/>
      <c r="AHM281"/>
      <c r="AHN281"/>
      <c r="AHO281"/>
      <c r="AHP281"/>
      <c r="AHQ281"/>
      <c r="AHR281"/>
      <c r="AHS281"/>
      <c r="AHT281"/>
      <c r="AHU281"/>
      <c r="AHV281"/>
      <c r="AHW281"/>
      <c r="AHX281"/>
      <c r="AHY281"/>
      <c r="AHZ281"/>
      <c r="AIA281"/>
      <c r="AIB281"/>
      <c r="AIC281"/>
      <c r="AID281"/>
      <c r="AIE281"/>
      <c r="AIF281"/>
      <c r="AIG281"/>
      <c r="AIH281"/>
      <c r="AII281"/>
      <c r="AIJ281"/>
      <c r="AIK281"/>
      <c r="AIL281"/>
      <c r="AIM281"/>
      <c r="AIN281"/>
      <c r="AIO281"/>
      <c r="AIP281"/>
      <c r="AIQ281"/>
      <c r="AIR281"/>
      <c r="AIS281"/>
      <c r="AIT281"/>
      <c r="AIU281"/>
      <c r="AIV281"/>
      <c r="AIW281"/>
      <c r="AIX281"/>
      <c r="AIY281"/>
      <c r="AIZ281"/>
      <c r="AJA281"/>
      <c r="AJB281"/>
      <c r="AJC281"/>
      <c r="AJD281"/>
      <c r="AJE281"/>
      <c r="AJF281"/>
      <c r="AJG281"/>
      <c r="AJH281"/>
      <c r="AJI281"/>
      <c r="AJJ281"/>
      <c r="AJK281"/>
      <c r="AJL281"/>
      <c r="AJM281"/>
      <c r="AJN281"/>
      <c r="AJO281"/>
      <c r="AJP281"/>
      <c r="AJQ281"/>
      <c r="AJR281"/>
      <c r="AJS281"/>
      <c r="AJT281"/>
      <c r="AJU281"/>
      <c r="AJV281"/>
      <c r="AJW281"/>
      <c r="AJX281"/>
      <c r="AJY281"/>
      <c r="AJZ281"/>
      <c r="AKA281"/>
      <c r="AKB281"/>
      <c r="AKC281"/>
      <c r="AKD281"/>
      <c r="AKE281"/>
      <c r="AKF281"/>
      <c r="AKG281"/>
      <c r="AKH281"/>
      <c r="AKI281"/>
      <c r="AKJ281"/>
      <c r="AKK281"/>
      <c r="AKL281"/>
      <c r="AKM281"/>
      <c r="AKN281"/>
      <c r="AKO281"/>
      <c r="AKP281"/>
      <c r="AKQ281"/>
      <c r="AKR281"/>
      <c r="AKS281"/>
      <c r="AKT281"/>
      <c r="AKU281"/>
      <c r="AKV281"/>
      <c r="AKW281"/>
      <c r="AKX281"/>
      <c r="AKY281"/>
      <c r="AKZ281"/>
      <c r="ALA281"/>
      <c r="ALB281"/>
      <c r="ALC281"/>
      <c r="ALD281"/>
      <c r="ALE281"/>
      <c r="ALF281"/>
      <c r="ALG281"/>
      <c r="ALH281"/>
      <c r="ALI281"/>
      <c r="ALJ281"/>
      <c r="ALK281"/>
      <c r="ALL281"/>
      <c r="ALM281"/>
      <c r="ALN281"/>
      <c r="ALO281"/>
      <c r="ALP281"/>
      <c r="ALQ281"/>
      <c r="ALR281"/>
      <c r="ALS281"/>
      <c r="ALT281"/>
      <c r="ALU281"/>
      <c r="ALV281"/>
      <c r="ALW281"/>
      <c r="ALX281"/>
      <c r="ALY281"/>
      <c r="ALZ281"/>
      <c r="AMA281"/>
    </row>
    <row r="282" spans="2:1015" hidden="1" x14ac:dyDescent="0.25">
      <c r="B282" s="226"/>
      <c r="C282" s="218">
        <v>20</v>
      </c>
      <c r="D282" s="224" t="s">
        <v>319</v>
      </c>
      <c r="E282" s="137">
        <f>SUM('Ergebnisse - Kategorien'!F36/1000)</f>
        <v>0</v>
      </c>
      <c r="F282" s="137">
        <f>SUM('Ergebnisse - Kategorien'!G36/1000)</f>
        <v>0</v>
      </c>
      <c r="G282" s="137">
        <f>SUM('Ergebnisse - Kategorien'!H36/1000)</f>
        <v>0</v>
      </c>
      <c r="H282" s="137">
        <f>SUM('Ergebnisse - Kategorien'!I36/1000)</f>
        <v>0</v>
      </c>
      <c r="I282"/>
      <c r="J282"/>
      <c r="K282" t="str">
        <f t="shared" si="0"/>
        <v>Mensa (Strom: marktbasierte B.)*</v>
      </c>
      <c r="L282" s="347" t="e">
        <f t="shared" si="4"/>
        <v>#DIV/0!</v>
      </c>
      <c r="M282" t="str">
        <f t="shared" si="5"/>
        <v>Mensa (Strom: marktbasierte B.)*</v>
      </c>
      <c r="N282" s="347" t="e">
        <f t="shared" si="1"/>
        <v>#DIV/0!</v>
      </c>
      <c r="O282" t="str">
        <f t="shared" si="2"/>
        <v>Mensa (Strom: marktbasierte B.)*</v>
      </c>
      <c r="P282" s="347" t="e">
        <f t="shared" si="3"/>
        <v>#DIV/0!</v>
      </c>
      <c r="Q282" s="123"/>
      <c r="R282" s="123"/>
      <c r="S282" s="123"/>
      <c r="T282" s="123"/>
      <c r="U282" s="123"/>
      <c r="V282" s="123"/>
      <c r="W282" s="123"/>
      <c r="X282" s="123"/>
      <c r="Y282" s="123"/>
      <c r="Z282" s="123"/>
      <c r="AA282" s="123"/>
      <c r="AB282" s="123"/>
      <c r="AC282" s="123"/>
      <c r="AD282" s="123"/>
      <c r="AE282" s="123"/>
      <c r="AF282" s="123"/>
      <c r="AG282" s="123"/>
      <c r="AH282" s="123"/>
      <c r="AI282" s="123"/>
      <c r="AJ282" s="123"/>
      <c r="AK282" s="123"/>
      <c r="AL282" s="123"/>
      <c r="AM282" s="123"/>
      <c r="AN282" s="123"/>
      <c r="AO282" s="123"/>
      <c r="AP282" s="123"/>
      <c r="AQ282" s="123"/>
      <c r="AR282" s="123"/>
      <c r="AS282" s="123"/>
      <c r="AT282" s="123"/>
      <c r="AU282" s="123"/>
      <c r="AV282"/>
      <c r="AW282"/>
      <c r="AX282"/>
      <c r="AY282"/>
      <c r="AZ282"/>
      <c r="BA282"/>
      <c r="BB282"/>
      <c r="BC282"/>
      <c r="BD282"/>
      <c r="BE282"/>
      <c r="BF282"/>
      <c r="BG282"/>
      <c r="BH282"/>
      <c r="BI282"/>
      <c r="BJ282"/>
      <c r="BK282"/>
      <c r="BL282"/>
      <c r="BM282"/>
      <c r="BN282"/>
      <c r="BO282"/>
      <c r="BP282"/>
      <c r="BQ282"/>
      <c r="BR282"/>
      <c r="BS282"/>
      <c r="BT282"/>
      <c r="BU282"/>
      <c r="BV282"/>
      <c r="BW282"/>
      <c r="BX282"/>
      <c r="BY282"/>
      <c r="BZ282"/>
      <c r="CA282"/>
      <c r="CB282"/>
      <c r="CC282"/>
      <c r="CD282"/>
      <c r="CE282"/>
      <c r="CF282"/>
      <c r="CG282"/>
      <c r="CH282"/>
      <c r="CI282"/>
      <c r="CJ282"/>
      <c r="CK282"/>
      <c r="CL282"/>
      <c r="CM282"/>
      <c r="CN282"/>
      <c r="CO282"/>
      <c r="CP282"/>
      <c r="CQ282"/>
      <c r="CR282"/>
      <c r="CS282"/>
      <c r="CT282"/>
      <c r="CU282"/>
      <c r="CV282"/>
      <c r="CW282"/>
      <c r="CX282"/>
      <c r="CY282"/>
      <c r="CZ282"/>
      <c r="DA282"/>
      <c r="DB282"/>
      <c r="DC282"/>
      <c r="DD282"/>
      <c r="DE282"/>
      <c r="DF282"/>
      <c r="DG282"/>
      <c r="DH282"/>
      <c r="DI282"/>
      <c r="DJ282"/>
      <c r="DK282"/>
      <c r="DL282"/>
      <c r="DM282"/>
      <c r="DN282"/>
      <c r="DO282"/>
      <c r="DP282"/>
      <c r="DQ282"/>
      <c r="DR282"/>
      <c r="DS282"/>
      <c r="DT282"/>
      <c r="DU282"/>
      <c r="DV282"/>
      <c r="DW282"/>
      <c r="DX282"/>
      <c r="DY282"/>
      <c r="DZ282"/>
      <c r="EA282"/>
      <c r="EB282"/>
      <c r="EC282"/>
      <c r="ED282"/>
      <c r="EE282"/>
      <c r="EF282"/>
      <c r="EG282"/>
      <c r="EH282"/>
      <c r="EI282"/>
      <c r="EJ282"/>
      <c r="EK282"/>
      <c r="EL282"/>
      <c r="EM282"/>
      <c r="EN282"/>
      <c r="EO282"/>
      <c r="EP282"/>
      <c r="EQ282"/>
      <c r="ER282"/>
      <c r="ES282"/>
      <c r="ET282"/>
      <c r="EU282"/>
      <c r="EV282"/>
      <c r="EW282"/>
      <c r="EX282"/>
      <c r="EY282"/>
      <c r="EZ282"/>
      <c r="FA282"/>
      <c r="FB282"/>
      <c r="FC282"/>
      <c r="FD282"/>
      <c r="FE282"/>
      <c r="FF282"/>
      <c r="FG282"/>
      <c r="FH282"/>
      <c r="FI282"/>
      <c r="FJ282"/>
      <c r="FK282"/>
      <c r="FL282"/>
      <c r="FM282"/>
      <c r="FN282"/>
      <c r="FO282"/>
      <c r="FP282"/>
      <c r="FQ282"/>
      <c r="FR282"/>
      <c r="FS282"/>
      <c r="FT282"/>
      <c r="FU282"/>
      <c r="FV282"/>
      <c r="FW282"/>
      <c r="FX282"/>
      <c r="FY282"/>
      <c r="FZ282"/>
      <c r="GA282"/>
      <c r="GB282"/>
      <c r="GC282"/>
      <c r="GD282"/>
      <c r="GE282"/>
      <c r="GF282"/>
      <c r="GG282"/>
      <c r="GH282"/>
      <c r="GI282"/>
      <c r="GJ282"/>
      <c r="GK282"/>
      <c r="GL282"/>
      <c r="GM282"/>
      <c r="GN282"/>
      <c r="GO282"/>
      <c r="GP282"/>
      <c r="GQ282"/>
      <c r="GR282"/>
      <c r="GS282"/>
      <c r="GT282"/>
      <c r="GU282"/>
      <c r="GV282"/>
      <c r="GW282"/>
      <c r="GX282"/>
      <c r="GY282"/>
      <c r="GZ282"/>
      <c r="HA282"/>
      <c r="HB282"/>
      <c r="HC282"/>
      <c r="HD282"/>
      <c r="HE282"/>
      <c r="HF282"/>
      <c r="HG282"/>
      <c r="HH282"/>
      <c r="HI282"/>
      <c r="HJ282"/>
      <c r="HK282"/>
      <c r="HL282"/>
      <c r="HM282"/>
      <c r="HN282"/>
      <c r="HO282"/>
      <c r="HP282"/>
      <c r="HQ282"/>
      <c r="HR282"/>
      <c r="HS282"/>
      <c r="HT282"/>
      <c r="HU282"/>
      <c r="HV282"/>
      <c r="HW282"/>
      <c r="HX282"/>
      <c r="HY282"/>
      <c r="HZ282"/>
      <c r="IA282"/>
      <c r="IB282"/>
      <c r="IC282"/>
      <c r="ID282"/>
      <c r="IE282"/>
      <c r="IF282"/>
      <c r="IG282"/>
      <c r="IH282"/>
      <c r="II282"/>
      <c r="IJ282"/>
      <c r="IK282"/>
      <c r="IL282"/>
      <c r="IM282"/>
      <c r="IN282"/>
      <c r="IO282"/>
      <c r="IP282"/>
      <c r="IQ282"/>
      <c r="IR282"/>
      <c r="IS282"/>
      <c r="IT282"/>
      <c r="IU282"/>
      <c r="IV282"/>
      <c r="IW282"/>
      <c r="IX282"/>
      <c r="IY282"/>
      <c r="IZ282"/>
      <c r="JA282"/>
      <c r="JB282"/>
      <c r="JC282"/>
      <c r="JD282"/>
      <c r="JE282"/>
      <c r="JF282"/>
      <c r="JG282"/>
      <c r="JH282"/>
      <c r="JI282"/>
      <c r="JJ282"/>
      <c r="JK282"/>
      <c r="JL282"/>
      <c r="JM282"/>
      <c r="JN282"/>
      <c r="JO282"/>
      <c r="JP282"/>
      <c r="JQ282"/>
      <c r="JR282"/>
      <c r="JS282"/>
      <c r="JT282"/>
      <c r="JU282"/>
      <c r="JV282"/>
      <c r="JW282"/>
      <c r="JX282"/>
      <c r="JY282"/>
      <c r="JZ282"/>
      <c r="KA282"/>
      <c r="KB282"/>
      <c r="KC282"/>
      <c r="KD282"/>
      <c r="KE282"/>
      <c r="KF282"/>
      <c r="KG282"/>
      <c r="KH282"/>
      <c r="KI282"/>
      <c r="KJ282"/>
      <c r="KK282"/>
      <c r="KL282"/>
      <c r="KM282"/>
      <c r="KN282"/>
      <c r="KO282"/>
      <c r="KP282"/>
      <c r="KQ282"/>
      <c r="KR282"/>
      <c r="KS282"/>
      <c r="KT282"/>
      <c r="KU282"/>
      <c r="KV282"/>
      <c r="KW282"/>
      <c r="KX282"/>
      <c r="KY282"/>
      <c r="KZ282"/>
      <c r="LA282"/>
      <c r="LB282"/>
      <c r="LC282"/>
      <c r="LD282"/>
      <c r="LE282"/>
      <c r="LF282"/>
      <c r="LG282"/>
      <c r="LH282"/>
      <c r="LI282"/>
      <c r="LJ282"/>
      <c r="LK282"/>
      <c r="LL282"/>
      <c r="LM282"/>
      <c r="LN282"/>
      <c r="LO282"/>
      <c r="LP282"/>
      <c r="LQ282"/>
      <c r="LR282"/>
      <c r="LS282"/>
      <c r="LT282"/>
      <c r="LU282"/>
      <c r="LV282"/>
      <c r="LW282"/>
      <c r="LX282"/>
      <c r="LY282"/>
      <c r="LZ282"/>
      <c r="MA282"/>
      <c r="MB282"/>
      <c r="MC282"/>
      <c r="MD282"/>
      <c r="ME282"/>
      <c r="MF282"/>
      <c r="MG282"/>
      <c r="MH282"/>
      <c r="MI282"/>
      <c r="MJ282"/>
      <c r="MK282"/>
      <c r="ML282"/>
      <c r="MM282"/>
      <c r="MN282"/>
      <c r="MO282"/>
      <c r="MP282"/>
      <c r="MQ282"/>
      <c r="MR282"/>
      <c r="MS282"/>
      <c r="MT282"/>
      <c r="MU282"/>
      <c r="MV282"/>
      <c r="MW282"/>
      <c r="MX282"/>
      <c r="MY282"/>
      <c r="MZ282"/>
      <c r="NA282"/>
      <c r="NB282"/>
      <c r="NC282"/>
      <c r="ND282"/>
      <c r="NE282"/>
      <c r="NF282"/>
      <c r="NG282"/>
      <c r="NH282"/>
      <c r="NI282"/>
      <c r="NJ282"/>
      <c r="NK282"/>
      <c r="NL282"/>
      <c r="NM282"/>
      <c r="NN282"/>
      <c r="NO282"/>
      <c r="NP282"/>
      <c r="NQ282"/>
      <c r="NR282"/>
      <c r="NS282"/>
      <c r="NT282"/>
      <c r="NU282"/>
      <c r="NV282"/>
      <c r="NW282"/>
      <c r="NX282"/>
      <c r="NY282"/>
      <c r="NZ282"/>
      <c r="OA282"/>
      <c r="OB282"/>
      <c r="OC282"/>
      <c r="OD282"/>
      <c r="OE282"/>
      <c r="OF282"/>
      <c r="OG282"/>
      <c r="OH282"/>
      <c r="OI282"/>
      <c r="OJ282"/>
      <c r="OK282"/>
      <c r="OL282"/>
      <c r="OM282"/>
      <c r="ON282"/>
      <c r="OO282"/>
      <c r="OP282"/>
      <c r="OQ282"/>
      <c r="OR282"/>
      <c r="OS282"/>
      <c r="OT282"/>
      <c r="OU282"/>
      <c r="OV282"/>
      <c r="OW282"/>
      <c r="OX282"/>
      <c r="OY282"/>
      <c r="OZ282"/>
      <c r="PA282"/>
      <c r="PB282"/>
      <c r="PC282"/>
      <c r="PD282"/>
      <c r="PE282"/>
      <c r="PF282"/>
      <c r="PG282"/>
      <c r="PH282"/>
      <c r="PI282"/>
      <c r="PJ282"/>
      <c r="PK282"/>
      <c r="PL282"/>
      <c r="PM282"/>
      <c r="PN282"/>
      <c r="PO282"/>
      <c r="PP282"/>
      <c r="PQ282"/>
      <c r="PR282"/>
      <c r="PS282"/>
      <c r="PT282"/>
      <c r="PU282"/>
      <c r="PV282"/>
      <c r="PW282"/>
      <c r="PX282"/>
      <c r="PY282"/>
      <c r="PZ282"/>
      <c r="QA282"/>
      <c r="QB282"/>
      <c r="QC282"/>
      <c r="QD282"/>
      <c r="QE282"/>
      <c r="QF282"/>
      <c r="QG282"/>
      <c r="QH282"/>
      <c r="QI282"/>
      <c r="QJ282"/>
      <c r="QK282"/>
      <c r="QL282"/>
      <c r="QM282"/>
      <c r="QN282"/>
      <c r="QO282"/>
      <c r="QP282"/>
      <c r="QQ282"/>
      <c r="QR282"/>
      <c r="QS282"/>
      <c r="QT282"/>
      <c r="QU282"/>
      <c r="QV282"/>
      <c r="QW282"/>
      <c r="QX282"/>
      <c r="QY282"/>
      <c r="QZ282"/>
      <c r="RA282"/>
      <c r="RB282"/>
      <c r="RC282"/>
      <c r="RD282"/>
      <c r="RE282"/>
      <c r="RF282"/>
      <c r="RG282"/>
      <c r="RH282"/>
      <c r="RI282"/>
      <c r="RJ282"/>
      <c r="RK282"/>
      <c r="RL282"/>
      <c r="RM282"/>
      <c r="RN282"/>
      <c r="RO282"/>
      <c r="RP282"/>
      <c r="RQ282"/>
      <c r="RR282"/>
      <c r="RS282"/>
      <c r="RT282"/>
      <c r="RU282"/>
      <c r="RV282"/>
      <c r="RW282"/>
      <c r="RX282"/>
      <c r="RY282"/>
      <c r="RZ282"/>
      <c r="SA282"/>
      <c r="SB282"/>
      <c r="SC282"/>
      <c r="SD282"/>
      <c r="SE282"/>
      <c r="SF282"/>
      <c r="SG282"/>
      <c r="SH282"/>
      <c r="SI282"/>
      <c r="SJ282"/>
      <c r="SK282"/>
      <c r="SL282"/>
      <c r="SM282"/>
      <c r="SN282"/>
      <c r="SO282"/>
      <c r="SP282"/>
      <c r="SQ282"/>
      <c r="SR282"/>
      <c r="SS282"/>
      <c r="ST282"/>
      <c r="SU282"/>
      <c r="SV282"/>
      <c r="SW282"/>
      <c r="SX282"/>
      <c r="SY282"/>
      <c r="SZ282"/>
      <c r="TA282"/>
      <c r="TB282"/>
      <c r="TC282"/>
      <c r="TD282"/>
      <c r="TE282"/>
      <c r="TF282"/>
      <c r="TG282"/>
      <c r="TH282"/>
      <c r="TI282"/>
      <c r="TJ282"/>
      <c r="TK282"/>
      <c r="TL282"/>
      <c r="TM282"/>
      <c r="TN282"/>
      <c r="TO282"/>
      <c r="TP282"/>
      <c r="TQ282"/>
      <c r="TR282"/>
      <c r="TS282"/>
      <c r="TT282"/>
      <c r="TU282"/>
      <c r="TV282"/>
      <c r="TW282"/>
      <c r="TX282"/>
      <c r="TY282"/>
      <c r="TZ282"/>
      <c r="UA282"/>
      <c r="UB282"/>
      <c r="UC282"/>
      <c r="UD282"/>
      <c r="UE282"/>
      <c r="UF282"/>
      <c r="UG282"/>
      <c r="UH282"/>
      <c r="UI282"/>
      <c r="UJ282"/>
      <c r="UK282"/>
      <c r="UL282"/>
      <c r="UM282"/>
      <c r="UN282"/>
      <c r="UO282"/>
      <c r="UP282"/>
      <c r="UQ282"/>
      <c r="UR282"/>
      <c r="US282"/>
      <c r="UT282"/>
      <c r="UU282"/>
      <c r="UV282"/>
      <c r="UW282"/>
      <c r="UX282"/>
      <c r="UY282"/>
      <c r="UZ282"/>
      <c r="VA282"/>
      <c r="VB282"/>
      <c r="VC282"/>
      <c r="VD282"/>
      <c r="VE282"/>
      <c r="VF282"/>
      <c r="VG282"/>
      <c r="VH282"/>
      <c r="VI282"/>
      <c r="VJ282"/>
      <c r="VK282"/>
      <c r="VL282"/>
      <c r="VM282"/>
      <c r="VN282"/>
      <c r="VO282"/>
      <c r="VP282"/>
      <c r="VQ282"/>
      <c r="VR282"/>
      <c r="VS282"/>
      <c r="VT282"/>
      <c r="VU282"/>
      <c r="VV282"/>
      <c r="VW282"/>
      <c r="VX282"/>
      <c r="VY282"/>
      <c r="VZ282"/>
      <c r="WA282"/>
      <c r="WB282"/>
      <c r="WC282"/>
      <c r="WD282"/>
      <c r="WE282"/>
      <c r="WF282"/>
      <c r="WG282"/>
      <c r="WH282"/>
      <c r="WI282"/>
      <c r="WJ282"/>
      <c r="WK282"/>
      <c r="WL282"/>
      <c r="WM282"/>
      <c r="WN282"/>
      <c r="WO282"/>
      <c r="WP282"/>
      <c r="WQ282"/>
      <c r="WR282"/>
      <c r="WS282"/>
      <c r="WT282"/>
      <c r="WU282"/>
      <c r="WV282"/>
      <c r="WW282"/>
      <c r="WX282"/>
      <c r="WY282"/>
      <c r="WZ282"/>
      <c r="XA282"/>
      <c r="XB282"/>
      <c r="XC282"/>
      <c r="XD282"/>
      <c r="XE282"/>
      <c r="XF282"/>
      <c r="XG282"/>
      <c r="XH282"/>
      <c r="XI282"/>
      <c r="XJ282"/>
      <c r="XK282"/>
      <c r="XL282"/>
      <c r="XM282"/>
      <c r="XN282"/>
      <c r="XO282"/>
      <c r="XP282"/>
      <c r="XQ282"/>
      <c r="XR282"/>
      <c r="XS282"/>
      <c r="XT282"/>
      <c r="XU282"/>
      <c r="XV282"/>
      <c r="XW282"/>
      <c r="XX282"/>
      <c r="XY282"/>
      <c r="XZ282"/>
      <c r="YA282"/>
      <c r="YB282"/>
      <c r="YC282"/>
      <c r="YD282"/>
      <c r="YE282"/>
      <c r="YF282"/>
      <c r="YG282"/>
      <c r="YH282"/>
      <c r="YI282"/>
      <c r="YJ282"/>
      <c r="YK282"/>
      <c r="YL282"/>
      <c r="YM282"/>
      <c r="YN282"/>
      <c r="YO282"/>
      <c r="YP282"/>
      <c r="YQ282"/>
      <c r="YR282"/>
      <c r="YS282"/>
      <c r="YT282"/>
      <c r="YU282"/>
      <c r="YV282"/>
      <c r="YW282"/>
      <c r="YX282"/>
      <c r="YY282"/>
      <c r="YZ282"/>
      <c r="ZA282"/>
      <c r="ZB282"/>
      <c r="ZC282"/>
      <c r="ZD282"/>
      <c r="ZE282"/>
      <c r="ZF282"/>
      <c r="ZG282"/>
      <c r="ZH282"/>
      <c r="ZI282"/>
      <c r="ZJ282"/>
      <c r="ZK282"/>
      <c r="ZL282"/>
      <c r="ZM282"/>
      <c r="ZN282"/>
      <c r="ZO282"/>
      <c r="ZP282"/>
      <c r="ZQ282"/>
      <c r="ZR282"/>
      <c r="ZS282"/>
      <c r="ZT282"/>
      <c r="ZU282"/>
      <c r="ZV282"/>
      <c r="ZW282"/>
      <c r="ZX282"/>
      <c r="ZY282"/>
      <c r="ZZ282"/>
      <c r="AAA282"/>
      <c r="AAB282"/>
      <c r="AAC282"/>
      <c r="AAD282"/>
      <c r="AAE282"/>
      <c r="AAF282"/>
      <c r="AAG282"/>
      <c r="AAH282"/>
      <c r="AAI282"/>
      <c r="AAJ282"/>
      <c r="AAK282"/>
      <c r="AAL282"/>
      <c r="AAM282"/>
      <c r="AAN282"/>
      <c r="AAO282"/>
      <c r="AAP282"/>
      <c r="AAQ282"/>
      <c r="AAR282"/>
      <c r="AAS282"/>
      <c r="AAT282"/>
      <c r="AAU282"/>
      <c r="AAV282"/>
      <c r="AAW282"/>
      <c r="AAX282"/>
      <c r="AAY282"/>
      <c r="AAZ282"/>
      <c r="ABA282"/>
      <c r="ABB282"/>
      <c r="ABC282"/>
      <c r="ABD282"/>
      <c r="ABE282"/>
      <c r="ABF282"/>
      <c r="ABG282"/>
      <c r="ABH282"/>
      <c r="ABI282"/>
      <c r="ABJ282"/>
      <c r="ABK282"/>
      <c r="ABL282"/>
      <c r="ABM282"/>
      <c r="ABN282"/>
      <c r="ABO282"/>
      <c r="ABP282"/>
      <c r="ABQ282"/>
      <c r="ABR282"/>
      <c r="ABS282"/>
      <c r="ABT282"/>
      <c r="ABU282"/>
      <c r="ABV282"/>
      <c r="ABW282"/>
      <c r="ABX282"/>
      <c r="ABY282"/>
      <c r="ABZ282"/>
      <c r="ACA282"/>
      <c r="ACB282"/>
      <c r="ACC282"/>
      <c r="ACD282"/>
      <c r="ACE282"/>
      <c r="ACF282"/>
      <c r="ACG282"/>
      <c r="ACH282"/>
      <c r="ACI282"/>
      <c r="ACJ282"/>
      <c r="ACK282"/>
      <c r="ACL282"/>
      <c r="ACM282"/>
      <c r="ACN282"/>
      <c r="ACO282"/>
      <c r="ACP282"/>
      <c r="ACQ282"/>
      <c r="ACR282"/>
      <c r="ACS282"/>
      <c r="ACT282"/>
      <c r="ACU282"/>
      <c r="ACV282"/>
      <c r="ACW282"/>
      <c r="ACX282"/>
      <c r="ACY282"/>
      <c r="ACZ282"/>
      <c r="ADA282"/>
      <c r="ADB282"/>
      <c r="ADC282"/>
      <c r="ADD282"/>
      <c r="ADE282"/>
      <c r="ADF282"/>
      <c r="ADG282"/>
      <c r="ADH282"/>
      <c r="ADI282"/>
      <c r="ADJ282"/>
      <c r="ADK282"/>
      <c r="ADL282"/>
      <c r="ADM282"/>
      <c r="ADN282"/>
      <c r="ADO282"/>
      <c r="ADP282"/>
      <c r="ADQ282"/>
      <c r="ADR282"/>
      <c r="ADS282"/>
      <c r="ADT282"/>
      <c r="ADU282"/>
      <c r="ADV282"/>
      <c r="ADW282"/>
      <c r="ADX282"/>
      <c r="ADY282"/>
      <c r="ADZ282"/>
      <c r="AEA282"/>
      <c r="AEB282"/>
      <c r="AEC282"/>
      <c r="AED282"/>
      <c r="AEE282"/>
      <c r="AEF282"/>
      <c r="AEG282"/>
      <c r="AEH282"/>
      <c r="AEI282"/>
      <c r="AEJ282"/>
      <c r="AEK282"/>
      <c r="AEL282"/>
      <c r="AEM282"/>
      <c r="AEN282"/>
      <c r="AEO282"/>
      <c r="AEP282"/>
      <c r="AEQ282"/>
      <c r="AER282"/>
      <c r="AES282"/>
      <c r="AET282"/>
      <c r="AEU282"/>
      <c r="AEV282"/>
      <c r="AEW282"/>
      <c r="AEX282"/>
      <c r="AEY282"/>
      <c r="AEZ282"/>
      <c r="AFA282"/>
      <c r="AFB282"/>
      <c r="AFC282"/>
      <c r="AFD282"/>
      <c r="AFE282"/>
      <c r="AFF282"/>
      <c r="AFG282"/>
      <c r="AFH282"/>
      <c r="AFI282"/>
      <c r="AFJ282"/>
      <c r="AFK282"/>
      <c r="AFL282"/>
      <c r="AFM282"/>
      <c r="AFN282"/>
      <c r="AFO282"/>
      <c r="AFP282"/>
      <c r="AFQ282"/>
      <c r="AFR282"/>
      <c r="AFS282"/>
      <c r="AFT282"/>
      <c r="AFU282"/>
      <c r="AFV282"/>
      <c r="AFW282"/>
      <c r="AFX282"/>
      <c r="AFY282"/>
      <c r="AFZ282"/>
      <c r="AGA282"/>
      <c r="AGB282"/>
      <c r="AGC282"/>
      <c r="AGD282"/>
      <c r="AGE282"/>
      <c r="AGF282"/>
      <c r="AGG282"/>
      <c r="AGH282"/>
      <c r="AGI282"/>
      <c r="AGJ282"/>
      <c r="AGK282"/>
      <c r="AGL282"/>
      <c r="AGM282"/>
      <c r="AGN282"/>
      <c r="AGO282"/>
      <c r="AGP282"/>
      <c r="AGQ282"/>
      <c r="AGR282"/>
      <c r="AGS282"/>
      <c r="AGT282"/>
      <c r="AGU282"/>
      <c r="AGV282"/>
      <c r="AGW282"/>
      <c r="AGX282"/>
      <c r="AGY282"/>
      <c r="AGZ282"/>
      <c r="AHA282"/>
      <c r="AHB282"/>
      <c r="AHC282"/>
      <c r="AHD282"/>
      <c r="AHE282"/>
      <c r="AHF282"/>
      <c r="AHG282"/>
      <c r="AHH282"/>
      <c r="AHI282"/>
      <c r="AHJ282"/>
      <c r="AHK282"/>
      <c r="AHL282"/>
      <c r="AHM282"/>
      <c r="AHN282"/>
      <c r="AHO282"/>
      <c r="AHP282"/>
      <c r="AHQ282"/>
      <c r="AHR282"/>
      <c r="AHS282"/>
      <c r="AHT282"/>
      <c r="AHU282"/>
      <c r="AHV282"/>
      <c r="AHW282"/>
      <c r="AHX282"/>
      <c r="AHY282"/>
      <c r="AHZ282"/>
      <c r="AIA282"/>
      <c r="AIB282"/>
      <c r="AIC282"/>
      <c r="AID282"/>
      <c r="AIE282"/>
      <c r="AIF282"/>
      <c r="AIG282"/>
      <c r="AIH282"/>
      <c r="AII282"/>
      <c r="AIJ282"/>
      <c r="AIK282"/>
      <c r="AIL282"/>
      <c r="AIM282"/>
      <c r="AIN282"/>
      <c r="AIO282"/>
      <c r="AIP282"/>
      <c r="AIQ282"/>
      <c r="AIR282"/>
      <c r="AIS282"/>
      <c r="AIT282"/>
      <c r="AIU282"/>
      <c r="AIV282"/>
      <c r="AIW282"/>
      <c r="AIX282"/>
      <c r="AIY282"/>
      <c r="AIZ282"/>
      <c r="AJA282"/>
      <c r="AJB282"/>
      <c r="AJC282"/>
      <c r="AJD282"/>
      <c r="AJE282"/>
      <c r="AJF282"/>
      <c r="AJG282"/>
      <c r="AJH282"/>
      <c r="AJI282"/>
      <c r="AJJ282"/>
      <c r="AJK282"/>
      <c r="AJL282"/>
      <c r="AJM282"/>
      <c r="AJN282"/>
      <c r="AJO282"/>
      <c r="AJP282"/>
      <c r="AJQ282"/>
      <c r="AJR282"/>
      <c r="AJS282"/>
      <c r="AJT282"/>
      <c r="AJU282"/>
      <c r="AJV282"/>
      <c r="AJW282"/>
      <c r="AJX282"/>
      <c r="AJY282"/>
      <c r="AJZ282"/>
      <c r="AKA282"/>
      <c r="AKB282"/>
      <c r="AKC282"/>
      <c r="AKD282"/>
      <c r="AKE282"/>
      <c r="AKF282"/>
      <c r="AKG282"/>
      <c r="AKH282"/>
      <c r="AKI282"/>
      <c r="AKJ282"/>
      <c r="AKK282"/>
      <c r="AKL282"/>
      <c r="AKM282"/>
      <c r="AKN282"/>
      <c r="AKO282"/>
      <c r="AKP282"/>
      <c r="AKQ282"/>
      <c r="AKR282"/>
      <c r="AKS282"/>
      <c r="AKT282"/>
      <c r="AKU282"/>
      <c r="AKV282"/>
      <c r="AKW282"/>
      <c r="AKX282"/>
      <c r="AKY282"/>
      <c r="AKZ282"/>
      <c r="ALA282"/>
      <c r="ALB282"/>
      <c r="ALC282"/>
      <c r="ALD282"/>
      <c r="ALE282"/>
      <c r="ALF282"/>
      <c r="ALG282"/>
      <c r="ALH282"/>
      <c r="ALI282"/>
      <c r="ALJ282"/>
      <c r="ALK282"/>
      <c r="ALL282"/>
      <c r="ALM282"/>
      <c r="ALN282"/>
      <c r="ALO282"/>
      <c r="ALP282"/>
      <c r="ALQ282"/>
      <c r="ALR282"/>
      <c r="ALS282"/>
      <c r="ALT282"/>
      <c r="ALU282"/>
      <c r="ALV282"/>
      <c r="ALW282"/>
      <c r="ALX282"/>
      <c r="ALY282"/>
      <c r="ALZ282"/>
      <c r="AMA282"/>
    </row>
    <row r="283" spans="2:1015" hidden="1" x14ac:dyDescent="0.25">
      <c r="B283" s="226"/>
      <c r="Q283" s="123"/>
      <c r="R283" s="123"/>
      <c r="S283" s="123"/>
      <c r="T283" s="123"/>
      <c r="U283" s="123"/>
      <c r="V283" s="123"/>
      <c r="W283" s="123"/>
      <c r="X283" s="123"/>
      <c r="Y283" s="123"/>
      <c r="Z283" s="123"/>
      <c r="AA283" s="123"/>
      <c r="AB283" s="123"/>
      <c r="AC283" s="123"/>
      <c r="AD283" s="123"/>
      <c r="AE283" s="123"/>
      <c r="AF283" s="123"/>
      <c r="AG283" s="123"/>
      <c r="AH283" s="123"/>
      <c r="AI283" s="123"/>
      <c r="AJ283" s="123"/>
      <c r="AK283" s="123"/>
      <c r="AL283" s="123"/>
      <c r="AM283" s="123"/>
      <c r="AN283" s="123"/>
      <c r="AO283" s="123"/>
      <c r="AP283" s="123"/>
      <c r="AQ283" s="123"/>
      <c r="AR283" s="123"/>
      <c r="AS283" s="123"/>
      <c r="AT283" s="123"/>
      <c r="AU283" s="123"/>
      <c r="AV283"/>
      <c r="AW283"/>
      <c r="AX283"/>
      <c r="AY283"/>
      <c r="AZ283"/>
      <c r="BA283"/>
      <c r="BB283"/>
      <c r="BC283"/>
      <c r="BD283"/>
      <c r="BE283"/>
      <c r="BF283"/>
      <c r="BG283"/>
      <c r="BH283"/>
      <c r="BI283"/>
      <c r="BJ283"/>
      <c r="BK283"/>
      <c r="BL283"/>
      <c r="BM283"/>
      <c r="BN283"/>
      <c r="BO283"/>
      <c r="BP283"/>
      <c r="BQ283"/>
      <c r="BR283"/>
      <c r="BS283"/>
      <c r="BT283"/>
      <c r="BU283"/>
      <c r="BV283"/>
      <c r="BW283"/>
      <c r="BX283"/>
      <c r="BY283"/>
      <c r="BZ283"/>
      <c r="CA283"/>
      <c r="CB283"/>
      <c r="CC283"/>
      <c r="CD283"/>
      <c r="CE283"/>
      <c r="CF283"/>
      <c r="CG283"/>
      <c r="CH283"/>
      <c r="CI283"/>
      <c r="CJ283"/>
      <c r="CK283"/>
      <c r="CL283"/>
      <c r="CM283"/>
      <c r="CN283"/>
      <c r="CO283"/>
      <c r="CP283"/>
      <c r="CQ283"/>
      <c r="CR283"/>
      <c r="CS283"/>
      <c r="CT283"/>
      <c r="CU283"/>
      <c r="CV283"/>
      <c r="CW283"/>
      <c r="CX283"/>
      <c r="CY283"/>
      <c r="CZ283"/>
      <c r="DA283"/>
      <c r="DB283"/>
      <c r="DC283"/>
      <c r="DD283"/>
      <c r="DE283"/>
      <c r="DF283"/>
      <c r="DG283"/>
      <c r="DH283"/>
      <c r="DI283"/>
      <c r="DJ283"/>
      <c r="DK283"/>
      <c r="DL283"/>
      <c r="DM283"/>
      <c r="DN283"/>
      <c r="DO283"/>
      <c r="DP283"/>
      <c r="DQ283"/>
      <c r="DR283"/>
      <c r="DS283"/>
      <c r="DT283"/>
      <c r="DU283"/>
      <c r="DV283"/>
      <c r="DW283"/>
      <c r="DX283"/>
      <c r="DY283"/>
      <c r="DZ283"/>
      <c r="EA283"/>
      <c r="EB283"/>
      <c r="EC283"/>
      <c r="ED283"/>
      <c r="EE283"/>
      <c r="EF283"/>
      <c r="EG283"/>
      <c r="EH283"/>
      <c r="EI283"/>
      <c r="EJ283"/>
      <c r="EK283"/>
      <c r="EL283"/>
      <c r="EM283"/>
      <c r="EN283"/>
      <c r="EO283"/>
      <c r="EP283"/>
      <c r="EQ283"/>
      <c r="ER283"/>
      <c r="ES283"/>
      <c r="ET283"/>
      <c r="EU283"/>
      <c r="EV283"/>
      <c r="EW283"/>
      <c r="EX283"/>
      <c r="EY283"/>
      <c r="EZ283"/>
      <c r="FA283"/>
      <c r="FB283"/>
      <c r="FC283"/>
      <c r="FD283"/>
      <c r="FE283"/>
      <c r="FF283"/>
      <c r="FG283"/>
      <c r="FH283"/>
      <c r="FI283"/>
      <c r="FJ283"/>
      <c r="FK283"/>
      <c r="FL283"/>
      <c r="FM283"/>
      <c r="FN283"/>
      <c r="FO283"/>
      <c r="FP283"/>
      <c r="FQ283"/>
      <c r="FR283"/>
      <c r="FS283"/>
      <c r="FT283"/>
      <c r="FU283"/>
      <c r="FV283"/>
      <c r="FW283"/>
      <c r="FX283"/>
      <c r="FY283"/>
      <c r="FZ283"/>
      <c r="GA283"/>
      <c r="GB283"/>
      <c r="GC283"/>
      <c r="GD283"/>
      <c r="GE283"/>
      <c r="GF283"/>
      <c r="GG283"/>
      <c r="GH283"/>
      <c r="GI283"/>
      <c r="GJ283"/>
      <c r="GK283"/>
      <c r="GL283"/>
      <c r="GM283"/>
      <c r="GN283"/>
      <c r="GO283"/>
      <c r="GP283"/>
      <c r="GQ283"/>
      <c r="GR283"/>
      <c r="GS283"/>
      <c r="GT283"/>
      <c r="GU283"/>
      <c r="GV283"/>
      <c r="GW283"/>
      <c r="GX283"/>
      <c r="GY283"/>
      <c r="GZ283"/>
      <c r="HA283"/>
      <c r="HB283"/>
      <c r="HC283"/>
      <c r="HD283"/>
      <c r="HE283"/>
      <c r="HF283"/>
      <c r="HG283"/>
      <c r="HH283"/>
      <c r="HI283"/>
      <c r="HJ283"/>
      <c r="HK283"/>
      <c r="HL283"/>
      <c r="HM283"/>
      <c r="HN283"/>
      <c r="HO283"/>
      <c r="HP283"/>
      <c r="HQ283"/>
      <c r="HR283"/>
      <c r="HS283"/>
      <c r="HT283"/>
      <c r="HU283"/>
      <c r="HV283"/>
      <c r="HW283"/>
      <c r="HX283"/>
      <c r="HY283"/>
      <c r="HZ283"/>
      <c r="IA283"/>
      <c r="IB283"/>
      <c r="IC283"/>
      <c r="ID283"/>
      <c r="IE283"/>
      <c r="IF283"/>
      <c r="IG283"/>
      <c r="IH283"/>
      <c r="II283"/>
      <c r="IJ283"/>
      <c r="IK283"/>
      <c r="IL283"/>
      <c r="IM283"/>
      <c r="IN283"/>
      <c r="IO283"/>
      <c r="IP283"/>
      <c r="IQ283"/>
      <c r="IR283"/>
      <c r="IS283"/>
      <c r="IT283"/>
      <c r="IU283"/>
      <c r="IV283"/>
      <c r="IW283"/>
      <c r="IX283"/>
      <c r="IY283"/>
      <c r="IZ283"/>
      <c r="JA283"/>
      <c r="JB283"/>
      <c r="JC283"/>
      <c r="JD283"/>
      <c r="JE283"/>
      <c r="JF283"/>
      <c r="JG283"/>
      <c r="JH283"/>
      <c r="JI283"/>
      <c r="JJ283"/>
      <c r="JK283"/>
      <c r="JL283"/>
      <c r="JM283"/>
      <c r="JN283"/>
      <c r="JO283"/>
      <c r="JP283"/>
      <c r="JQ283"/>
      <c r="JR283"/>
      <c r="JS283"/>
      <c r="JT283"/>
      <c r="JU283"/>
      <c r="JV283"/>
      <c r="JW283"/>
      <c r="JX283"/>
      <c r="JY283"/>
      <c r="JZ283"/>
      <c r="KA283"/>
      <c r="KB283"/>
      <c r="KC283"/>
      <c r="KD283"/>
      <c r="KE283"/>
      <c r="KF283"/>
      <c r="KG283"/>
      <c r="KH283"/>
      <c r="KI283"/>
      <c r="KJ283"/>
      <c r="KK283"/>
      <c r="KL283"/>
      <c r="KM283"/>
      <c r="KN283"/>
      <c r="KO283"/>
      <c r="KP283"/>
      <c r="KQ283"/>
      <c r="KR283"/>
      <c r="KS283"/>
      <c r="KT283"/>
      <c r="KU283"/>
      <c r="KV283"/>
      <c r="KW283"/>
      <c r="KX283"/>
      <c r="KY283"/>
      <c r="KZ283"/>
      <c r="LA283"/>
      <c r="LB283"/>
      <c r="LC283"/>
      <c r="LD283"/>
      <c r="LE283"/>
      <c r="LF283"/>
      <c r="LG283"/>
      <c r="LH283"/>
      <c r="LI283"/>
      <c r="LJ283"/>
      <c r="LK283"/>
      <c r="LL283"/>
      <c r="LM283"/>
      <c r="LN283"/>
      <c r="LO283"/>
      <c r="LP283"/>
      <c r="LQ283"/>
      <c r="LR283"/>
      <c r="LS283"/>
      <c r="LT283"/>
      <c r="LU283"/>
      <c r="LV283"/>
      <c r="LW283"/>
      <c r="LX283"/>
      <c r="LY283"/>
      <c r="LZ283"/>
      <c r="MA283"/>
      <c r="MB283"/>
      <c r="MC283"/>
      <c r="MD283"/>
      <c r="ME283"/>
      <c r="MF283"/>
      <c r="MG283"/>
      <c r="MH283"/>
      <c r="MI283"/>
      <c r="MJ283"/>
      <c r="MK283"/>
      <c r="ML283"/>
      <c r="MM283"/>
      <c r="MN283"/>
      <c r="MO283"/>
      <c r="MP283"/>
      <c r="MQ283"/>
      <c r="MR283"/>
      <c r="MS283"/>
      <c r="MT283"/>
      <c r="MU283"/>
      <c r="MV283"/>
      <c r="MW283"/>
      <c r="MX283"/>
      <c r="MY283"/>
      <c r="MZ283"/>
      <c r="NA283"/>
      <c r="NB283"/>
      <c r="NC283"/>
      <c r="ND283"/>
      <c r="NE283"/>
      <c r="NF283"/>
      <c r="NG283"/>
      <c r="NH283"/>
      <c r="NI283"/>
      <c r="NJ283"/>
      <c r="NK283"/>
      <c r="NL283"/>
      <c r="NM283"/>
      <c r="NN283"/>
      <c r="NO283"/>
      <c r="NP283"/>
      <c r="NQ283"/>
      <c r="NR283"/>
      <c r="NS283"/>
      <c r="NT283"/>
      <c r="NU283"/>
      <c r="NV283"/>
      <c r="NW283"/>
      <c r="NX283"/>
      <c r="NY283"/>
      <c r="NZ283"/>
      <c r="OA283"/>
      <c r="OB283"/>
      <c r="OC283"/>
      <c r="OD283"/>
      <c r="OE283"/>
      <c r="OF283"/>
      <c r="OG283"/>
      <c r="OH283"/>
      <c r="OI283"/>
      <c r="OJ283"/>
      <c r="OK283"/>
      <c r="OL283"/>
      <c r="OM283"/>
      <c r="ON283"/>
      <c r="OO283"/>
      <c r="OP283"/>
      <c r="OQ283"/>
      <c r="OR283"/>
      <c r="OS283"/>
      <c r="OT283"/>
      <c r="OU283"/>
      <c r="OV283"/>
      <c r="OW283"/>
      <c r="OX283"/>
      <c r="OY283"/>
      <c r="OZ283"/>
      <c r="PA283"/>
      <c r="PB283"/>
      <c r="PC283"/>
      <c r="PD283"/>
      <c r="PE283"/>
      <c r="PF283"/>
      <c r="PG283"/>
      <c r="PH283"/>
      <c r="PI283"/>
      <c r="PJ283"/>
      <c r="PK283"/>
      <c r="PL283"/>
      <c r="PM283"/>
      <c r="PN283"/>
      <c r="PO283"/>
      <c r="PP283"/>
      <c r="PQ283"/>
      <c r="PR283"/>
      <c r="PS283"/>
      <c r="PT283"/>
      <c r="PU283"/>
      <c r="PV283"/>
      <c r="PW283"/>
      <c r="PX283"/>
      <c r="PY283"/>
      <c r="PZ283"/>
      <c r="QA283"/>
      <c r="QB283"/>
      <c r="QC283"/>
      <c r="QD283"/>
      <c r="QE283"/>
      <c r="QF283"/>
      <c r="QG283"/>
      <c r="QH283"/>
      <c r="QI283"/>
      <c r="QJ283"/>
      <c r="QK283"/>
      <c r="QL283"/>
      <c r="QM283"/>
      <c r="QN283"/>
      <c r="QO283"/>
      <c r="QP283"/>
      <c r="QQ283"/>
      <c r="QR283"/>
      <c r="QS283"/>
      <c r="QT283"/>
      <c r="QU283"/>
      <c r="QV283"/>
      <c r="QW283"/>
      <c r="QX283"/>
      <c r="QY283"/>
      <c r="QZ283"/>
      <c r="RA283"/>
      <c r="RB283"/>
      <c r="RC283"/>
      <c r="RD283"/>
      <c r="RE283"/>
      <c r="RF283"/>
      <c r="RG283"/>
      <c r="RH283"/>
      <c r="RI283"/>
      <c r="RJ283"/>
      <c r="RK283"/>
      <c r="RL283"/>
      <c r="RM283"/>
      <c r="RN283"/>
      <c r="RO283"/>
      <c r="RP283"/>
      <c r="RQ283"/>
      <c r="RR283"/>
      <c r="RS283"/>
      <c r="RT283"/>
      <c r="RU283"/>
      <c r="RV283"/>
      <c r="RW283"/>
      <c r="RX283"/>
      <c r="RY283"/>
      <c r="RZ283"/>
      <c r="SA283"/>
      <c r="SB283"/>
      <c r="SC283"/>
      <c r="SD283"/>
      <c r="SE283"/>
      <c r="SF283"/>
      <c r="SG283"/>
      <c r="SH283"/>
      <c r="SI283"/>
      <c r="SJ283"/>
      <c r="SK283"/>
      <c r="SL283"/>
      <c r="SM283"/>
      <c r="SN283"/>
      <c r="SO283"/>
      <c r="SP283"/>
      <c r="SQ283"/>
      <c r="SR283"/>
      <c r="SS283"/>
      <c r="ST283"/>
      <c r="SU283"/>
      <c r="SV283"/>
      <c r="SW283"/>
      <c r="SX283"/>
      <c r="SY283"/>
      <c r="SZ283"/>
      <c r="TA283"/>
      <c r="TB283"/>
      <c r="TC283"/>
      <c r="TD283"/>
      <c r="TE283"/>
      <c r="TF283"/>
      <c r="TG283"/>
      <c r="TH283"/>
      <c r="TI283"/>
      <c r="TJ283"/>
      <c r="TK283"/>
      <c r="TL283"/>
      <c r="TM283"/>
      <c r="TN283"/>
      <c r="TO283"/>
      <c r="TP283"/>
      <c r="TQ283"/>
      <c r="TR283"/>
      <c r="TS283"/>
      <c r="TT283"/>
      <c r="TU283"/>
      <c r="TV283"/>
      <c r="TW283"/>
      <c r="TX283"/>
      <c r="TY283"/>
      <c r="TZ283"/>
      <c r="UA283"/>
      <c r="UB283"/>
      <c r="UC283"/>
      <c r="UD283"/>
      <c r="UE283"/>
      <c r="UF283"/>
      <c r="UG283"/>
      <c r="UH283"/>
      <c r="UI283"/>
      <c r="UJ283"/>
      <c r="UK283"/>
      <c r="UL283"/>
      <c r="UM283"/>
      <c r="UN283"/>
      <c r="UO283"/>
      <c r="UP283"/>
      <c r="UQ283"/>
      <c r="UR283"/>
      <c r="US283"/>
      <c r="UT283"/>
      <c r="UU283"/>
      <c r="UV283"/>
      <c r="UW283"/>
      <c r="UX283"/>
      <c r="UY283"/>
      <c r="UZ283"/>
      <c r="VA283"/>
      <c r="VB283"/>
      <c r="VC283"/>
      <c r="VD283"/>
      <c r="VE283"/>
      <c r="VF283"/>
      <c r="VG283"/>
      <c r="VH283"/>
      <c r="VI283"/>
      <c r="VJ283"/>
      <c r="VK283"/>
      <c r="VL283"/>
      <c r="VM283"/>
      <c r="VN283"/>
      <c r="VO283"/>
      <c r="VP283"/>
      <c r="VQ283"/>
      <c r="VR283"/>
      <c r="VS283"/>
      <c r="VT283"/>
      <c r="VU283"/>
      <c r="VV283"/>
      <c r="VW283"/>
      <c r="VX283"/>
      <c r="VY283"/>
      <c r="VZ283"/>
      <c r="WA283"/>
      <c r="WB283"/>
      <c r="WC283"/>
      <c r="WD283"/>
      <c r="WE283"/>
      <c r="WF283"/>
      <c r="WG283"/>
      <c r="WH283"/>
      <c r="WI283"/>
      <c r="WJ283"/>
      <c r="WK283"/>
      <c r="WL283"/>
      <c r="WM283"/>
      <c r="WN283"/>
      <c r="WO283"/>
      <c r="WP283"/>
      <c r="WQ283"/>
      <c r="WR283"/>
      <c r="WS283"/>
      <c r="WT283"/>
      <c r="WU283"/>
      <c r="WV283"/>
      <c r="WW283"/>
      <c r="WX283"/>
      <c r="WY283"/>
      <c r="WZ283"/>
      <c r="XA283"/>
      <c r="XB283"/>
      <c r="XC283"/>
      <c r="XD283"/>
      <c r="XE283"/>
      <c r="XF283"/>
      <c r="XG283"/>
      <c r="XH283"/>
      <c r="XI283"/>
      <c r="XJ283"/>
      <c r="XK283"/>
      <c r="XL283"/>
      <c r="XM283"/>
      <c r="XN283"/>
      <c r="XO283"/>
      <c r="XP283"/>
      <c r="XQ283"/>
      <c r="XR283"/>
      <c r="XS283"/>
      <c r="XT283"/>
      <c r="XU283"/>
      <c r="XV283"/>
      <c r="XW283"/>
      <c r="XX283"/>
      <c r="XY283"/>
      <c r="XZ283"/>
      <c r="YA283"/>
      <c r="YB283"/>
      <c r="YC283"/>
      <c r="YD283"/>
      <c r="YE283"/>
      <c r="YF283"/>
      <c r="YG283"/>
      <c r="YH283"/>
      <c r="YI283"/>
      <c r="YJ283"/>
      <c r="YK283"/>
      <c r="YL283"/>
      <c r="YM283"/>
      <c r="YN283"/>
      <c r="YO283"/>
      <c r="YP283"/>
      <c r="YQ283"/>
      <c r="YR283"/>
      <c r="YS283"/>
      <c r="YT283"/>
      <c r="YU283"/>
      <c r="YV283"/>
      <c r="YW283"/>
      <c r="YX283"/>
      <c r="YY283"/>
      <c r="YZ283"/>
      <c r="ZA283"/>
      <c r="ZB283"/>
      <c r="ZC283"/>
      <c r="ZD283"/>
      <c r="ZE283"/>
      <c r="ZF283"/>
      <c r="ZG283"/>
      <c r="ZH283"/>
      <c r="ZI283"/>
      <c r="ZJ283"/>
      <c r="ZK283"/>
      <c r="ZL283"/>
      <c r="ZM283"/>
      <c r="ZN283"/>
      <c r="ZO283"/>
      <c r="ZP283"/>
      <c r="ZQ283"/>
      <c r="ZR283"/>
      <c r="ZS283"/>
      <c r="ZT283"/>
      <c r="ZU283"/>
      <c r="ZV283"/>
      <c r="ZW283"/>
      <c r="ZX283"/>
      <c r="ZY283"/>
      <c r="ZZ283"/>
      <c r="AAA283"/>
      <c r="AAB283"/>
      <c r="AAC283"/>
      <c r="AAD283"/>
      <c r="AAE283"/>
      <c r="AAF283"/>
      <c r="AAG283"/>
      <c r="AAH283"/>
      <c r="AAI283"/>
      <c r="AAJ283"/>
      <c r="AAK283"/>
      <c r="AAL283"/>
      <c r="AAM283"/>
      <c r="AAN283"/>
      <c r="AAO283"/>
      <c r="AAP283"/>
      <c r="AAQ283"/>
      <c r="AAR283"/>
      <c r="AAS283"/>
      <c r="AAT283"/>
      <c r="AAU283"/>
      <c r="AAV283"/>
      <c r="AAW283"/>
      <c r="AAX283"/>
      <c r="AAY283"/>
      <c r="AAZ283"/>
      <c r="ABA283"/>
      <c r="ABB283"/>
      <c r="ABC283"/>
      <c r="ABD283"/>
      <c r="ABE283"/>
      <c r="ABF283"/>
      <c r="ABG283"/>
      <c r="ABH283"/>
      <c r="ABI283"/>
      <c r="ABJ283"/>
      <c r="ABK283"/>
      <c r="ABL283"/>
      <c r="ABM283"/>
      <c r="ABN283"/>
      <c r="ABO283"/>
      <c r="ABP283"/>
      <c r="ABQ283"/>
      <c r="ABR283"/>
      <c r="ABS283"/>
      <c r="ABT283"/>
      <c r="ABU283"/>
      <c r="ABV283"/>
      <c r="ABW283"/>
      <c r="ABX283"/>
      <c r="ABY283"/>
      <c r="ABZ283"/>
      <c r="ACA283"/>
      <c r="ACB283"/>
      <c r="ACC283"/>
      <c r="ACD283"/>
      <c r="ACE283"/>
      <c r="ACF283"/>
      <c r="ACG283"/>
      <c r="ACH283"/>
      <c r="ACI283"/>
      <c r="ACJ283"/>
      <c r="ACK283"/>
      <c r="ACL283"/>
      <c r="ACM283"/>
      <c r="ACN283"/>
      <c r="ACO283"/>
      <c r="ACP283"/>
      <c r="ACQ283"/>
      <c r="ACR283"/>
      <c r="ACS283"/>
      <c r="ACT283"/>
      <c r="ACU283"/>
      <c r="ACV283"/>
      <c r="ACW283"/>
      <c r="ACX283"/>
      <c r="ACY283"/>
      <c r="ACZ283"/>
      <c r="ADA283"/>
      <c r="ADB283"/>
      <c r="ADC283"/>
      <c r="ADD283"/>
      <c r="ADE283"/>
      <c r="ADF283"/>
      <c r="ADG283"/>
      <c r="ADH283"/>
      <c r="ADI283"/>
      <c r="ADJ283"/>
      <c r="ADK283"/>
      <c r="ADL283"/>
      <c r="ADM283"/>
      <c r="ADN283"/>
      <c r="ADO283"/>
      <c r="ADP283"/>
      <c r="ADQ283"/>
      <c r="ADR283"/>
      <c r="ADS283"/>
      <c r="ADT283"/>
      <c r="ADU283"/>
      <c r="ADV283"/>
      <c r="ADW283"/>
      <c r="ADX283"/>
      <c r="ADY283"/>
      <c r="ADZ283"/>
      <c r="AEA283"/>
      <c r="AEB283"/>
      <c r="AEC283"/>
      <c r="AED283"/>
      <c r="AEE283"/>
      <c r="AEF283"/>
      <c r="AEG283"/>
      <c r="AEH283"/>
      <c r="AEI283"/>
      <c r="AEJ283"/>
      <c r="AEK283"/>
      <c r="AEL283"/>
      <c r="AEM283"/>
      <c r="AEN283"/>
      <c r="AEO283"/>
      <c r="AEP283"/>
      <c r="AEQ283"/>
      <c r="AER283"/>
      <c r="AES283"/>
      <c r="AET283"/>
      <c r="AEU283"/>
      <c r="AEV283"/>
      <c r="AEW283"/>
      <c r="AEX283"/>
      <c r="AEY283"/>
      <c r="AEZ283"/>
      <c r="AFA283"/>
      <c r="AFB283"/>
      <c r="AFC283"/>
      <c r="AFD283"/>
      <c r="AFE283"/>
      <c r="AFF283"/>
      <c r="AFG283"/>
      <c r="AFH283"/>
      <c r="AFI283"/>
      <c r="AFJ283"/>
      <c r="AFK283"/>
      <c r="AFL283"/>
      <c r="AFM283"/>
      <c r="AFN283"/>
      <c r="AFO283"/>
      <c r="AFP283"/>
      <c r="AFQ283"/>
      <c r="AFR283"/>
      <c r="AFS283"/>
      <c r="AFT283"/>
      <c r="AFU283"/>
      <c r="AFV283"/>
      <c r="AFW283"/>
      <c r="AFX283"/>
      <c r="AFY283"/>
      <c r="AFZ283"/>
      <c r="AGA283"/>
      <c r="AGB283"/>
      <c r="AGC283"/>
      <c r="AGD283"/>
      <c r="AGE283"/>
      <c r="AGF283"/>
      <c r="AGG283"/>
      <c r="AGH283"/>
      <c r="AGI283"/>
      <c r="AGJ283"/>
      <c r="AGK283"/>
      <c r="AGL283"/>
      <c r="AGM283"/>
      <c r="AGN283"/>
      <c r="AGO283"/>
      <c r="AGP283"/>
      <c r="AGQ283"/>
      <c r="AGR283"/>
      <c r="AGS283"/>
      <c r="AGT283"/>
      <c r="AGU283"/>
      <c r="AGV283"/>
      <c r="AGW283"/>
      <c r="AGX283"/>
      <c r="AGY283"/>
      <c r="AGZ283"/>
      <c r="AHA283"/>
      <c r="AHB283"/>
      <c r="AHC283"/>
      <c r="AHD283"/>
      <c r="AHE283"/>
      <c r="AHF283"/>
      <c r="AHG283"/>
      <c r="AHH283"/>
      <c r="AHI283"/>
      <c r="AHJ283"/>
      <c r="AHK283"/>
      <c r="AHL283"/>
      <c r="AHM283"/>
      <c r="AHN283"/>
      <c r="AHO283"/>
      <c r="AHP283"/>
      <c r="AHQ283"/>
      <c r="AHR283"/>
      <c r="AHS283"/>
      <c r="AHT283"/>
      <c r="AHU283"/>
      <c r="AHV283"/>
      <c r="AHW283"/>
      <c r="AHX283"/>
      <c r="AHY283"/>
      <c r="AHZ283"/>
      <c r="AIA283"/>
      <c r="AIB283"/>
      <c r="AIC283"/>
      <c r="AID283"/>
      <c r="AIE283"/>
      <c r="AIF283"/>
      <c r="AIG283"/>
      <c r="AIH283"/>
      <c r="AII283"/>
      <c r="AIJ283"/>
      <c r="AIK283"/>
      <c r="AIL283"/>
      <c r="AIM283"/>
      <c r="AIN283"/>
      <c r="AIO283"/>
      <c r="AIP283"/>
      <c r="AIQ283"/>
      <c r="AIR283"/>
      <c r="AIS283"/>
      <c r="AIT283"/>
      <c r="AIU283"/>
      <c r="AIV283"/>
      <c r="AIW283"/>
      <c r="AIX283"/>
      <c r="AIY283"/>
      <c r="AIZ283"/>
      <c r="AJA283"/>
      <c r="AJB283"/>
      <c r="AJC283"/>
      <c r="AJD283"/>
      <c r="AJE283"/>
      <c r="AJF283"/>
      <c r="AJG283"/>
      <c r="AJH283"/>
      <c r="AJI283"/>
      <c r="AJJ283"/>
      <c r="AJK283"/>
      <c r="AJL283"/>
      <c r="AJM283"/>
      <c r="AJN283"/>
      <c r="AJO283"/>
      <c r="AJP283"/>
      <c r="AJQ283"/>
      <c r="AJR283"/>
      <c r="AJS283"/>
      <c r="AJT283"/>
      <c r="AJU283"/>
      <c r="AJV283"/>
      <c r="AJW283"/>
      <c r="AJX283"/>
      <c r="AJY283"/>
      <c r="AJZ283"/>
      <c r="AKA283"/>
      <c r="AKB283"/>
      <c r="AKC283"/>
      <c r="AKD283"/>
      <c r="AKE283"/>
      <c r="AKF283"/>
      <c r="AKG283"/>
      <c r="AKH283"/>
      <c r="AKI283"/>
      <c r="AKJ283"/>
      <c r="AKK283"/>
      <c r="AKL283"/>
      <c r="AKM283"/>
      <c r="AKN283"/>
      <c r="AKO283"/>
      <c r="AKP283"/>
      <c r="AKQ283"/>
      <c r="AKR283"/>
      <c r="AKS283"/>
      <c r="AKT283"/>
      <c r="AKU283"/>
      <c r="AKV283"/>
      <c r="AKW283"/>
      <c r="AKX283"/>
      <c r="AKY283"/>
      <c r="AKZ283"/>
      <c r="ALA283"/>
      <c r="ALB283"/>
      <c r="ALC283"/>
      <c r="ALD283"/>
      <c r="ALE283"/>
      <c r="ALF283"/>
      <c r="ALG283"/>
      <c r="ALH283"/>
      <c r="ALI283"/>
      <c r="ALJ283"/>
      <c r="ALK283"/>
      <c r="ALL283"/>
      <c r="ALM283"/>
      <c r="ALN283"/>
      <c r="ALO283"/>
      <c r="ALP283"/>
      <c r="ALQ283"/>
      <c r="ALR283"/>
      <c r="ALS283"/>
      <c r="ALT283"/>
      <c r="ALU283"/>
      <c r="ALV283"/>
      <c r="ALW283"/>
      <c r="ALX283"/>
      <c r="ALY283"/>
      <c r="ALZ283"/>
      <c r="AMA283"/>
    </row>
    <row r="284" spans="2:1015" x14ac:dyDescent="0.25">
      <c r="B284" s="226"/>
      <c r="C284" s="138"/>
      <c r="D284" s="207"/>
      <c r="E284" s="210"/>
      <c r="F284" s="210"/>
      <c r="G284" s="210"/>
      <c r="H284" s="210"/>
      <c r="I284" s="210"/>
      <c r="J284" s="210"/>
      <c r="K284" s="210"/>
      <c r="L284" s="207"/>
      <c r="M284" s="207"/>
      <c r="N284" s="207"/>
      <c r="O284" s="123"/>
      <c r="P284" s="123"/>
      <c r="Q284" s="123"/>
      <c r="R284" s="123"/>
      <c r="S284" s="123"/>
      <c r="T284" s="123"/>
      <c r="U284" s="123"/>
      <c r="V284" s="123"/>
      <c r="W284" s="123"/>
      <c r="X284" s="123"/>
      <c r="Y284" s="123"/>
      <c r="Z284" s="123"/>
      <c r="AA284" s="123"/>
      <c r="AB284" s="123"/>
      <c r="AC284" s="123"/>
      <c r="AD284" s="123"/>
      <c r="AE284" s="123"/>
      <c r="AF284" s="123"/>
      <c r="AG284" s="123"/>
      <c r="AH284" s="123"/>
      <c r="AI284" s="123"/>
      <c r="AJ284" s="123"/>
      <c r="AK284" s="123"/>
      <c r="AL284" s="123"/>
      <c r="AM284" s="123"/>
      <c r="AN284" s="123"/>
      <c r="AO284" s="123"/>
      <c r="AP284" s="123"/>
      <c r="AQ284" s="123"/>
      <c r="AR284" s="123"/>
      <c r="AS284" s="123"/>
      <c r="AT284" s="123"/>
      <c r="AU284" s="123"/>
      <c r="AV284"/>
      <c r="AW284"/>
      <c r="AX284"/>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c r="CG284"/>
      <c r="CH284"/>
      <c r="CI284"/>
      <c r="CJ284"/>
      <c r="CK284"/>
      <c r="CL284"/>
      <c r="CM284"/>
      <c r="CN284"/>
      <c r="CO284"/>
      <c r="CP284"/>
      <c r="CQ284"/>
      <c r="CR284"/>
      <c r="CS284"/>
      <c r="CT284"/>
      <c r="CU284"/>
      <c r="CV284"/>
      <c r="CW284"/>
      <c r="CX284"/>
      <c r="CY284"/>
      <c r="CZ284"/>
      <c r="DA284"/>
      <c r="DB284"/>
      <c r="DC284"/>
      <c r="DD284"/>
      <c r="DE284"/>
      <c r="DF284"/>
      <c r="DG284"/>
      <c r="DH284"/>
      <c r="DI284"/>
      <c r="DJ284"/>
      <c r="DK284"/>
      <c r="DL284"/>
      <c r="DM284"/>
      <c r="DN284"/>
      <c r="DO284"/>
      <c r="DP284"/>
      <c r="DQ284"/>
      <c r="DR284"/>
      <c r="DS284"/>
      <c r="DT284"/>
      <c r="DU284"/>
      <c r="DV284"/>
      <c r="DW284"/>
      <c r="DX284"/>
      <c r="DY284"/>
      <c r="DZ284"/>
      <c r="EA284"/>
      <c r="EB284"/>
      <c r="EC284"/>
      <c r="ED284"/>
      <c r="EE284"/>
      <c r="EF284"/>
      <c r="EG284"/>
      <c r="EH284"/>
      <c r="EI284"/>
      <c r="EJ284"/>
      <c r="EK284"/>
      <c r="EL284"/>
      <c r="EM284"/>
      <c r="EN284"/>
      <c r="EO284"/>
      <c r="EP284"/>
      <c r="EQ284"/>
      <c r="ER284"/>
      <c r="ES284"/>
      <c r="ET284"/>
      <c r="EU284"/>
      <c r="EV284"/>
      <c r="EW284"/>
      <c r="EX284"/>
      <c r="EY284"/>
      <c r="EZ284"/>
      <c r="FA284"/>
      <c r="FB284"/>
      <c r="FC284"/>
      <c r="FD284"/>
      <c r="FE284"/>
      <c r="FF284"/>
      <c r="FG284"/>
      <c r="FH284"/>
      <c r="FI284"/>
      <c r="FJ284"/>
      <c r="FK284"/>
      <c r="FL284"/>
      <c r="FM284"/>
      <c r="FN284"/>
      <c r="FO284"/>
      <c r="FP284"/>
      <c r="FQ284"/>
      <c r="FR284"/>
      <c r="FS284"/>
      <c r="FT284"/>
      <c r="FU284"/>
      <c r="FV284"/>
      <c r="FW284"/>
      <c r="FX284"/>
      <c r="FY284"/>
      <c r="FZ284"/>
      <c r="GA284"/>
      <c r="GB284"/>
      <c r="GC284"/>
      <c r="GD284"/>
      <c r="GE284"/>
      <c r="GF284"/>
      <c r="GG284"/>
      <c r="GH284"/>
      <c r="GI284"/>
      <c r="GJ284"/>
      <c r="GK284"/>
      <c r="GL284"/>
      <c r="GM284"/>
      <c r="GN284"/>
      <c r="GO284"/>
      <c r="GP284"/>
      <c r="GQ284"/>
      <c r="GR284"/>
      <c r="GS284"/>
      <c r="GT284"/>
      <c r="GU284"/>
      <c r="GV284"/>
      <c r="GW284"/>
      <c r="GX284"/>
      <c r="GY284"/>
      <c r="GZ284"/>
      <c r="HA284"/>
      <c r="HB284"/>
      <c r="HC284"/>
      <c r="HD284"/>
      <c r="HE284"/>
      <c r="HF284"/>
      <c r="HG284"/>
      <c r="HH284"/>
      <c r="HI284"/>
      <c r="HJ284"/>
      <c r="HK284"/>
      <c r="HL284"/>
      <c r="HM284"/>
      <c r="HN284"/>
      <c r="HO284"/>
      <c r="HP284"/>
      <c r="HQ284"/>
      <c r="HR284"/>
      <c r="HS284"/>
      <c r="HT284"/>
      <c r="HU284"/>
      <c r="HV284"/>
      <c r="HW284"/>
      <c r="HX284"/>
      <c r="HY284"/>
      <c r="HZ284"/>
      <c r="IA284"/>
      <c r="IB284"/>
      <c r="IC284"/>
      <c r="ID284"/>
      <c r="IE284"/>
      <c r="IF284"/>
      <c r="IG284"/>
      <c r="IH284"/>
      <c r="II284"/>
      <c r="IJ284"/>
      <c r="IK284"/>
      <c r="IL284"/>
      <c r="IM284"/>
      <c r="IN284"/>
      <c r="IO284"/>
      <c r="IP284"/>
      <c r="IQ284"/>
      <c r="IR284"/>
      <c r="IS284"/>
      <c r="IT284"/>
      <c r="IU284"/>
      <c r="IV284"/>
      <c r="IW284"/>
      <c r="IX284"/>
      <c r="IY284"/>
      <c r="IZ284"/>
      <c r="JA284"/>
      <c r="JB284"/>
      <c r="JC284"/>
      <c r="JD284"/>
      <c r="JE284"/>
      <c r="JF284"/>
      <c r="JG284"/>
      <c r="JH284"/>
      <c r="JI284"/>
      <c r="JJ284"/>
      <c r="JK284"/>
      <c r="JL284"/>
      <c r="JM284"/>
      <c r="JN284"/>
      <c r="JO284"/>
      <c r="JP284"/>
      <c r="JQ284"/>
      <c r="JR284"/>
      <c r="JS284"/>
      <c r="JT284"/>
      <c r="JU284"/>
      <c r="JV284"/>
      <c r="JW284"/>
      <c r="JX284"/>
      <c r="JY284"/>
      <c r="JZ284"/>
      <c r="KA284"/>
      <c r="KB284"/>
      <c r="KC284"/>
      <c r="KD284"/>
      <c r="KE284"/>
      <c r="KF284"/>
      <c r="KG284"/>
      <c r="KH284"/>
      <c r="KI284"/>
      <c r="KJ284"/>
      <c r="KK284"/>
      <c r="KL284"/>
      <c r="KM284"/>
      <c r="KN284"/>
      <c r="KO284"/>
      <c r="KP284"/>
      <c r="KQ284"/>
      <c r="KR284"/>
      <c r="KS284"/>
      <c r="KT284"/>
      <c r="KU284"/>
      <c r="KV284"/>
      <c r="KW284"/>
      <c r="KX284"/>
      <c r="KY284"/>
      <c r="KZ284"/>
      <c r="LA284"/>
      <c r="LB284"/>
      <c r="LC284"/>
      <c r="LD284"/>
      <c r="LE284"/>
      <c r="LF284"/>
      <c r="LG284"/>
      <c r="LH284"/>
      <c r="LI284"/>
      <c r="LJ284"/>
      <c r="LK284"/>
      <c r="LL284"/>
      <c r="LM284"/>
      <c r="LN284"/>
      <c r="LO284"/>
      <c r="LP284"/>
      <c r="LQ284"/>
      <c r="LR284"/>
      <c r="LS284"/>
      <c r="LT284"/>
      <c r="LU284"/>
      <c r="LV284"/>
      <c r="LW284"/>
      <c r="LX284"/>
      <c r="LY284"/>
      <c r="LZ284"/>
      <c r="MA284"/>
      <c r="MB284"/>
      <c r="MC284"/>
      <c r="MD284"/>
      <c r="ME284"/>
      <c r="MF284"/>
      <c r="MG284"/>
      <c r="MH284"/>
      <c r="MI284"/>
      <c r="MJ284"/>
      <c r="MK284"/>
      <c r="ML284"/>
      <c r="MM284"/>
      <c r="MN284"/>
      <c r="MO284"/>
      <c r="MP284"/>
      <c r="MQ284"/>
      <c r="MR284"/>
      <c r="MS284"/>
      <c r="MT284"/>
      <c r="MU284"/>
      <c r="MV284"/>
      <c r="MW284"/>
      <c r="MX284"/>
      <c r="MY284"/>
      <c r="MZ284"/>
      <c r="NA284"/>
      <c r="NB284"/>
      <c r="NC284"/>
      <c r="ND284"/>
      <c r="NE284"/>
      <c r="NF284"/>
      <c r="NG284"/>
      <c r="NH284"/>
      <c r="NI284"/>
      <c r="NJ284"/>
      <c r="NK284"/>
      <c r="NL284"/>
      <c r="NM284"/>
      <c r="NN284"/>
      <c r="NO284"/>
      <c r="NP284"/>
      <c r="NQ284"/>
      <c r="NR284"/>
      <c r="NS284"/>
      <c r="NT284"/>
      <c r="NU284"/>
      <c r="NV284"/>
      <c r="NW284"/>
      <c r="NX284"/>
      <c r="NY284"/>
      <c r="NZ284"/>
      <c r="OA284"/>
      <c r="OB284"/>
      <c r="OC284"/>
      <c r="OD284"/>
      <c r="OE284"/>
      <c r="OF284"/>
      <c r="OG284"/>
      <c r="OH284"/>
      <c r="OI284"/>
      <c r="OJ284"/>
      <c r="OK284"/>
      <c r="OL284"/>
      <c r="OM284"/>
      <c r="ON284"/>
      <c r="OO284"/>
      <c r="OP284"/>
      <c r="OQ284"/>
      <c r="OR284"/>
      <c r="OS284"/>
      <c r="OT284"/>
      <c r="OU284"/>
      <c r="OV284"/>
      <c r="OW284"/>
      <c r="OX284"/>
      <c r="OY284"/>
      <c r="OZ284"/>
      <c r="PA284"/>
      <c r="PB284"/>
      <c r="PC284"/>
      <c r="PD284"/>
      <c r="PE284"/>
      <c r="PF284"/>
      <c r="PG284"/>
      <c r="PH284"/>
      <c r="PI284"/>
      <c r="PJ284"/>
      <c r="PK284"/>
      <c r="PL284"/>
      <c r="PM284"/>
      <c r="PN284"/>
      <c r="PO284"/>
      <c r="PP284"/>
      <c r="PQ284"/>
      <c r="PR284"/>
      <c r="PS284"/>
      <c r="PT284"/>
      <c r="PU284"/>
      <c r="PV284"/>
      <c r="PW284"/>
      <c r="PX284"/>
      <c r="PY284"/>
      <c r="PZ284"/>
      <c r="QA284"/>
      <c r="QB284"/>
      <c r="QC284"/>
      <c r="QD284"/>
      <c r="QE284"/>
      <c r="QF284"/>
      <c r="QG284"/>
      <c r="QH284"/>
      <c r="QI284"/>
      <c r="QJ284"/>
      <c r="QK284"/>
      <c r="QL284"/>
      <c r="QM284"/>
      <c r="QN284"/>
      <c r="QO284"/>
      <c r="QP284"/>
      <c r="QQ284"/>
      <c r="QR284"/>
      <c r="QS284"/>
      <c r="QT284"/>
      <c r="QU284"/>
      <c r="QV284"/>
      <c r="QW284"/>
      <c r="QX284"/>
      <c r="QY284"/>
      <c r="QZ284"/>
      <c r="RA284"/>
      <c r="RB284"/>
      <c r="RC284"/>
      <c r="RD284"/>
      <c r="RE284"/>
      <c r="RF284"/>
      <c r="RG284"/>
      <c r="RH284"/>
      <c r="RI284"/>
      <c r="RJ284"/>
      <c r="RK284"/>
      <c r="RL284"/>
      <c r="RM284"/>
      <c r="RN284"/>
      <c r="RO284"/>
      <c r="RP284"/>
      <c r="RQ284"/>
      <c r="RR284"/>
      <c r="RS284"/>
      <c r="RT284"/>
      <c r="RU284"/>
      <c r="RV284"/>
      <c r="RW284"/>
      <c r="RX284"/>
      <c r="RY284"/>
      <c r="RZ284"/>
      <c r="SA284"/>
      <c r="SB284"/>
      <c r="SC284"/>
      <c r="SD284"/>
      <c r="SE284"/>
      <c r="SF284"/>
      <c r="SG284"/>
      <c r="SH284"/>
      <c r="SI284"/>
      <c r="SJ284"/>
      <c r="SK284"/>
      <c r="SL284"/>
      <c r="SM284"/>
      <c r="SN284"/>
      <c r="SO284"/>
      <c r="SP284"/>
      <c r="SQ284"/>
      <c r="SR284"/>
      <c r="SS284"/>
      <c r="ST284"/>
      <c r="SU284"/>
      <c r="SV284"/>
      <c r="SW284"/>
      <c r="SX284"/>
      <c r="SY284"/>
      <c r="SZ284"/>
      <c r="TA284"/>
      <c r="TB284"/>
      <c r="TC284"/>
      <c r="TD284"/>
      <c r="TE284"/>
      <c r="TF284"/>
      <c r="TG284"/>
      <c r="TH284"/>
      <c r="TI284"/>
      <c r="TJ284"/>
      <c r="TK284"/>
      <c r="TL284"/>
      <c r="TM284"/>
      <c r="TN284"/>
      <c r="TO284"/>
      <c r="TP284"/>
      <c r="TQ284"/>
      <c r="TR284"/>
      <c r="TS284"/>
      <c r="TT284"/>
      <c r="TU284"/>
      <c r="TV284"/>
      <c r="TW284"/>
      <c r="TX284"/>
      <c r="TY284"/>
      <c r="TZ284"/>
      <c r="UA284"/>
      <c r="UB284"/>
      <c r="UC284"/>
      <c r="UD284"/>
      <c r="UE284"/>
      <c r="UF284"/>
      <c r="UG284"/>
      <c r="UH284"/>
      <c r="UI284"/>
      <c r="UJ284"/>
      <c r="UK284"/>
      <c r="UL284"/>
      <c r="UM284"/>
      <c r="UN284"/>
      <c r="UO284"/>
      <c r="UP284"/>
      <c r="UQ284"/>
      <c r="UR284"/>
      <c r="US284"/>
      <c r="UT284"/>
      <c r="UU284"/>
      <c r="UV284"/>
      <c r="UW284"/>
      <c r="UX284"/>
      <c r="UY284"/>
      <c r="UZ284"/>
      <c r="VA284"/>
      <c r="VB284"/>
      <c r="VC284"/>
      <c r="VD284"/>
      <c r="VE284"/>
      <c r="VF284"/>
      <c r="VG284"/>
      <c r="VH284"/>
      <c r="VI284"/>
      <c r="VJ284"/>
      <c r="VK284"/>
      <c r="VL284"/>
      <c r="VM284"/>
      <c r="VN284"/>
      <c r="VO284"/>
      <c r="VP284"/>
      <c r="VQ284"/>
      <c r="VR284"/>
      <c r="VS284"/>
      <c r="VT284"/>
      <c r="VU284"/>
      <c r="VV284"/>
      <c r="VW284"/>
      <c r="VX284"/>
      <c r="VY284"/>
      <c r="VZ284"/>
      <c r="WA284"/>
      <c r="WB284"/>
      <c r="WC284"/>
      <c r="WD284"/>
      <c r="WE284"/>
      <c r="WF284"/>
      <c r="WG284"/>
      <c r="WH284"/>
      <c r="WI284"/>
      <c r="WJ284"/>
      <c r="WK284"/>
      <c r="WL284"/>
      <c r="WM284"/>
      <c r="WN284"/>
      <c r="WO284"/>
      <c r="WP284"/>
      <c r="WQ284"/>
      <c r="WR284"/>
      <c r="WS284"/>
      <c r="WT284"/>
      <c r="WU284"/>
      <c r="WV284"/>
      <c r="WW284"/>
      <c r="WX284"/>
      <c r="WY284"/>
      <c r="WZ284"/>
      <c r="XA284"/>
      <c r="XB284"/>
      <c r="XC284"/>
      <c r="XD284"/>
      <c r="XE284"/>
      <c r="XF284"/>
      <c r="XG284"/>
      <c r="XH284"/>
      <c r="XI284"/>
      <c r="XJ284"/>
      <c r="XK284"/>
      <c r="XL284"/>
      <c r="XM284"/>
      <c r="XN284"/>
      <c r="XO284"/>
      <c r="XP284"/>
      <c r="XQ284"/>
      <c r="XR284"/>
      <c r="XS284"/>
      <c r="XT284"/>
      <c r="XU284"/>
      <c r="XV284"/>
      <c r="XW284"/>
      <c r="XX284"/>
      <c r="XY284"/>
      <c r="XZ284"/>
      <c r="YA284"/>
      <c r="YB284"/>
      <c r="YC284"/>
      <c r="YD284"/>
      <c r="YE284"/>
      <c r="YF284"/>
      <c r="YG284"/>
      <c r="YH284"/>
      <c r="YI284"/>
      <c r="YJ284"/>
      <c r="YK284"/>
      <c r="YL284"/>
      <c r="YM284"/>
      <c r="YN284"/>
      <c r="YO284"/>
      <c r="YP284"/>
      <c r="YQ284"/>
      <c r="YR284"/>
      <c r="YS284"/>
      <c r="YT284"/>
      <c r="YU284"/>
      <c r="YV284"/>
      <c r="YW284"/>
      <c r="YX284"/>
      <c r="YY284"/>
      <c r="YZ284"/>
      <c r="ZA284"/>
      <c r="ZB284"/>
      <c r="ZC284"/>
      <c r="ZD284"/>
      <c r="ZE284"/>
      <c r="ZF284"/>
      <c r="ZG284"/>
      <c r="ZH284"/>
      <c r="ZI284"/>
      <c r="ZJ284"/>
      <c r="ZK284"/>
      <c r="ZL284"/>
      <c r="ZM284"/>
      <c r="ZN284"/>
      <c r="ZO284"/>
      <c r="ZP284"/>
      <c r="ZQ284"/>
      <c r="ZR284"/>
      <c r="ZS284"/>
      <c r="ZT284"/>
      <c r="ZU284"/>
      <c r="ZV284"/>
      <c r="ZW284"/>
      <c r="ZX284"/>
      <c r="ZY284"/>
      <c r="ZZ284"/>
      <c r="AAA284"/>
      <c r="AAB284"/>
      <c r="AAC284"/>
      <c r="AAD284"/>
      <c r="AAE284"/>
      <c r="AAF284"/>
      <c r="AAG284"/>
      <c r="AAH284"/>
      <c r="AAI284"/>
      <c r="AAJ284"/>
      <c r="AAK284"/>
      <c r="AAL284"/>
      <c r="AAM284"/>
      <c r="AAN284"/>
      <c r="AAO284"/>
      <c r="AAP284"/>
      <c r="AAQ284"/>
      <c r="AAR284"/>
      <c r="AAS284"/>
      <c r="AAT284"/>
      <c r="AAU284"/>
      <c r="AAV284"/>
      <c r="AAW284"/>
      <c r="AAX284"/>
      <c r="AAY284"/>
      <c r="AAZ284"/>
      <c r="ABA284"/>
      <c r="ABB284"/>
      <c r="ABC284"/>
      <c r="ABD284"/>
      <c r="ABE284"/>
      <c r="ABF284"/>
      <c r="ABG284"/>
      <c r="ABH284"/>
      <c r="ABI284"/>
      <c r="ABJ284"/>
      <c r="ABK284"/>
      <c r="ABL284"/>
      <c r="ABM284"/>
      <c r="ABN284"/>
      <c r="ABO284"/>
      <c r="ABP284"/>
      <c r="ABQ284"/>
      <c r="ABR284"/>
      <c r="ABS284"/>
      <c r="ABT284"/>
      <c r="ABU284"/>
      <c r="ABV284"/>
      <c r="ABW284"/>
      <c r="ABX284"/>
      <c r="ABY284"/>
      <c r="ABZ284"/>
      <c r="ACA284"/>
      <c r="ACB284"/>
      <c r="ACC284"/>
      <c r="ACD284"/>
      <c r="ACE284"/>
      <c r="ACF284"/>
      <c r="ACG284"/>
      <c r="ACH284"/>
      <c r="ACI284"/>
      <c r="ACJ284"/>
      <c r="ACK284"/>
      <c r="ACL284"/>
      <c r="ACM284"/>
      <c r="ACN284"/>
      <c r="ACO284"/>
      <c r="ACP284"/>
      <c r="ACQ284"/>
      <c r="ACR284"/>
      <c r="ACS284"/>
      <c r="ACT284"/>
      <c r="ACU284"/>
      <c r="ACV284"/>
      <c r="ACW284"/>
      <c r="ACX284"/>
      <c r="ACY284"/>
      <c r="ACZ284"/>
      <c r="ADA284"/>
      <c r="ADB284"/>
      <c r="ADC284"/>
      <c r="ADD284"/>
      <c r="ADE284"/>
      <c r="ADF284"/>
      <c r="ADG284"/>
      <c r="ADH284"/>
      <c r="ADI284"/>
      <c r="ADJ284"/>
      <c r="ADK284"/>
      <c r="ADL284"/>
      <c r="ADM284"/>
      <c r="ADN284"/>
      <c r="ADO284"/>
      <c r="ADP284"/>
      <c r="ADQ284"/>
      <c r="ADR284"/>
      <c r="ADS284"/>
      <c r="ADT284"/>
      <c r="ADU284"/>
      <c r="ADV284"/>
      <c r="ADW284"/>
      <c r="ADX284"/>
      <c r="ADY284"/>
      <c r="ADZ284"/>
      <c r="AEA284"/>
      <c r="AEB284"/>
      <c r="AEC284"/>
      <c r="AED284"/>
      <c r="AEE284"/>
      <c r="AEF284"/>
      <c r="AEG284"/>
      <c r="AEH284"/>
      <c r="AEI284"/>
      <c r="AEJ284"/>
      <c r="AEK284"/>
      <c r="AEL284"/>
      <c r="AEM284"/>
      <c r="AEN284"/>
      <c r="AEO284"/>
      <c r="AEP284"/>
      <c r="AEQ284"/>
      <c r="AER284"/>
      <c r="AES284"/>
      <c r="AET284"/>
      <c r="AEU284"/>
      <c r="AEV284"/>
      <c r="AEW284"/>
      <c r="AEX284"/>
      <c r="AEY284"/>
      <c r="AEZ284"/>
      <c r="AFA284"/>
      <c r="AFB284"/>
      <c r="AFC284"/>
      <c r="AFD284"/>
      <c r="AFE284"/>
      <c r="AFF284"/>
      <c r="AFG284"/>
      <c r="AFH284"/>
      <c r="AFI284"/>
      <c r="AFJ284"/>
      <c r="AFK284"/>
      <c r="AFL284"/>
      <c r="AFM284"/>
      <c r="AFN284"/>
      <c r="AFO284"/>
      <c r="AFP284"/>
      <c r="AFQ284"/>
      <c r="AFR284"/>
      <c r="AFS284"/>
      <c r="AFT284"/>
      <c r="AFU284"/>
      <c r="AFV284"/>
      <c r="AFW284"/>
      <c r="AFX284"/>
      <c r="AFY284"/>
      <c r="AFZ284"/>
      <c r="AGA284"/>
      <c r="AGB284"/>
      <c r="AGC284"/>
      <c r="AGD284"/>
      <c r="AGE284"/>
      <c r="AGF284"/>
      <c r="AGG284"/>
      <c r="AGH284"/>
      <c r="AGI284"/>
      <c r="AGJ284"/>
      <c r="AGK284"/>
      <c r="AGL284"/>
      <c r="AGM284"/>
      <c r="AGN284"/>
      <c r="AGO284"/>
      <c r="AGP284"/>
      <c r="AGQ284"/>
      <c r="AGR284"/>
      <c r="AGS284"/>
      <c r="AGT284"/>
      <c r="AGU284"/>
      <c r="AGV284"/>
      <c r="AGW284"/>
      <c r="AGX284"/>
      <c r="AGY284"/>
      <c r="AGZ284"/>
      <c r="AHA284"/>
      <c r="AHB284"/>
      <c r="AHC284"/>
      <c r="AHD284"/>
      <c r="AHE284"/>
      <c r="AHF284"/>
      <c r="AHG284"/>
      <c r="AHH284"/>
      <c r="AHI284"/>
      <c r="AHJ284"/>
      <c r="AHK284"/>
      <c r="AHL284"/>
      <c r="AHM284"/>
      <c r="AHN284"/>
      <c r="AHO284"/>
      <c r="AHP284"/>
      <c r="AHQ284"/>
      <c r="AHR284"/>
      <c r="AHS284"/>
      <c r="AHT284"/>
      <c r="AHU284"/>
      <c r="AHV284"/>
      <c r="AHW284"/>
      <c r="AHX284"/>
      <c r="AHY284"/>
      <c r="AHZ284"/>
      <c r="AIA284"/>
      <c r="AIB284"/>
      <c r="AIC284"/>
      <c r="AID284"/>
      <c r="AIE284"/>
      <c r="AIF284"/>
      <c r="AIG284"/>
      <c r="AIH284"/>
      <c r="AII284"/>
      <c r="AIJ284"/>
      <c r="AIK284"/>
      <c r="AIL284"/>
      <c r="AIM284"/>
      <c r="AIN284"/>
      <c r="AIO284"/>
      <c r="AIP284"/>
      <c r="AIQ284"/>
      <c r="AIR284"/>
      <c r="AIS284"/>
      <c r="AIT284"/>
      <c r="AIU284"/>
      <c r="AIV284"/>
      <c r="AIW284"/>
      <c r="AIX284"/>
      <c r="AIY284"/>
      <c r="AIZ284"/>
      <c r="AJA284"/>
      <c r="AJB284"/>
      <c r="AJC284"/>
      <c r="AJD284"/>
      <c r="AJE284"/>
      <c r="AJF284"/>
      <c r="AJG284"/>
      <c r="AJH284"/>
      <c r="AJI284"/>
      <c r="AJJ284"/>
      <c r="AJK284"/>
      <c r="AJL284"/>
      <c r="AJM284"/>
      <c r="AJN284"/>
      <c r="AJO284"/>
      <c r="AJP284"/>
      <c r="AJQ284"/>
      <c r="AJR284"/>
      <c r="AJS284"/>
      <c r="AJT284"/>
      <c r="AJU284"/>
      <c r="AJV284"/>
      <c r="AJW284"/>
      <c r="AJX284"/>
      <c r="AJY284"/>
      <c r="AJZ284"/>
      <c r="AKA284"/>
      <c r="AKB284"/>
      <c r="AKC284"/>
      <c r="AKD284"/>
      <c r="AKE284"/>
      <c r="AKF284"/>
      <c r="AKG284"/>
      <c r="AKH284"/>
      <c r="AKI284"/>
      <c r="AKJ284"/>
      <c r="AKK284"/>
      <c r="AKL284"/>
      <c r="AKM284"/>
      <c r="AKN284"/>
      <c r="AKO284"/>
      <c r="AKP284"/>
      <c r="AKQ284"/>
      <c r="AKR284"/>
      <c r="AKS284"/>
      <c r="AKT284"/>
      <c r="AKU284"/>
      <c r="AKV284"/>
      <c r="AKW284"/>
      <c r="AKX284"/>
      <c r="AKY284"/>
      <c r="AKZ284"/>
      <c r="ALA284"/>
      <c r="ALB284"/>
      <c r="ALC284"/>
      <c r="ALD284"/>
      <c r="ALE284"/>
      <c r="ALF284"/>
      <c r="ALG284"/>
      <c r="ALH284"/>
      <c r="ALI284"/>
      <c r="ALJ284"/>
      <c r="ALK284"/>
      <c r="ALL284"/>
      <c r="ALM284"/>
      <c r="ALN284"/>
      <c r="ALO284"/>
      <c r="ALP284"/>
      <c r="ALQ284"/>
      <c r="ALR284"/>
      <c r="ALS284"/>
      <c r="ALT284"/>
      <c r="ALU284"/>
      <c r="ALV284"/>
      <c r="ALW284"/>
      <c r="ALX284"/>
      <c r="ALY284"/>
      <c r="ALZ284"/>
      <c r="AMA284"/>
    </row>
    <row r="285" spans="2:1015" x14ac:dyDescent="0.25">
      <c r="C285" s="138"/>
      <c r="D285" s="138"/>
      <c r="E285" s="140"/>
      <c r="F285" s="140"/>
      <c r="G285" s="140"/>
      <c r="H285" s="140"/>
      <c r="I285" s="140"/>
      <c r="J285" s="140"/>
      <c r="K285" s="140"/>
      <c r="L285" s="123"/>
      <c r="M285" s="123"/>
      <c r="N285" s="123"/>
      <c r="O285" s="123"/>
      <c r="P285" s="123"/>
      <c r="Q285" s="123"/>
      <c r="R285" s="123"/>
      <c r="S285" s="123"/>
      <c r="T285" s="123"/>
      <c r="U285" s="123"/>
      <c r="V285" s="123"/>
      <c r="W285" s="123"/>
      <c r="X285" s="123"/>
      <c r="Y285" s="123"/>
      <c r="Z285" s="123"/>
      <c r="AA285" s="123"/>
      <c r="AB285" s="123"/>
      <c r="AC285" s="123"/>
      <c r="AD285" s="123"/>
      <c r="AE285" s="123"/>
      <c r="AF285" s="123"/>
      <c r="AG285" s="123"/>
      <c r="AH285" s="123"/>
      <c r="AI285" s="123"/>
      <c r="AJ285" s="123"/>
      <c r="AK285" s="123"/>
      <c r="AL285" s="123"/>
      <c r="AM285" s="123"/>
      <c r="AN285" s="123"/>
      <c r="AO285" s="123"/>
      <c r="AP285" s="123"/>
      <c r="AQ285" s="123"/>
      <c r="AR285" s="123"/>
      <c r="AS285" s="123"/>
      <c r="AT285" s="123"/>
      <c r="AU285" s="123"/>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c r="CG285"/>
      <c r="CH285"/>
      <c r="CI285"/>
      <c r="CJ285"/>
      <c r="CK285"/>
      <c r="CL285"/>
      <c r="CM285"/>
      <c r="CN285"/>
      <c r="CO285"/>
      <c r="CP285"/>
      <c r="CQ285"/>
      <c r="CR285"/>
      <c r="CS285"/>
      <c r="CT285"/>
      <c r="CU285"/>
      <c r="CV285"/>
      <c r="CW285"/>
      <c r="CX285"/>
      <c r="CY285"/>
      <c r="CZ285"/>
      <c r="DA285"/>
      <c r="DB285"/>
      <c r="DC285"/>
      <c r="DD285"/>
      <c r="DE285"/>
      <c r="DF285"/>
      <c r="DG285"/>
      <c r="DH285"/>
      <c r="DI285"/>
      <c r="DJ285"/>
      <c r="DK285"/>
      <c r="DL285"/>
      <c r="DM285"/>
      <c r="DN285"/>
      <c r="DO285"/>
      <c r="DP285"/>
      <c r="DQ285"/>
      <c r="DR285"/>
      <c r="DS285"/>
      <c r="DT285"/>
      <c r="DU285"/>
      <c r="DV285"/>
      <c r="DW285"/>
      <c r="DX285"/>
      <c r="DY285"/>
      <c r="DZ285"/>
      <c r="EA285"/>
      <c r="EB285"/>
      <c r="EC285"/>
      <c r="ED285"/>
      <c r="EE285"/>
      <c r="EF285"/>
      <c r="EG285"/>
      <c r="EH285"/>
      <c r="EI285"/>
      <c r="EJ285"/>
      <c r="EK285"/>
      <c r="EL285"/>
      <c r="EM285"/>
      <c r="EN285"/>
      <c r="EO285"/>
      <c r="EP285"/>
      <c r="EQ285"/>
      <c r="ER285"/>
      <c r="ES285"/>
      <c r="ET285"/>
      <c r="EU285"/>
      <c r="EV285"/>
      <c r="EW285"/>
      <c r="EX285"/>
      <c r="EY285"/>
      <c r="EZ285"/>
      <c r="FA285"/>
      <c r="FB285"/>
      <c r="FC285"/>
      <c r="FD285"/>
      <c r="FE285"/>
      <c r="FF285"/>
      <c r="FG285"/>
      <c r="FH285"/>
      <c r="FI285"/>
      <c r="FJ285"/>
      <c r="FK285"/>
      <c r="FL285"/>
      <c r="FM285"/>
      <c r="FN285"/>
      <c r="FO285"/>
      <c r="FP285"/>
      <c r="FQ285"/>
      <c r="FR285"/>
      <c r="FS285"/>
      <c r="FT285"/>
      <c r="FU285"/>
      <c r="FV285"/>
      <c r="FW285"/>
      <c r="FX285"/>
      <c r="FY285"/>
      <c r="FZ285"/>
      <c r="GA285"/>
      <c r="GB285"/>
      <c r="GC285"/>
      <c r="GD285"/>
      <c r="GE285"/>
      <c r="GF285"/>
      <c r="GG285"/>
      <c r="GH285"/>
      <c r="GI285"/>
      <c r="GJ285"/>
      <c r="GK285"/>
      <c r="GL285"/>
      <c r="GM285"/>
      <c r="GN285"/>
      <c r="GO285"/>
      <c r="GP285"/>
      <c r="GQ285"/>
      <c r="GR285"/>
      <c r="GS285"/>
      <c r="GT285"/>
      <c r="GU285"/>
      <c r="GV285"/>
      <c r="GW285"/>
      <c r="GX285"/>
      <c r="GY285"/>
      <c r="GZ285"/>
      <c r="HA285"/>
      <c r="HB285"/>
      <c r="HC285"/>
      <c r="HD285"/>
      <c r="HE285"/>
      <c r="HF285"/>
      <c r="HG285"/>
      <c r="HH285"/>
      <c r="HI285"/>
      <c r="HJ285"/>
      <c r="HK285"/>
      <c r="HL285"/>
      <c r="HM285"/>
      <c r="HN285"/>
      <c r="HO285"/>
      <c r="HP285"/>
      <c r="HQ285"/>
      <c r="HR285"/>
      <c r="HS285"/>
      <c r="HT285"/>
      <c r="HU285"/>
      <c r="HV285"/>
      <c r="HW285"/>
      <c r="HX285"/>
      <c r="HY285"/>
      <c r="HZ285"/>
      <c r="IA285"/>
      <c r="IB285"/>
      <c r="IC285"/>
      <c r="ID285"/>
      <c r="IE285"/>
      <c r="IF285"/>
      <c r="IG285"/>
      <c r="IH285"/>
      <c r="II285"/>
      <c r="IJ285"/>
      <c r="IK285"/>
      <c r="IL285"/>
      <c r="IM285"/>
      <c r="IN285"/>
      <c r="IO285"/>
      <c r="IP285"/>
      <c r="IQ285"/>
      <c r="IR285"/>
      <c r="IS285"/>
      <c r="IT285"/>
      <c r="IU285"/>
      <c r="IV285"/>
      <c r="IW285"/>
      <c r="IX285"/>
      <c r="IY285"/>
      <c r="IZ285"/>
      <c r="JA285"/>
      <c r="JB285"/>
      <c r="JC285"/>
      <c r="JD285"/>
      <c r="JE285"/>
      <c r="JF285"/>
      <c r="JG285"/>
      <c r="JH285"/>
      <c r="JI285"/>
      <c r="JJ285"/>
      <c r="JK285"/>
      <c r="JL285"/>
      <c r="JM285"/>
      <c r="JN285"/>
      <c r="JO285"/>
      <c r="JP285"/>
      <c r="JQ285"/>
      <c r="JR285"/>
      <c r="JS285"/>
      <c r="JT285"/>
      <c r="JU285"/>
      <c r="JV285"/>
      <c r="JW285"/>
      <c r="JX285"/>
      <c r="JY285"/>
      <c r="JZ285"/>
      <c r="KA285"/>
      <c r="KB285"/>
      <c r="KC285"/>
      <c r="KD285"/>
      <c r="KE285"/>
      <c r="KF285"/>
      <c r="KG285"/>
      <c r="KH285"/>
      <c r="KI285"/>
      <c r="KJ285"/>
      <c r="KK285"/>
      <c r="KL285"/>
      <c r="KM285"/>
      <c r="KN285"/>
      <c r="KO285"/>
      <c r="KP285"/>
      <c r="KQ285"/>
      <c r="KR285"/>
      <c r="KS285"/>
      <c r="KT285"/>
      <c r="KU285"/>
      <c r="KV285"/>
      <c r="KW285"/>
      <c r="KX285"/>
      <c r="KY285"/>
      <c r="KZ285"/>
      <c r="LA285"/>
      <c r="LB285"/>
      <c r="LC285"/>
      <c r="LD285"/>
      <c r="LE285"/>
      <c r="LF285"/>
      <c r="LG285"/>
      <c r="LH285"/>
      <c r="LI285"/>
      <c r="LJ285"/>
      <c r="LK285"/>
      <c r="LL285"/>
      <c r="LM285"/>
      <c r="LN285"/>
      <c r="LO285"/>
      <c r="LP285"/>
      <c r="LQ285"/>
      <c r="LR285"/>
      <c r="LS285"/>
      <c r="LT285"/>
      <c r="LU285"/>
      <c r="LV285"/>
      <c r="LW285"/>
      <c r="LX285"/>
      <c r="LY285"/>
      <c r="LZ285"/>
      <c r="MA285"/>
      <c r="MB285"/>
      <c r="MC285"/>
      <c r="MD285"/>
      <c r="ME285"/>
      <c r="MF285"/>
      <c r="MG285"/>
      <c r="MH285"/>
      <c r="MI285"/>
      <c r="MJ285"/>
      <c r="MK285"/>
      <c r="ML285"/>
      <c r="MM285"/>
      <c r="MN285"/>
      <c r="MO285"/>
      <c r="MP285"/>
      <c r="MQ285"/>
      <c r="MR285"/>
      <c r="MS285"/>
      <c r="MT285"/>
      <c r="MU285"/>
      <c r="MV285"/>
      <c r="MW285"/>
      <c r="MX285"/>
      <c r="MY285"/>
      <c r="MZ285"/>
      <c r="NA285"/>
      <c r="NB285"/>
      <c r="NC285"/>
      <c r="ND285"/>
      <c r="NE285"/>
      <c r="NF285"/>
      <c r="NG285"/>
      <c r="NH285"/>
      <c r="NI285"/>
      <c r="NJ285"/>
      <c r="NK285"/>
      <c r="NL285"/>
      <c r="NM285"/>
      <c r="NN285"/>
      <c r="NO285"/>
      <c r="NP285"/>
      <c r="NQ285"/>
      <c r="NR285"/>
      <c r="NS285"/>
      <c r="NT285"/>
      <c r="NU285"/>
      <c r="NV285"/>
      <c r="NW285"/>
      <c r="NX285"/>
      <c r="NY285"/>
      <c r="NZ285"/>
      <c r="OA285"/>
      <c r="OB285"/>
      <c r="OC285"/>
      <c r="OD285"/>
      <c r="OE285"/>
      <c r="OF285"/>
      <c r="OG285"/>
      <c r="OH285"/>
      <c r="OI285"/>
      <c r="OJ285"/>
      <c r="OK285"/>
      <c r="OL285"/>
      <c r="OM285"/>
      <c r="ON285"/>
      <c r="OO285"/>
      <c r="OP285"/>
      <c r="OQ285"/>
      <c r="OR285"/>
      <c r="OS285"/>
      <c r="OT285"/>
      <c r="OU285"/>
      <c r="OV285"/>
      <c r="OW285"/>
      <c r="OX285"/>
      <c r="OY285"/>
      <c r="OZ285"/>
      <c r="PA285"/>
      <c r="PB285"/>
      <c r="PC285"/>
      <c r="PD285"/>
      <c r="PE285"/>
      <c r="PF285"/>
      <c r="PG285"/>
      <c r="PH285"/>
      <c r="PI285"/>
      <c r="PJ285"/>
      <c r="PK285"/>
      <c r="PL285"/>
      <c r="PM285"/>
      <c r="PN285"/>
      <c r="PO285"/>
      <c r="PP285"/>
      <c r="PQ285"/>
      <c r="PR285"/>
      <c r="PS285"/>
      <c r="PT285"/>
      <c r="PU285"/>
      <c r="PV285"/>
      <c r="PW285"/>
      <c r="PX285"/>
      <c r="PY285"/>
      <c r="PZ285"/>
      <c r="QA285"/>
      <c r="QB285"/>
      <c r="QC285"/>
      <c r="QD285"/>
      <c r="QE285"/>
      <c r="QF285"/>
      <c r="QG285"/>
      <c r="QH285"/>
      <c r="QI285"/>
      <c r="QJ285"/>
      <c r="QK285"/>
      <c r="QL285"/>
      <c r="QM285"/>
      <c r="QN285"/>
      <c r="QO285"/>
      <c r="QP285"/>
      <c r="QQ285"/>
      <c r="QR285"/>
      <c r="QS285"/>
      <c r="QT285"/>
      <c r="QU285"/>
      <c r="QV285"/>
      <c r="QW285"/>
      <c r="QX285"/>
      <c r="QY285"/>
      <c r="QZ285"/>
      <c r="RA285"/>
      <c r="RB285"/>
      <c r="RC285"/>
      <c r="RD285"/>
      <c r="RE285"/>
      <c r="RF285"/>
      <c r="RG285"/>
      <c r="RH285"/>
      <c r="RI285"/>
      <c r="RJ285"/>
      <c r="RK285"/>
      <c r="RL285"/>
      <c r="RM285"/>
      <c r="RN285"/>
      <c r="RO285"/>
      <c r="RP285"/>
      <c r="RQ285"/>
      <c r="RR285"/>
      <c r="RS285"/>
      <c r="RT285"/>
      <c r="RU285"/>
      <c r="RV285"/>
      <c r="RW285"/>
      <c r="RX285"/>
      <c r="RY285"/>
      <c r="RZ285"/>
      <c r="SA285"/>
      <c r="SB285"/>
      <c r="SC285"/>
      <c r="SD285"/>
      <c r="SE285"/>
      <c r="SF285"/>
      <c r="SG285"/>
      <c r="SH285"/>
      <c r="SI285"/>
      <c r="SJ285"/>
      <c r="SK285"/>
      <c r="SL285"/>
      <c r="SM285"/>
      <c r="SN285"/>
      <c r="SO285"/>
      <c r="SP285"/>
      <c r="SQ285"/>
      <c r="SR285"/>
      <c r="SS285"/>
      <c r="ST285"/>
      <c r="SU285"/>
      <c r="SV285"/>
      <c r="SW285"/>
      <c r="SX285"/>
      <c r="SY285"/>
      <c r="SZ285"/>
      <c r="TA285"/>
      <c r="TB285"/>
      <c r="TC285"/>
      <c r="TD285"/>
      <c r="TE285"/>
      <c r="TF285"/>
      <c r="TG285"/>
      <c r="TH285"/>
      <c r="TI285"/>
      <c r="TJ285"/>
      <c r="TK285"/>
      <c r="TL285"/>
      <c r="TM285"/>
      <c r="TN285"/>
      <c r="TO285"/>
      <c r="TP285"/>
      <c r="TQ285"/>
      <c r="TR285"/>
      <c r="TS285"/>
      <c r="TT285"/>
      <c r="TU285"/>
      <c r="TV285"/>
      <c r="TW285"/>
      <c r="TX285"/>
      <c r="TY285"/>
      <c r="TZ285"/>
      <c r="UA285"/>
      <c r="UB285"/>
      <c r="UC285"/>
      <c r="UD285"/>
      <c r="UE285"/>
      <c r="UF285"/>
      <c r="UG285"/>
      <c r="UH285"/>
      <c r="UI285"/>
      <c r="UJ285"/>
      <c r="UK285"/>
      <c r="UL285"/>
      <c r="UM285"/>
      <c r="UN285"/>
      <c r="UO285"/>
      <c r="UP285"/>
      <c r="UQ285"/>
      <c r="UR285"/>
      <c r="US285"/>
      <c r="UT285"/>
      <c r="UU285"/>
      <c r="UV285"/>
      <c r="UW285"/>
      <c r="UX285"/>
      <c r="UY285"/>
      <c r="UZ285"/>
      <c r="VA285"/>
      <c r="VB285"/>
      <c r="VC285"/>
      <c r="VD285"/>
      <c r="VE285"/>
      <c r="VF285"/>
      <c r="VG285"/>
      <c r="VH285"/>
      <c r="VI285"/>
      <c r="VJ285"/>
      <c r="VK285"/>
      <c r="VL285"/>
      <c r="VM285"/>
      <c r="VN285"/>
      <c r="VO285"/>
      <c r="VP285"/>
      <c r="VQ285"/>
      <c r="VR285"/>
      <c r="VS285"/>
      <c r="VT285"/>
      <c r="VU285"/>
      <c r="VV285"/>
      <c r="VW285"/>
      <c r="VX285"/>
      <c r="VY285"/>
      <c r="VZ285"/>
      <c r="WA285"/>
      <c r="WB285"/>
      <c r="WC285"/>
      <c r="WD285"/>
      <c r="WE285"/>
      <c r="WF285"/>
      <c r="WG285"/>
      <c r="WH285"/>
      <c r="WI285"/>
      <c r="WJ285"/>
      <c r="WK285"/>
      <c r="WL285"/>
      <c r="WM285"/>
      <c r="WN285"/>
      <c r="WO285"/>
      <c r="WP285"/>
      <c r="WQ285"/>
      <c r="WR285"/>
      <c r="WS285"/>
      <c r="WT285"/>
      <c r="WU285"/>
      <c r="WV285"/>
      <c r="WW285"/>
      <c r="WX285"/>
      <c r="WY285"/>
      <c r="WZ285"/>
      <c r="XA285"/>
      <c r="XB285"/>
      <c r="XC285"/>
      <c r="XD285"/>
      <c r="XE285"/>
      <c r="XF285"/>
      <c r="XG285"/>
      <c r="XH285"/>
      <c r="XI285"/>
      <c r="XJ285"/>
      <c r="XK285"/>
      <c r="XL285"/>
      <c r="XM285"/>
      <c r="XN285"/>
      <c r="XO285"/>
      <c r="XP285"/>
      <c r="XQ285"/>
      <c r="XR285"/>
      <c r="XS285"/>
      <c r="XT285"/>
      <c r="XU285"/>
      <c r="XV285"/>
      <c r="XW285"/>
      <c r="XX285"/>
      <c r="XY285"/>
      <c r="XZ285"/>
      <c r="YA285"/>
      <c r="YB285"/>
      <c r="YC285"/>
      <c r="YD285"/>
      <c r="YE285"/>
      <c r="YF285"/>
      <c r="YG285"/>
      <c r="YH285"/>
      <c r="YI285"/>
      <c r="YJ285"/>
      <c r="YK285"/>
      <c r="YL285"/>
      <c r="YM285"/>
      <c r="YN285"/>
      <c r="YO285"/>
      <c r="YP285"/>
      <c r="YQ285"/>
      <c r="YR285"/>
      <c r="YS285"/>
      <c r="YT285"/>
      <c r="YU285"/>
      <c r="YV285"/>
      <c r="YW285"/>
      <c r="YX285"/>
      <c r="YY285"/>
      <c r="YZ285"/>
      <c r="ZA285"/>
      <c r="ZB285"/>
      <c r="ZC285"/>
      <c r="ZD285"/>
      <c r="ZE285"/>
      <c r="ZF285"/>
      <c r="ZG285"/>
      <c r="ZH285"/>
      <c r="ZI285"/>
      <c r="ZJ285"/>
      <c r="ZK285"/>
      <c r="ZL285"/>
      <c r="ZM285"/>
      <c r="ZN285"/>
      <c r="ZO285"/>
      <c r="ZP285"/>
      <c r="ZQ285"/>
      <c r="ZR285"/>
      <c r="ZS285"/>
      <c r="ZT285"/>
      <c r="ZU285"/>
      <c r="ZV285"/>
      <c r="ZW285"/>
      <c r="ZX285"/>
      <c r="ZY285"/>
      <c r="ZZ285"/>
      <c r="AAA285"/>
      <c r="AAB285"/>
      <c r="AAC285"/>
      <c r="AAD285"/>
      <c r="AAE285"/>
      <c r="AAF285"/>
      <c r="AAG285"/>
      <c r="AAH285"/>
      <c r="AAI285"/>
      <c r="AAJ285"/>
      <c r="AAK285"/>
      <c r="AAL285"/>
      <c r="AAM285"/>
      <c r="AAN285"/>
      <c r="AAO285"/>
      <c r="AAP285"/>
      <c r="AAQ285"/>
      <c r="AAR285"/>
      <c r="AAS285"/>
      <c r="AAT285"/>
      <c r="AAU285"/>
      <c r="AAV285"/>
      <c r="AAW285"/>
      <c r="AAX285"/>
      <c r="AAY285"/>
      <c r="AAZ285"/>
      <c r="ABA285"/>
      <c r="ABB285"/>
      <c r="ABC285"/>
      <c r="ABD285"/>
      <c r="ABE285"/>
      <c r="ABF285"/>
      <c r="ABG285"/>
      <c r="ABH285"/>
      <c r="ABI285"/>
      <c r="ABJ285"/>
      <c r="ABK285"/>
      <c r="ABL285"/>
      <c r="ABM285"/>
      <c r="ABN285"/>
      <c r="ABO285"/>
      <c r="ABP285"/>
      <c r="ABQ285"/>
      <c r="ABR285"/>
      <c r="ABS285"/>
      <c r="ABT285"/>
      <c r="ABU285"/>
      <c r="ABV285"/>
      <c r="ABW285"/>
      <c r="ABX285"/>
      <c r="ABY285"/>
      <c r="ABZ285"/>
      <c r="ACA285"/>
      <c r="ACB285"/>
      <c r="ACC285"/>
      <c r="ACD285"/>
      <c r="ACE285"/>
      <c r="ACF285"/>
      <c r="ACG285"/>
      <c r="ACH285"/>
      <c r="ACI285"/>
      <c r="ACJ285"/>
      <c r="ACK285"/>
      <c r="ACL285"/>
      <c r="ACM285"/>
      <c r="ACN285"/>
      <c r="ACO285"/>
      <c r="ACP285"/>
      <c r="ACQ285"/>
      <c r="ACR285"/>
      <c r="ACS285"/>
      <c r="ACT285"/>
      <c r="ACU285"/>
      <c r="ACV285"/>
      <c r="ACW285"/>
      <c r="ACX285"/>
      <c r="ACY285"/>
      <c r="ACZ285"/>
      <c r="ADA285"/>
      <c r="ADB285"/>
      <c r="ADC285"/>
      <c r="ADD285"/>
      <c r="ADE285"/>
      <c r="ADF285"/>
      <c r="ADG285"/>
      <c r="ADH285"/>
      <c r="ADI285"/>
      <c r="ADJ285"/>
      <c r="ADK285"/>
      <c r="ADL285"/>
      <c r="ADM285"/>
      <c r="ADN285"/>
      <c r="ADO285"/>
      <c r="ADP285"/>
      <c r="ADQ285"/>
      <c r="ADR285"/>
      <c r="ADS285"/>
      <c r="ADT285"/>
      <c r="ADU285"/>
      <c r="ADV285"/>
      <c r="ADW285"/>
      <c r="ADX285"/>
      <c r="ADY285"/>
      <c r="ADZ285"/>
      <c r="AEA285"/>
      <c r="AEB285"/>
      <c r="AEC285"/>
      <c r="AED285"/>
      <c r="AEE285"/>
      <c r="AEF285"/>
      <c r="AEG285"/>
      <c r="AEH285"/>
      <c r="AEI285"/>
      <c r="AEJ285"/>
      <c r="AEK285"/>
      <c r="AEL285"/>
      <c r="AEM285"/>
      <c r="AEN285"/>
      <c r="AEO285"/>
      <c r="AEP285"/>
      <c r="AEQ285"/>
      <c r="AER285"/>
      <c r="AES285"/>
      <c r="AET285"/>
      <c r="AEU285"/>
      <c r="AEV285"/>
      <c r="AEW285"/>
      <c r="AEX285"/>
      <c r="AEY285"/>
      <c r="AEZ285"/>
      <c r="AFA285"/>
      <c r="AFB285"/>
      <c r="AFC285"/>
      <c r="AFD285"/>
      <c r="AFE285"/>
      <c r="AFF285"/>
      <c r="AFG285"/>
      <c r="AFH285"/>
      <c r="AFI285"/>
      <c r="AFJ285"/>
      <c r="AFK285"/>
      <c r="AFL285"/>
      <c r="AFM285"/>
      <c r="AFN285"/>
      <c r="AFO285"/>
      <c r="AFP285"/>
      <c r="AFQ285"/>
      <c r="AFR285"/>
      <c r="AFS285"/>
      <c r="AFT285"/>
      <c r="AFU285"/>
      <c r="AFV285"/>
      <c r="AFW285"/>
      <c r="AFX285"/>
      <c r="AFY285"/>
      <c r="AFZ285"/>
      <c r="AGA285"/>
      <c r="AGB285"/>
      <c r="AGC285"/>
      <c r="AGD285"/>
      <c r="AGE285"/>
      <c r="AGF285"/>
      <c r="AGG285"/>
      <c r="AGH285"/>
      <c r="AGI285"/>
      <c r="AGJ285"/>
      <c r="AGK285"/>
      <c r="AGL285"/>
      <c r="AGM285"/>
      <c r="AGN285"/>
      <c r="AGO285"/>
      <c r="AGP285"/>
      <c r="AGQ285"/>
      <c r="AGR285"/>
      <c r="AGS285"/>
      <c r="AGT285"/>
      <c r="AGU285"/>
      <c r="AGV285"/>
      <c r="AGW285"/>
      <c r="AGX285"/>
      <c r="AGY285"/>
      <c r="AGZ285"/>
      <c r="AHA285"/>
      <c r="AHB285"/>
      <c r="AHC285"/>
      <c r="AHD285"/>
      <c r="AHE285"/>
      <c r="AHF285"/>
      <c r="AHG285"/>
      <c r="AHH285"/>
      <c r="AHI285"/>
      <c r="AHJ285"/>
      <c r="AHK285"/>
      <c r="AHL285"/>
      <c r="AHM285"/>
      <c r="AHN285"/>
      <c r="AHO285"/>
      <c r="AHP285"/>
      <c r="AHQ285"/>
      <c r="AHR285"/>
      <c r="AHS285"/>
      <c r="AHT285"/>
      <c r="AHU285"/>
      <c r="AHV285"/>
      <c r="AHW285"/>
      <c r="AHX285"/>
      <c r="AHY285"/>
      <c r="AHZ285"/>
      <c r="AIA285"/>
      <c r="AIB285"/>
      <c r="AIC285"/>
      <c r="AID285"/>
      <c r="AIE285"/>
      <c r="AIF285"/>
      <c r="AIG285"/>
      <c r="AIH285"/>
      <c r="AII285"/>
      <c r="AIJ285"/>
      <c r="AIK285"/>
      <c r="AIL285"/>
      <c r="AIM285"/>
      <c r="AIN285"/>
      <c r="AIO285"/>
      <c r="AIP285"/>
      <c r="AIQ285"/>
      <c r="AIR285"/>
      <c r="AIS285"/>
      <c r="AIT285"/>
      <c r="AIU285"/>
      <c r="AIV285"/>
      <c r="AIW285"/>
      <c r="AIX285"/>
      <c r="AIY285"/>
      <c r="AIZ285"/>
      <c r="AJA285"/>
      <c r="AJB285"/>
      <c r="AJC285"/>
      <c r="AJD285"/>
      <c r="AJE285"/>
      <c r="AJF285"/>
      <c r="AJG285"/>
      <c r="AJH285"/>
      <c r="AJI285"/>
      <c r="AJJ285"/>
      <c r="AJK285"/>
      <c r="AJL285"/>
      <c r="AJM285"/>
      <c r="AJN285"/>
      <c r="AJO285"/>
      <c r="AJP285"/>
      <c r="AJQ285"/>
      <c r="AJR285"/>
      <c r="AJS285"/>
      <c r="AJT285"/>
      <c r="AJU285"/>
      <c r="AJV285"/>
      <c r="AJW285"/>
      <c r="AJX285"/>
      <c r="AJY285"/>
      <c r="AJZ285"/>
      <c r="AKA285"/>
      <c r="AKB285"/>
      <c r="AKC285"/>
      <c r="AKD285"/>
      <c r="AKE285"/>
      <c r="AKF285"/>
      <c r="AKG285"/>
      <c r="AKH285"/>
      <c r="AKI285"/>
      <c r="AKJ285"/>
      <c r="AKK285"/>
      <c r="AKL285"/>
      <c r="AKM285"/>
      <c r="AKN285"/>
      <c r="AKO285"/>
      <c r="AKP285"/>
      <c r="AKQ285"/>
      <c r="AKR285"/>
      <c r="AKS285"/>
      <c r="AKT285"/>
      <c r="AKU285"/>
      <c r="AKV285"/>
      <c r="AKW285"/>
      <c r="AKX285"/>
      <c r="AKY285"/>
      <c r="AKZ285"/>
      <c r="ALA285"/>
      <c r="ALB285"/>
      <c r="ALC285"/>
      <c r="ALD285"/>
      <c r="ALE285"/>
      <c r="ALF285"/>
      <c r="ALG285"/>
      <c r="ALH285"/>
      <c r="ALI285"/>
      <c r="ALJ285"/>
      <c r="ALK285"/>
      <c r="ALL285"/>
      <c r="ALM285"/>
      <c r="ALN285"/>
      <c r="ALO285"/>
      <c r="ALP285"/>
      <c r="ALQ285"/>
      <c r="ALR285"/>
      <c r="ALS285"/>
      <c r="ALT285"/>
      <c r="ALU285"/>
      <c r="ALV285"/>
      <c r="ALW285"/>
      <c r="ALX285"/>
      <c r="ALY285"/>
      <c r="ALZ285"/>
      <c r="AMA285"/>
    </row>
    <row r="286" spans="2:1015" x14ac:dyDescent="0.25">
      <c r="C286" s="138"/>
      <c r="D286" s="138"/>
      <c r="E286" s="140"/>
      <c r="F286" s="140"/>
      <c r="G286" s="140"/>
      <c r="H286" s="138"/>
      <c r="I286" s="140"/>
      <c r="J286" s="140"/>
      <c r="K286" s="140"/>
      <c r="L286" s="123"/>
      <c r="M286" s="123"/>
      <c r="N286" s="123"/>
      <c r="O286" s="123"/>
      <c r="P286" s="123"/>
      <c r="Q286" s="123"/>
      <c r="R286" s="123"/>
      <c r="S286" s="123"/>
      <c r="T286" s="123"/>
      <c r="U286" s="123"/>
      <c r="V286" s="123"/>
      <c r="W286" s="123"/>
      <c r="X286" s="123"/>
      <c r="Y286" s="123"/>
      <c r="Z286" s="123"/>
      <c r="AA286" s="123"/>
      <c r="AB286" s="123"/>
      <c r="AC286" s="123"/>
      <c r="AD286" s="123"/>
      <c r="AE286" s="123"/>
      <c r="AF286" s="123"/>
      <c r="AG286" s="123"/>
      <c r="AH286" s="123"/>
      <c r="AI286" s="123"/>
      <c r="AJ286" s="123"/>
      <c r="AK286" s="123"/>
      <c r="AL286" s="123"/>
      <c r="AM286" s="123"/>
      <c r="AN286" s="123"/>
      <c r="AO286" s="123"/>
      <c r="AP286" s="123"/>
      <c r="AQ286" s="123"/>
      <c r="AR286" s="123"/>
      <c r="AS286" s="123"/>
      <c r="AT286" s="123"/>
      <c r="AU286" s="123"/>
      <c r="AV286"/>
      <c r="AW286"/>
      <c r="AX286"/>
      <c r="AY286"/>
      <c r="AZ286"/>
      <c r="BA286"/>
      <c r="BB286"/>
      <c r="BC286"/>
      <c r="BD286"/>
      <c r="BE286"/>
      <c r="BF286"/>
      <c r="BG286"/>
      <c r="BH286"/>
      <c r="BI286"/>
      <c r="BJ286"/>
      <c r="BK286"/>
      <c r="BL286"/>
      <c r="BM286"/>
      <c r="BN286"/>
      <c r="BO286"/>
      <c r="BP286"/>
      <c r="BQ286"/>
      <c r="BR286"/>
      <c r="BS286"/>
      <c r="BT286"/>
      <c r="BU286"/>
      <c r="BV286"/>
      <c r="BW286"/>
      <c r="BX286"/>
      <c r="BY286"/>
      <c r="BZ286"/>
      <c r="CA286"/>
      <c r="CB286"/>
      <c r="CC286"/>
      <c r="CD286"/>
      <c r="CE286"/>
      <c r="CF286"/>
      <c r="CG286"/>
      <c r="CH286"/>
      <c r="CI286"/>
      <c r="CJ286"/>
      <c r="CK286"/>
      <c r="CL286"/>
      <c r="CM286"/>
      <c r="CN286"/>
      <c r="CO286"/>
      <c r="CP286"/>
      <c r="CQ286"/>
      <c r="CR286"/>
      <c r="CS286"/>
      <c r="CT286"/>
      <c r="CU286"/>
      <c r="CV286"/>
      <c r="CW286"/>
      <c r="CX286"/>
      <c r="CY286"/>
      <c r="CZ286"/>
      <c r="DA286"/>
      <c r="DB286"/>
      <c r="DC286"/>
      <c r="DD286"/>
      <c r="DE286"/>
      <c r="DF286"/>
      <c r="DG286"/>
      <c r="DH286"/>
      <c r="DI286"/>
      <c r="DJ286"/>
      <c r="DK286"/>
      <c r="DL286"/>
      <c r="DM286"/>
      <c r="DN286"/>
      <c r="DO286"/>
      <c r="DP286"/>
      <c r="DQ286"/>
      <c r="DR286"/>
      <c r="DS286"/>
      <c r="DT286"/>
      <c r="DU286"/>
      <c r="DV286"/>
      <c r="DW286"/>
      <c r="DX286"/>
      <c r="DY286"/>
      <c r="DZ286"/>
      <c r="EA286"/>
      <c r="EB286"/>
      <c r="EC286"/>
      <c r="ED286"/>
      <c r="EE286"/>
      <c r="EF286"/>
      <c r="EG286"/>
      <c r="EH286"/>
      <c r="EI286"/>
      <c r="EJ286"/>
      <c r="EK286"/>
      <c r="EL286"/>
      <c r="EM286"/>
      <c r="EN286"/>
      <c r="EO286"/>
      <c r="EP286"/>
      <c r="EQ286"/>
      <c r="ER286"/>
      <c r="ES286"/>
      <c r="ET286"/>
      <c r="EU286"/>
      <c r="EV286"/>
      <c r="EW286"/>
      <c r="EX286"/>
      <c r="EY286"/>
      <c r="EZ286"/>
      <c r="FA286"/>
      <c r="FB286"/>
      <c r="FC286"/>
      <c r="FD286"/>
      <c r="FE286"/>
      <c r="FF286"/>
      <c r="FG286"/>
      <c r="FH286"/>
      <c r="FI286"/>
      <c r="FJ286"/>
      <c r="FK286"/>
      <c r="FL286"/>
      <c r="FM286"/>
      <c r="FN286"/>
      <c r="FO286"/>
      <c r="FP286"/>
      <c r="FQ286"/>
      <c r="FR286"/>
      <c r="FS286"/>
      <c r="FT286"/>
      <c r="FU286"/>
      <c r="FV286"/>
      <c r="FW286"/>
      <c r="FX286"/>
      <c r="FY286"/>
      <c r="FZ286"/>
      <c r="GA286"/>
      <c r="GB286"/>
      <c r="GC286"/>
      <c r="GD286"/>
      <c r="GE286"/>
      <c r="GF286"/>
      <c r="GG286"/>
      <c r="GH286"/>
      <c r="GI286"/>
      <c r="GJ286"/>
      <c r="GK286"/>
      <c r="GL286"/>
      <c r="GM286"/>
      <c r="GN286"/>
      <c r="GO286"/>
      <c r="GP286"/>
      <c r="GQ286"/>
      <c r="GR286"/>
      <c r="GS286"/>
      <c r="GT286"/>
      <c r="GU286"/>
      <c r="GV286"/>
      <c r="GW286"/>
      <c r="GX286"/>
      <c r="GY286"/>
      <c r="GZ286"/>
      <c r="HA286"/>
      <c r="HB286"/>
      <c r="HC286"/>
      <c r="HD286"/>
      <c r="HE286"/>
      <c r="HF286"/>
      <c r="HG286"/>
      <c r="HH286"/>
      <c r="HI286"/>
      <c r="HJ286"/>
      <c r="HK286"/>
      <c r="HL286"/>
      <c r="HM286"/>
      <c r="HN286"/>
      <c r="HO286"/>
      <c r="HP286"/>
      <c r="HQ286"/>
      <c r="HR286"/>
      <c r="HS286"/>
      <c r="HT286"/>
      <c r="HU286"/>
      <c r="HV286"/>
      <c r="HW286"/>
      <c r="HX286"/>
      <c r="HY286"/>
      <c r="HZ286"/>
      <c r="IA286"/>
      <c r="IB286"/>
      <c r="IC286"/>
      <c r="ID286"/>
      <c r="IE286"/>
      <c r="IF286"/>
      <c r="IG286"/>
      <c r="IH286"/>
      <c r="II286"/>
      <c r="IJ286"/>
      <c r="IK286"/>
      <c r="IL286"/>
      <c r="IM286"/>
      <c r="IN286"/>
      <c r="IO286"/>
      <c r="IP286"/>
      <c r="IQ286"/>
      <c r="IR286"/>
      <c r="IS286"/>
      <c r="IT286"/>
      <c r="IU286"/>
      <c r="IV286"/>
      <c r="IW286"/>
      <c r="IX286"/>
      <c r="IY286"/>
      <c r="IZ286"/>
      <c r="JA286"/>
      <c r="JB286"/>
      <c r="JC286"/>
      <c r="JD286"/>
      <c r="JE286"/>
      <c r="JF286"/>
      <c r="JG286"/>
      <c r="JH286"/>
      <c r="JI286"/>
      <c r="JJ286"/>
      <c r="JK286"/>
      <c r="JL286"/>
      <c r="JM286"/>
      <c r="JN286"/>
      <c r="JO286"/>
      <c r="JP286"/>
      <c r="JQ286"/>
      <c r="JR286"/>
      <c r="JS286"/>
      <c r="JT286"/>
      <c r="JU286"/>
      <c r="JV286"/>
      <c r="JW286"/>
      <c r="JX286"/>
      <c r="JY286"/>
      <c r="JZ286"/>
      <c r="KA286"/>
      <c r="KB286"/>
      <c r="KC286"/>
      <c r="KD286"/>
      <c r="KE286"/>
      <c r="KF286"/>
      <c r="KG286"/>
      <c r="KH286"/>
      <c r="KI286"/>
      <c r="KJ286"/>
      <c r="KK286"/>
      <c r="KL286"/>
      <c r="KM286"/>
      <c r="KN286"/>
      <c r="KO286"/>
      <c r="KP286"/>
      <c r="KQ286"/>
      <c r="KR286"/>
      <c r="KS286"/>
      <c r="KT286"/>
      <c r="KU286"/>
      <c r="KV286"/>
      <c r="KW286"/>
      <c r="KX286"/>
      <c r="KY286"/>
      <c r="KZ286"/>
      <c r="LA286"/>
      <c r="LB286"/>
      <c r="LC286"/>
      <c r="LD286"/>
      <c r="LE286"/>
      <c r="LF286"/>
      <c r="LG286"/>
      <c r="LH286"/>
      <c r="LI286"/>
      <c r="LJ286"/>
      <c r="LK286"/>
      <c r="LL286"/>
      <c r="LM286"/>
      <c r="LN286"/>
      <c r="LO286"/>
      <c r="LP286"/>
      <c r="LQ286"/>
      <c r="LR286"/>
      <c r="LS286"/>
      <c r="LT286"/>
      <c r="LU286"/>
      <c r="LV286"/>
      <c r="LW286"/>
      <c r="LX286"/>
      <c r="LY286"/>
      <c r="LZ286"/>
      <c r="MA286"/>
      <c r="MB286"/>
      <c r="MC286"/>
      <c r="MD286"/>
      <c r="ME286"/>
      <c r="MF286"/>
      <c r="MG286"/>
      <c r="MH286"/>
      <c r="MI286"/>
      <c r="MJ286"/>
      <c r="MK286"/>
      <c r="ML286"/>
      <c r="MM286"/>
      <c r="MN286"/>
      <c r="MO286"/>
      <c r="MP286"/>
      <c r="MQ286"/>
      <c r="MR286"/>
      <c r="MS286"/>
      <c r="MT286"/>
      <c r="MU286"/>
      <c r="MV286"/>
      <c r="MW286"/>
      <c r="MX286"/>
      <c r="MY286"/>
      <c r="MZ286"/>
      <c r="NA286"/>
      <c r="NB286"/>
      <c r="NC286"/>
      <c r="ND286"/>
      <c r="NE286"/>
      <c r="NF286"/>
      <c r="NG286"/>
      <c r="NH286"/>
      <c r="NI286"/>
      <c r="NJ286"/>
      <c r="NK286"/>
      <c r="NL286"/>
      <c r="NM286"/>
      <c r="NN286"/>
      <c r="NO286"/>
      <c r="NP286"/>
      <c r="NQ286"/>
      <c r="NR286"/>
      <c r="NS286"/>
      <c r="NT286"/>
      <c r="NU286"/>
      <c r="NV286"/>
      <c r="NW286"/>
      <c r="NX286"/>
      <c r="NY286"/>
      <c r="NZ286"/>
      <c r="OA286"/>
      <c r="OB286"/>
      <c r="OC286"/>
      <c r="OD286"/>
      <c r="OE286"/>
      <c r="OF286"/>
      <c r="OG286"/>
      <c r="OH286"/>
      <c r="OI286"/>
      <c r="OJ286"/>
      <c r="OK286"/>
      <c r="OL286"/>
      <c r="OM286"/>
      <c r="ON286"/>
      <c r="OO286"/>
      <c r="OP286"/>
      <c r="OQ286"/>
      <c r="OR286"/>
      <c r="OS286"/>
      <c r="OT286"/>
      <c r="OU286"/>
      <c r="OV286"/>
      <c r="OW286"/>
      <c r="OX286"/>
      <c r="OY286"/>
      <c r="OZ286"/>
      <c r="PA286"/>
      <c r="PB286"/>
      <c r="PC286"/>
      <c r="PD286"/>
      <c r="PE286"/>
      <c r="PF286"/>
      <c r="PG286"/>
      <c r="PH286"/>
      <c r="PI286"/>
      <c r="PJ286"/>
      <c r="PK286"/>
      <c r="PL286"/>
      <c r="PM286"/>
      <c r="PN286"/>
      <c r="PO286"/>
      <c r="PP286"/>
      <c r="PQ286"/>
      <c r="PR286"/>
      <c r="PS286"/>
      <c r="PT286"/>
      <c r="PU286"/>
      <c r="PV286"/>
      <c r="PW286"/>
      <c r="PX286"/>
      <c r="PY286"/>
      <c r="PZ286"/>
      <c r="QA286"/>
      <c r="QB286"/>
      <c r="QC286"/>
      <c r="QD286"/>
      <c r="QE286"/>
      <c r="QF286"/>
      <c r="QG286"/>
      <c r="QH286"/>
      <c r="QI286"/>
      <c r="QJ286"/>
      <c r="QK286"/>
      <c r="QL286"/>
      <c r="QM286"/>
      <c r="QN286"/>
      <c r="QO286"/>
      <c r="QP286"/>
      <c r="QQ286"/>
      <c r="QR286"/>
      <c r="QS286"/>
      <c r="QT286"/>
      <c r="QU286"/>
      <c r="QV286"/>
      <c r="QW286"/>
      <c r="QX286"/>
      <c r="QY286"/>
      <c r="QZ286"/>
      <c r="RA286"/>
      <c r="RB286"/>
      <c r="RC286"/>
      <c r="RD286"/>
      <c r="RE286"/>
      <c r="RF286"/>
      <c r="RG286"/>
      <c r="RH286"/>
      <c r="RI286"/>
      <c r="RJ286"/>
      <c r="RK286"/>
      <c r="RL286"/>
      <c r="RM286"/>
      <c r="RN286"/>
      <c r="RO286"/>
      <c r="RP286"/>
      <c r="RQ286"/>
      <c r="RR286"/>
      <c r="RS286"/>
      <c r="RT286"/>
      <c r="RU286"/>
      <c r="RV286"/>
      <c r="RW286"/>
      <c r="RX286"/>
      <c r="RY286"/>
      <c r="RZ286"/>
      <c r="SA286"/>
      <c r="SB286"/>
      <c r="SC286"/>
      <c r="SD286"/>
      <c r="SE286"/>
      <c r="SF286"/>
      <c r="SG286"/>
      <c r="SH286"/>
      <c r="SI286"/>
      <c r="SJ286"/>
      <c r="SK286"/>
      <c r="SL286"/>
      <c r="SM286"/>
      <c r="SN286"/>
      <c r="SO286"/>
      <c r="SP286"/>
      <c r="SQ286"/>
      <c r="SR286"/>
      <c r="SS286"/>
      <c r="ST286"/>
      <c r="SU286"/>
      <c r="SV286"/>
      <c r="SW286"/>
      <c r="SX286"/>
      <c r="SY286"/>
      <c r="SZ286"/>
      <c r="TA286"/>
      <c r="TB286"/>
      <c r="TC286"/>
      <c r="TD286"/>
      <c r="TE286"/>
      <c r="TF286"/>
      <c r="TG286"/>
      <c r="TH286"/>
      <c r="TI286"/>
      <c r="TJ286"/>
      <c r="TK286"/>
      <c r="TL286"/>
      <c r="TM286"/>
      <c r="TN286"/>
      <c r="TO286"/>
      <c r="TP286"/>
      <c r="TQ286"/>
      <c r="TR286"/>
      <c r="TS286"/>
      <c r="TT286"/>
      <c r="TU286"/>
      <c r="TV286"/>
      <c r="TW286"/>
      <c r="TX286"/>
      <c r="TY286"/>
      <c r="TZ286"/>
      <c r="UA286"/>
      <c r="UB286"/>
      <c r="UC286"/>
      <c r="UD286"/>
      <c r="UE286"/>
      <c r="UF286"/>
      <c r="UG286"/>
      <c r="UH286"/>
      <c r="UI286"/>
      <c r="UJ286"/>
      <c r="UK286"/>
      <c r="UL286"/>
      <c r="UM286"/>
      <c r="UN286"/>
      <c r="UO286"/>
      <c r="UP286"/>
      <c r="UQ286"/>
      <c r="UR286"/>
      <c r="US286"/>
      <c r="UT286"/>
      <c r="UU286"/>
      <c r="UV286"/>
      <c r="UW286"/>
      <c r="UX286"/>
      <c r="UY286"/>
      <c r="UZ286"/>
      <c r="VA286"/>
      <c r="VB286"/>
      <c r="VC286"/>
      <c r="VD286"/>
      <c r="VE286"/>
      <c r="VF286"/>
      <c r="VG286"/>
      <c r="VH286"/>
      <c r="VI286"/>
      <c r="VJ286"/>
      <c r="VK286"/>
      <c r="VL286"/>
      <c r="VM286"/>
      <c r="VN286"/>
      <c r="VO286"/>
      <c r="VP286"/>
      <c r="VQ286"/>
      <c r="VR286"/>
      <c r="VS286"/>
      <c r="VT286"/>
      <c r="VU286"/>
      <c r="VV286"/>
      <c r="VW286"/>
      <c r="VX286"/>
      <c r="VY286"/>
      <c r="VZ286"/>
      <c r="WA286"/>
      <c r="WB286"/>
      <c r="WC286"/>
      <c r="WD286"/>
      <c r="WE286"/>
      <c r="WF286"/>
      <c r="WG286"/>
      <c r="WH286"/>
      <c r="WI286"/>
      <c r="WJ286"/>
      <c r="WK286"/>
      <c r="WL286"/>
      <c r="WM286"/>
      <c r="WN286"/>
      <c r="WO286"/>
      <c r="WP286"/>
      <c r="WQ286"/>
      <c r="WR286"/>
      <c r="WS286"/>
      <c r="WT286"/>
      <c r="WU286"/>
      <c r="WV286"/>
      <c r="WW286"/>
      <c r="WX286"/>
      <c r="WY286"/>
      <c r="WZ286"/>
      <c r="XA286"/>
      <c r="XB286"/>
      <c r="XC286"/>
      <c r="XD286"/>
      <c r="XE286"/>
      <c r="XF286"/>
      <c r="XG286"/>
      <c r="XH286"/>
      <c r="XI286"/>
      <c r="XJ286"/>
      <c r="XK286"/>
      <c r="XL286"/>
      <c r="XM286"/>
      <c r="XN286"/>
      <c r="XO286"/>
      <c r="XP286"/>
      <c r="XQ286"/>
      <c r="XR286"/>
      <c r="XS286"/>
      <c r="XT286"/>
      <c r="XU286"/>
      <c r="XV286"/>
      <c r="XW286"/>
      <c r="XX286"/>
      <c r="XY286"/>
      <c r="XZ286"/>
      <c r="YA286"/>
      <c r="YB286"/>
      <c r="YC286"/>
      <c r="YD286"/>
      <c r="YE286"/>
      <c r="YF286"/>
      <c r="YG286"/>
      <c r="YH286"/>
      <c r="YI286"/>
      <c r="YJ286"/>
      <c r="YK286"/>
      <c r="YL286"/>
      <c r="YM286"/>
      <c r="YN286"/>
      <c r="YO286"/>
      <c r="YP286"/>
      <c r="YQ286"/>
      <c r="YR286"/>
      <c r="YS286"/>
      <c r="YT286"/>
      <c r="YU286"/>
      <c r="YV286"/>
      <c r="YW286"/>
      <c r="YX286"/>
      <c r="YY286"/>
      <c r="YZ286"/>
      <c r="ZA286"/>
      <c r="ZB286"/>
      <c r="ZC286"/>
      <c r="ZD286"/>
      <c r="ZE286"/>
      <c r="ZF286"/>
      <c r="ZG286"/>
      <c r="ZH286"/>
      <c r="ZI286"/>
      <c r="ZJ286"/>
      <c r="ZK286"/>
      <c r="ZL286"/>
      <c r="ZM286"/>
      <c r="ZN286"/>
      <c r="ZO286"/>
      <c r="ZP286"/>
      <c r="ZQ286"/>
      <c r="ZR286"/>
      <c r="ZS286"/>
      <c r="ZT286"/>
      <c r="ZU286"/>
      <c r="ZV286"/>
      <c r="ZW286"/>
      <c r="ZX286"/>
      <c r="ZY286"/>
      <c r="ZZ286"/>
      <c r="AAA286"/>
      <c r="AAB286"/>
      <c r="AAC286"/>
      <c r="AAD286"/>
      <c r="AAE286"/>
      <c r="AAF286"/>
      <c r="AAG286"/>
      <c r="AAH286"/>
      <c r="AAI286"/>
      <c r="AAJ286"/>
      <c r="AAK286"/>
      <c r="AAL286"/>
      <c r="AAM286"/>
      <c r="AAN286"/>
      <c r="AAO286"/>
      <c r="AAP286"/>
      <c r="AAQ286"/>
      <c r="AAR286"/>
      <c r="AAS286"/>
      <c r="AAT286"/>
      <c r="AAU286"/>
      <c r="AAV286"/>
      <c r="AAW286"/>
      <c r="AAX286"/>
      <c r="AAY286"/>
      <c r="AAZ286"/>
      <c r="ABA286"/>
      <c r="ABB286"/>
      <c r="ABC286"/>
      <c r="ABD286"/>
      <c r="ABE286"/>
      <c r="ABF286"/>
      <c r="ABG286"/>
      <c r="ABH286"/>
      <c r="ABI286"/>
      <c r="ABJ286"/>
      <c r="ABK286"/>
      <c r="ABL286"/>
      <c r="ABM286"/>
      <c r="ABN286"/>
      <c r="ABO286"/>
      <c r="ABP286"/>
      <c r="ABQ286"/>
      <c r="ABR286"/>
      <c r="ABS286"/>
      <c r="ABT286"/>
      <c r="ABU286"/>
      <c r="ABV286"/>
      <c r="ABW286"/>
      <c r="ABX286"/>
      <c r="ABY286"/>
      <c r="ABZ286"/>
      <c r="ACA286"/>
      <c r="ACB286"/>
      <c r="ACC286"/>
      <c r="ACD286"/>
      <c r="ACE286"/>
      <c r="ACF286"/>
      <c r="ACG286"/>
      <c r="ACH286"/>
      <c r="ACI286"/>
      <c r="ACJ286"/>
      <c r="ACK286"/>
      <c r="ACL286"/>
      <c r="ACM286"/>
      <c r="ACN286"/>
      <c r="ACO286"/>
      <c r="ACP286"/>
      <c r="ACQ286"/>
      <c r="ACR286"/>
      <c r="ACS286"/>
      <c r="ACT286"/>
      <c r="ACU286"/>
      <c r="ACV286"/>
      <c r="ACW286"/>
      <c r="ACX286"/>
      <c r="ACY286"/>
      <c r="ACZ286"/>
      <c r="ADA286"/>
      <c r="ADB286"/>
      <c r="ADC286"/>
      <c r="ADD286"/>
      <c r="ADE286"/>
      <c r="ADF286"/>
      <c r="ADG286"/>
      <c r="ADH286"/>
      <c r="ADI286"/>
      <c r="ADJ286"/>
      <c r="ADK286"/>
      <c r="ADL286"/>
      <c r="ADM286"/>
      <c r="ADN286"/>
      <c r="ADO286"/>
      <c r="ADP286"/>
      <c r="ADQ286"/>
      <c r="ADR286"/>
      <c r="ADS286"/>
      <c r="ADT286"/>
      <c r="ADU286"/>
      <c r="ADV286"/>
      <c r="ADW286"/>
      <c r="ADX286"/>
      <c r="ADY286"/>
      <c r="ADZ286"/>
      <c r="AEA286"/>
      <c r="AEB286"/>
      <c r="AEC286"/>
      <c r="AED286"/>
      <c r="AEE286"/>
      <c r="AEF286"/>
      <c r="AEG286"/>
      <c r="AEH286"/>
      <c r="AEI286"/>
      <c r="AEJ286"/>
      <c r="AEK286"/>
      <c r="AEL286"/>
      <c r="AEM286"/>
      <c r="AEN286"/>
      <c r="AEO286"/>
      <c r="AEP286"/>
      <c r="AEQ286"/>
      <c r="AER286"/>
      <c r="AES286"/>
      <c r="AET286"/>
      <c r="AEU286"/>
      <c r="AEV286"/>
      <c r="AEW286"/>
      <c r="AEX286"/>
      <c r="AEY286"/>
      <c r="AEZ286"/>
      <c r="AFA286"/>
      <c r="AFB286"/>
      <c r="AFC286"/>
      <c r="AFD286"/>
      <c r="AFE286"/>
      <c r="AFF286"/>
      <c r="AFG286"/>
      <c r="AFH286"/>
      <c r="AFI286"/>
      <c r="AFJ286"/>
      <c r="AFK286"/>
      <c r="AFL286"/>
      <c r="AFM286"/>
      <c r="AFN286"/>
      <c r="AFO286"/>
      <c r="AFP286"/>
      <c r="AFQ286"/>
      <c r="AFR286"/>
      <c r="AFS286"/>
      <c r="AFT286"/>
      <c r="AFU286"/>
      <c r="AFV286"/>
      <c r="AFW286"/>
      <c r="AFX286"/>
      <c r="AFY286"/>
      <c r="AFZ286"/>
      <c r="AGA286"/>
      <c r="AGB286"/>
      <c r="AGC286"/>
      <c r="AGD286"/>
      <c r="AGE286"/>
      <c r="AGF286"/>
      <c r="AGG286"/>
      <c r="AGH286"/>
      <c r="AGI286"/>
      <c r="AGJ286"/>
      <c r="AGK286"/>
      <c r="AGL286"/>
      <c r="AGM286"/>
      <c r="AGN286"/>
      <c r="AGO286"/>
      <c r="AGP286"/>
      <c r="AGQ286"/>
      <c r="AGR286"/>
      <c r="AGS286"/>
      <c r="AGT286"/>
      <c r="AGU286"/>
      <c r="AGV286"/>
      <c r="AGW286"/>
      <c r="AGX286"/>
      <c r="AGY286"/>
      <c r="AGZ286"/>
      <c r="AHA286"/>
      <c r="AHB286"/>
      <c r="AHC286"/>
      <c r="AHD286"/>
      <c r="AHE286"/>
      <c r="AHF286"/>
      <c r="AHG286"/>
      <c r="AHH286"/>
      <c r="AHI286"/>
      <c r="AHJ286"/>
      <c r="AHK286"/>
      <c r="AHL286"/>
      <c r="AHM286"/>
      <c r="AHN286"/>
      <c r="AHO286"/>
      <c r="AHP286"/>
      <c r="AHQ286"/>
      <c r="AHR286"/>
      <c r="AHS286"/>
      <c r="AHT286"/>
      <c r="AHU286"/>
      <c r="AHV286"/>
      <c r="AHW286"/>
      <c r="AHX286"/>
      <c r="AHY286"/>
      <c r="AHZ286"/>
      <c r="AIA286"/>
      <c r="AIB286"/>
      <c r="AIC286"/>
      <c r="AID286"/>
      <c r="AIE286"/>
      <c r="AIF286"/>
      <c r="AIG286"/>
      <c r="AIH286"/>
      <c r="AII286"/>
      <c r="AIJ286"/>
      <c r="AIK286"/>
      <c r="AIL286"/>
      <c r="AIM286"/>
      <c r="AIN286"/>
      <c r="AIO286"/>
      <c r="AIP286"/>
      <c r="AIQ286"/>
      <c r="AIR286"/>
      <c r="AIS286"/>
      <c r="AIT286"/>
      <c r="AIU286"/>
      <c r="AIV286"/>
      <c r="AIW286"/>
      <c r="AIX286"/>
      <c r="AIY286"/>
      <c r="AIZ286"/>
      <c r="AJA286"/>
      <c r="AJB286"/>
      <c r="AJC286"/>
      <c r="AJD286"/>
      <c r="AJE286"/>
      <c r="AJF286"/>
      <c r="AJG286"/>
      <c r="AJH286"/>
      <c r="AJI286"/>
      <c r="AJJ286"/>
      <c r="AJK286"/>
      <c r="AJL286"/>
      <c r="AJM286"/>
      <c r="AJN286"/>
      <c r="AJO286"/>
      <c r="AJP286"/>
      <c r="AJQ286"/>
      <c r="AJR286"/>
      <c r="AJS286"/>
      <c r="AJT286"/>
      <c r="AJU286"/>
      <c r="AJV286"/>
      <c r="AJW286"/>
      <c r="AJX286"/>
      <c r="AJY286"/>
      <c r="AJZ286"/>
      <c r="AKA286"/>
      <c r="AKB286"/>
      <c r="AKC286"/>
      <c r="AKD286"/>
      <c r="AKE286"/>
      <c r="AKF286"/>
      <c r="AKG286"/>
      <c r="AKH286"/>
      <c r="AKI286"/>
      <c r="AKJ286"/>
      <c r="AKK286"/>
      <c r="AKL286"/>
      <c r="AKM286"/>
      <c r="AKN286"/>
      <c r="AKO286"/>
      <c r="AKP286"/>
      <c r="AKQ286"/>
      <c r="AKR286"/>
      <c r="AKS286"/>
      <c r="AKT286"/>
      <c r="AKU286"/>
      <c r="AKV286"/>
      <c r="AKW286"/>
      <c r="AKX286"/>
      <c r="AKY286"/>
      <c r="AKZ286"/>
      <c r="ALA286"/>
      <c r="ALB286"/>
      <c r="ALC286"/>
      <c r="ALD286"/>
      <c r="ALE286"/>
      <c r="ALF286"/>
      <c r="ALG286"/>
      <c r="ALH286"/>
      <c r="ALI286"/>
      <c r="ALJ286"/>
      <c r="ALK286"/>
      <c r="ALL286"/>
      <c r="ALM286"/>
      <c r="ALN286"/>
      <c r="ALO286"/>
      <c r="ALP286"/>
      <c r="ALQ286"/>
      <c r="ALR286"/>
      <c r="ALS286"/>
      <c r="ALT286"/>
      <c r="ALU286"/>
      <c r="ALV286"/>
      <c r="ALW286"/>
      <c r="ALX286"/>
      <c r="ALY286"/>
      <c r="ALZ286"/>
      <c r="AMA286"/>
    </row>
    <row r="287" spans="2:1015" x14ac:dyDescent="0.25">
      <c r="C287" s="138"/>
      <c r="D287" s="138"/>
      <c r="E287" s="140"/>
      <c r="F287" s="140"/>
      <c r="G287" s="140"/>
      <c r="H287" s="140"/>
      <c r="I287" s="140"/>
      <c r="J287" s="140"/>
      <c r="K287" s="140"/>
      <c r="L287" s="123"/>
      <c r="M287" s="123"/>
      <c r="N287" s="123"/>
      <c r="O287" s="123"/>
      <c r="P287" s="123"/>
      <c r="Q287" s="123"/>
      <c r="R287" s="123"/>
      <c r="S287" s="123"/>
      <c r="T287" s="123"/>
      <c r="U287" s="123"/>
      <c r="V287" s="123"/>
      <c r="W287" s="123"/>
      <c r="X287" s="123"/>
      <c r="Y287" s="123"/>
      <c r="Z287" s="123"/>
      <c r="AA287" s="123"/>
      <c r="AB287" s="123"/>
      <c r="AC287" s="123"/>
      <c r="AD287" s="123"/>
      <c r="AE287" s="123"/>
      <c r="AF287" s="123"/>
      <c r="AG287" s="123"/>
      <c r="AH287" s="123"/>
      <c r="AI287" s="123"/>
      <c r="AJ287" s="123"/>
      <c r="AK287" s="123"/>
      <c r="AL287" s="123"/>
      <c r="AM287" s="123"/>
      <c r="AN287" s="123"/>
      <c r="AO287" s="123"/>
      <c r="AP287" s="123"/>
      <c r="AQ287" s="123"/>
      <c r="AR287" s="123"/>
      <c r="AS287" s="123"/>
      <c r="AT287" s="123"/>
      <c r="AU287" s="123"/>
      <c r="AV287"/>
      <c r="AW287"/>
      <c r="AX287"/>
      <c r="AY287"/>
      <c r="AZ287"/>
      <c r="BA287"/>
      <c r="BB287"/>
      <c r="BC287"/>
      <c r="BD287"/>
      <c r="BE287"/>
      <c r="BF287"/>
      <c r="BG287"/>
      <c r="BH287"/>
      <c r="BI287"/>
      <c r="BJ287"/>
      <c r="BK287"/>
      <c r="BL287"/>
      <c r="BM287"/>
      <c r="BN287"/>
      <c r="BO287"/>
      <c r="BP287"/>
      <c r="BQ287"/>
      <c r="BR287"/>
      <c r="BS287"/>
      <c r="BT287"/>
      <c r="BU287"/>
      <c r="BV287"/>
      <c r="BW287"/>
      <c r="BX287"/>
      <c r="BY287"/>
      <c r="BZ287"/>
      <c r="CA287"/>
      <c r="CB287"/>
      <c r="CC287"/>
      <c r="CD287"/>
      <c r="CE287"/>
      <c r="CF287"/>
      <c r="CG287"/>
      <c r="CH287"/>
      <c r="CI287"/>
      <c r="CJ287"/>
      <c r="CK287"/>
      <c r="CL287"/>
      <c r="CM287"/>
      <c r="CN287"/>
      <c r="CO287"/>
      <c r="CP287"/>
      <c r="CQ287"/>
      <c r="CR287"/>
      <c r="CS287"/>
      <c r="CT287"/>
      <c r="CU287"/>
      <c r="CV287"/>
      <c r="CW287"/>
      <c r="CX287"/>
      <c r="CY287"/>
      <c r="CZ287"/>
      <c r="DA287"/>
      <c r="DB287"/>
      <c r="DC287"/>
      <c r="DD287"/>
      <c r="DE287"/>
      <c r="DF287"/>
      <c r="DG287"/>
      <c r="DH287"/>
      <c r="DI287"/>
      <c r="DJ287"/>
      <c r="DK287"/>
      <c r="DL287"/>
      <c r="DM287"/>
      <c r="DN287"/>
      <c r="DO287"/>
      <c r="DP287"/>
      <c r="DQ287"/>
      <c r="DR287"/>
      <c r="DS287"/>
      <c r="DT287"/>
      <c r="DU287"/>
      <c r="DV287"/>
      <c r="DW287"/>
      <c r="DX287"/>
      <c r="DY287"/>
      <c r="DZ287"/>
      <c r="EA287"/>
      <c r="EB287"/>
      <c r="EC287"/>
      <c r="ED287"/>
      <c r="EE287"/>
      <c r="EF287"/>
      <c r="EG287"/>
      <c r="EH287"/>
      <c r="EI287"/>
      <c r="EJ287"/>
      <c r="EK287"/>
      <c r="EL287"/>
      <c r="EM287"/>
      <c r="EN287"/>
      <c r="EO287"/>
      <c r="EP287"/>
      <c r="EQ287"/>
      <c r="ER287"/>
      <c r="ES287"/>
      <c r="ET287"/>
      <c r="EU287"/>
      <c r="EV287"/>
      <c r="EW287"/>
      <c r="EX287"/>
      <c r="EY287"/>
      <c r="EZ287"/>
      <c r="FA287"/>
      <c r="FB287"/>
      <c r="FC287"/>
      <c r="FD287"/>
      <c r="FE287"/>
      <c r="FF287"/>
      <c r="FG287"/>
      <c r="FH287"/>
      <c r="FI287"/>
      <c r="FJ287"/>
      <c r="FK287"/>
      <c r="FL287"/>
      <c r="FM287"/>
      <c r="FN287"/>
      <c r="FO287"/>
      <c r="FP287"/>
      <c r="FQ287"/>
      <c r="FR287"/>
      <c r="FS287"/>
      <c r="FT287"/>
      <c r="FU287"/>
      <c r="FV287"/>
      <c r="FW287"/>
      <c r="FX287"/>
      <c r="FY287"/>
      <c r="FZ287"/>
      <c r="GA287"/>
      <c r="GB287"/>
      <c r="GC287"/>
      <c r="GD287"/>
      <c r="GE287"/>
      <c r="GF287"/>
      <c r="GG287"/>
      <c r="GH287"/>
      <c r="GI287"/>
      <c r="GJ287"/>
      <c r="GK287"/>
      <c r="GL287"/>
      <c r="GM287"/>
      <c r="GN287"/>
      <c r="GO287"/>
      <c r="GP287"/>
      <c r="GQ287"/>
      <c r="GR287"/>
      <c r="GS287"/>
      <c r="GT287"/>
      <c r="GU287"/>
      <c r="GV287"/>
      <c r="GW287"/>
      <c r="GX287"/>
      <c r="GY287"/>
      <c r="GZ287"/>
      <c r="HA287"/>
      <c r="HB287"/>
      <c r="HC287"/>
      <c r="HD287"/>
      <c r="HE287"/>
      <c r="HF287"/>
      <c r="HG287"/>
      <c r="HH287"/>
      <c r="HI287"/>
      <c r="HJ287"/>
      <c r="HK287"/>
      <c r="HL287"/>
      <c r="HM287"/>
      <c r="HN287"/>
      <c r="HO287"/>
      <c r="HP287"/>
      <c r="HQ287"/>
      <c r="HR287"/>
      <c r="HS287"/>
      <c r="HT287"/>
      <c r="HU287"/>
      <c r="HV287"/>
      <c r="HW287"/>
      <c r="HX287"/>
      <c r="HY287"/>
      <c r="HZ287"/>
      <c r="IA287"/>
      <c r="IB287"/>
      <c r="IC287"/>
      <c r="ID287"/>
      <c r="IE287"/>
      <c r="IF287"/>
      <c r="IG287"/>
      <c r="IH287"/>
      <c r="II287"/>
      <c r="IJ287"/>
      <c r="IK287"/>
      <c r="IL287"/>
      <c r="IM287"/>
      <c r="IN287"/>
      <c r="IO287"/>
      <c r="IP287"/>
      <c r="IQ287"/>
      <c r="IR287"/>
      <c r="IS287"/>
      <c r="IT287"/>
      <c r="IU287"/>
      <c r="IV287"/>
      <c r="IW287"/>
      <c r="IX287"/>
      <c r="IY287"/>
      <c r="IZ287"/>
      <c r="JA287"/>
      <c r="JB287"/>
      <c r="JC287"/>
      <c r="JD287"/>
      <c r="JE287"/>
      <c r="JF287"/>
      <c r="JG287"/>
      <c r="JH287"/>
      <c r="JI287"/>
      <c r="JJ287"/>
      <c r="JK287"/>
      <c r="JL287"/>
      <c r="JM287"/>
      <c r="JN287"/>
      <c r="JO287"/>
      <c r="JP287"/>
      <c r="JQ287"/>
      <c r="JR287"/>
      <c r="JS287"/>
      <c r="JT287"/>
      <c r="JU287"/>
      <c r="JV287"/>
      <c r="JW287"/>
      <c r="JX287"/>
      <c r="JY287"/>
      <c r="JZ287"/>
      <c r="KA287"/>
      <c r="KB287"/>
      <c r="KC287"/>
      <c r="KD287"/>
      <c r="KE287"/>
      <c r="KF287"/>
      <c r="KG287"/>
      <c r="KH287"/>
      <c r="KI287"/>
      <c r="KJ287"/>
      <c r="KK287"/>
      <c r="KL287"/>
      <c r="KM287"/>
      <c r="KN287"/>
      <c r="KO287"/>
      <c r="KP287"/>
      <c r="KQ287"/>
      <c r="KR287"/>
      <c r="KS287"/>
      <c r="KT287"/>
      <c r="KU287"/>
      <c r="KV287"/>
      <c r="KW287"/>
      <c r="KX287"/>
      <c r="KY287"/>
      <c r="KZ287"/>
      <c r="LA287"/>
      <c r="LB287"/>
      <c r="LC287"/>
      <c r="LD287"/>
      <c r="LE287"/>
      <c r="LF287"/>
      <c r="LG287"/>
      <c r="LH287"/>
      <c r="LI287"/>
      <c r="LJ287"/>
      <c r="LK287"/>
      <c r="LL287"/>
      <c r="LM287"/>
      <c r="LN287"/>
      <c r="LO287"/>
      <c r="LP287"/>
      <c r="LQ287"/>
      <c r="LR287"/>
      <c r="LS287"/>
      <c r="LT287"/>
      <c r="LU287"/>
      <c r="LV287"/>
      <c r="LW287"/>
      <c r="LX287"/>
      <c r="LY287"/>
      <c r="LZ287"/>
      <c r="MA287"/>
      <c r="MB287"/>
      <c r="MC287"/>
      <c r="MD287"/>
      <c r="ME287"/>
      <c r="MF287"/>
      <c r="MG287"/>
      <c r="MH287"/>
      <c r="MI287"/>
      <c r="MJ287"/>
      <c r="MK287"/>
      <c r="ML287"/>
      <c r="MM287"/>
      <c r="MN287"/>
      <c r="MO287"/>
      <c r="MP287"/>
      <c r="MQ287"/>
      <c r="MR287"/>
      <c r="MS287"/>
      <c r="MT287"/>
      <c r="MU287"/>
      <c r="MV287"/>
      <c r="MW287"/>
      <c r="MX287"/>
      <c r="MY287"/>
      <c r="MZ287"/>
      <c r="NA287"/>
      <c r="NB287"/>
      <c r="NC287"/>
      <c r="ND287"/>
      <c r="NE287"/>
      <c r="NF287"/>
      <c r="NG287"/>
      <c r="NH287"/>
      <c r="NI287"/>
      <c r="NJ287"/>
      <c r="NK287"/>
      <c r="NL287"/>
      <c r="NM287"/>
      <c r="NN287"/>
      <c r="NO287"/>
      <c r="NP287"/>
      <c r="NQ287"/>
      <c r="NR287"/>
      <c r="NS287"/>
      <c r="NT287"/>
      <c r="NU287"/>
      <c r="NV287"/>
      <c r="NW287"/>
      <c r="NX287"/>
      <c r="NY287"/>
      <c r="NZ287"/>
      <c r="OA287"/>
      <c r="OB287"/>
      <c r="OC287"/>
      <c r="OD287"/>
      <c r="OE287"/>
      <c r="OF287"/>
      <c r="OG287"/>
      <c r="OH287"/>
      <c r="OI287"/>
      <c r="OJ287"/>
      <c r="OK287"/>
      <c r="OL287"/>
      <c r="OM287"/>
      <c r="ON287"/>
      <c r="OO287"/>
      <c r="OP287"/>
      <c r="OQ287"/>
      <c r="OR287"/>
      <c r="OS287"/>
      <c r="OT287"/>
      <c r="OU287"/>
      <c r="OV287"/>
      <c r="OW287"/>
      <c r="OX287"/>
      <c r="OY287"/>
      <c r="OZ287"/>
      <c r="PA287"/>
      <c r="PB287"/>
      <c r="PC287"/>
      <c r="PD287"/>
      <c r="PE287"/>
      <c r="PF287"/>
      <c r="PG287"/>
      <c r="PH287"/>
      <c r="PI287"/>
      <c r="PJ287"/>
      <c r="PK287"/>
      <c r="PL287"/>
      <c r="PM287"/>
      <c r="PN287"/>
      <c r="PO287"/>
      <c r="PP287"/>
      <c r="PQ287"/>
      <c r="PR287"/>
      <c r="PS287"/>
      <c r="PT287"/>
      <c r="PU287"/>
      <c r="PV287"/>
      <c r="PW287"/>
      <c r="PX287"/>
      <c r="PY287"/>
      <c r="PZ287"/>
      <c r="QA287"/>
      <c r="QB287"/>
      <c r="QC287"/>
      <c r="QD287"/>
      <c r="QE287"/>
      <c r="QF287"/>
      <c r="QG287"/>
      <c r="QH287"/>
      <c r="QI287"/>
      <c r="QJ287"/>
      <c r="QK287"/>
      <c r="QL287"/>
      <c r="QM287"/>
      <c r="QN287"/>
      <c r="QO287"/>
      <c r="QP287"/>
      <c r="QQ287"/>
      <c r="QR287"/>
      <c r="QS287"/>
      <c r="QT287"/>
      <c r="QU287"/>
      <c r="QV287"/>
      <c r="QW287"/>
      <c r="QX287"/>
      <c r="QY287"/>
      <c r="QZ287"/>
      <c r="RA287"/>
      <c r="RB287"/>
      <c r="RC287"/>
      <c r="RD287"/>
      <c r="RE287"/>
      <c r="RF287"/>
      <c r="RG287"/>
      <c r="RH287"/>
      <c r="RI287"/>
      <c r="RJ287"/>
      <c r="RK287"/>
      <c r="RL287"/>
      <c r="RM287"/>
      <c r="RN287"/>
      <c r="RO287"/>
      <c r="RP287"/>
      <c r="RQ287"/>
      <c r="RR287"/>
      <c r="RS287"/>
      <c r="RT287"/>
      <c r="RU287"/>
      <c r="RV287"/>
      <c r="RW287"/>
      <c r="RX287"/>
      <c r="RY287"/>
      <c r="RZ287"/>
      <c r="SA287"/>
      <c r="SB287"/>
      <c r="SC287"/>
      <c r="SD287"/>
      <c r="SE287"/>
      <c r="SF287"/>
      <c r="SG287"/>
      <c r="SH287"/>
      <c r="SI287"/>
      <c r="SJ287"/>
      <c r="SK287"/>
      <c r="SL287"/>
      <c r="SM287"/>
      <c r="SN287"/>
      <c r="SO287"/>
      <c r="SP287"/>
      <c r="SQ287"/>
      <c r="SR287"/>
      <c r="SS287"/>
      <c r="ST287"/>
      <c r="SU287"/>
      <c r="SV287"/>
      <c r="SW287"/>
      <c r="SX287"/>
      <c r="SY287"/>
      <c r="SZ287"/>
      <c r="TA287"/>
      <c r="TB287"/>
      <c r="TC287"/>
      <c r="TD287"/>
      <c r="TE287"/>
      <c r="TF287"/>
      <c r="TG287"/>
      <c r="TH287"/>
      <c r="TI287"/>
      <c r="TJ287"/>
      <c r="TK287"/>
      <c r="TL287"/>
      <c r="TM287"/>
      <c r="TN287"/>
      <c r="TO287"/>
      <c r="TP287"/>
      <c r="TQ287"/>
      <c r="TR287"/>
      <c r="TS287"/>
      <c r="TT287"/>
      <c r="TU287"/>
      <c r="TV287"/>
      <c r="TW287"/>
      <c r="TX287"/>
      <c r="TY287"/>
      <c r="TZ287"/>
      <c r="UA287"/>
      <c r="UB287"/>
      <c r="UC287"/>
      <c r="UD287"/>
      <c r="UE287"/>
      <c r="UF287"/>
      <c r="UG287"/>
      <c r="UH287"/>
      <c r="UI287"/>
      <c r="UJ287"/>
      <c r="UK287"/>
      <c r="UL287"/>
      <c r="UM287"/>
      <c r="UN287"/>
      <c r="UO287"/>
      <c r="UP287"/>
      <c r="UQ287"/>
      <c r="UR287"/>
      <c r="US287"/>
      <c r="UT287"/>
      <c r="UU287"/>
      <c r="UV287"/>
      <c r="UW287"/>
      <c r="UX287"/>
      <c r="UY287"/>
      <c r="UZ287"/>
      <c r="VA287"/>
      <c r="VB287"/>
      <c r="VC287"/>
      <c r="VD287"/>
      <c r="VE287"/>
      <c r="VF287"/>
      <c r="VG287"/>
      <c r="VH287"/>
      <c r="VI287"/>
      <c r="VJ287"/>
      <c r="VK287"/>
      <c r="VL287"/>
      <c r="VM287"/>
      <c r="VN287"/>
      <c r="VO287"/>
      <c r="VP287"/>
      <c r="VQ287"/>
      <c r="VR287"/>
      <c r="VS287"/>
      <c r="VT287"/>
      <c r="VU287"/>
      <c r="VV287"/>
      <c r="VW287"/>
      <c r="VX287"/>
      <c r="VY287"/>
      <c r="VZ287"/>
      <c r="WA287"/>
      <c r="WB287"/>
      <c r="WC287"/>
      <c r="WD287"/>
      <c r="WE287"/>
      <c r="WF287"/>
      <c r="WG287"/>
      <c r="WH287"/>
      <c r="WI287"/>
      <c r="WJ287"/>
      <c r="WK287"/>
      <c r="WL287"/>
      <c r="WM287"/>
      <c r="WN287"/>
      <c r="WO287"/>
      <c r="WP287"/>
      <c r="WQ287"/>
      <c r="WR287"/>
      <c r="WS287"/>
      <c r="WT287"/>
      <c r="WU287"/>
      <c r="WV287"/>
      <c r="WW287"/>
      <c r="WX287"/>
      <c r="WY287"/>
      <c r="WZ287"/>
      <c r="XA287"/>
      <c r="XB287"/>
      <c r="XC287"/>
      <c r="XD287"/>
      <c r="XE287"/>
      <c r="XF287"/>
      <c r="XG287"/>
      <c r="XH287"/>
      <c r="XI287"/>
      <c r="XJ287"/>
      <c r="XK287"/>
      <c r="XL287"/>
      <c r="XM287"/>
      <c r="XN287"/>
      <c r="XO287"/>
      <c r="XP287"/>
      <c r="XQ287"/>
      <c r="XR287"/>
      <c r="XS287"/>
      <c r="XT287"/>
      <c r="XU287"/>
      <c r="XV287"/>
      <c r="XW287"/>
      <c r="XX287"/>
      <c r="XY287"/>
      <c r="XZ287"/>
      <c r="YA287"/>
      <c r="YB287"/>
      <c r="YC287"/>
      <c r="YD287"/>
      <c r="YE287"/>
      <c r="YF287"/>
      <c r="YG287"/>
      <c r="YH287"/>
      <c r="YI287"/>
      <c r="YJ287"/>
      <c r="YK287"/>
      <c r="YL287"/>
      <c r="YM287"/>
      <c r="YN287"/>
      <c r="YO287"/>
      <c r="YP287"/>
      <c r="YQ287"/>
      <c r="YR287"/>
      <c r="YS287"/>
      <c r="YT287"/>
      <c r="YU287"/>
      <c r="YV287"/>
      <c r="YW287"/>
      <c r="YX287"/>
      <c r="YY287"/>
      <c r="YZ287"/>
      <c r="ZA287"/>
      <c r="ZB287"/>
      <c r="ZC287"/>
      <c r="ZD287"/>
      <c r="ZE287"/>
      <c r="ZF287"/>
      <c r="ZG287"/>
      <c r="ZH287"/>
      <c r="ZI287"/>
      <c r="ZJ287"/>
      <c r="ZK287"/>
      <c r="ZL287"/>
      <c r="ZM287"/>
      <c r="ZN287"/>
      <c r="ZO287"/>
      <c r="ZP287"/>
      <c r="ZQ287"/>
      <c r="ZR287"/>
      <c r="ZS287"/>
      <c r="ZT287"/>
      <c r="ZU287"/>
      <c r="ZV287"/>
      <c r="ZW287"/>
      <c r="ZX287"/>
      <c r="ZY287"/>
      <c r="ZZ287"/>
      <c r="AAA287"/>
      <c r="AAB287"/>
      <c r="AAC287"/>
      <c r="AAD287"/>
      <c r="AAE287"/>
      <c r="AAF287"/>
      <c r="AAG287"/>
      <c r="AAH287"/>
      <c r="AAI287"/>
      <c r="AAJ287"/>
      <c r="AAK287"/>
      <c r="AAL287"/>
      <c r="AAM287"/>
      <c r="AAN287"/>
      <c r="AAO287"/>
      <c r="AAP287"/>
      <c r="AAQ287"/>
      <c r="AAR287"/>
      <c r="AAS287"/>
      <c r="AAT287"/>
      <c r="AAU287"/>
      <c r="AAV287"/>
      <c r="AAW287"/>
      <c r="AAX287"/>
      <c r="AAY287"/>
      <c r="AAZ287"/>
      <c r="ABA287"/>
      <c r="ABB287"/>
      <c r="ABC287"/>
      <c r="ABD287"/>
      <c r="ABE287"/>
      <c r="ABF287"/>
      <c r="ABG287"/>
      <c r="ABH287"/>
      <c r="ABI287"/>
      <c r="ABJ287"/>
      <c r="ABK287"/>
      <c r="ABL287"/>
      <c r="ABM287"/>
      <c r="ABN287"/>
      <c r="ABO287"/>
      <c r="ABP287"/>
      <c r="ABQ287"/>
      <c r="ABR287"/>
      <c r="ABS287"/>
      <c r="ABT287"/>
      <c r="ABU287"/>
      <c r="ABV287"/>
      <c r="ABW287"/>
      <c r="ABX287"/>
      <c r="ABY287"/>
      <c r="ABZ287"/>
      <c r="ACA287"/>
      <c r="ACB287"/>
      <c r="ACC287"/>
      <c r="ACD287"/>
      <c r="ACE287"/>
      <c r="ACF287"/>
      <c r="ACG287"/>
      <c r="ACH287"/>
      <c r="ACI287"/>
      <c r="ACJ287"/>
      <c r="ACK287"/>
      <c r="ACL287"/>
      <c r="ACM287"/>
      <c r="ACN287"/>
      <c r="ACO287"/>
      <c r="ACP287"/>
      <c r="ACQ287"/>
      <c r="ACR287"/>
      <c r="ACS287"/>
      <c r="ACT287"/>
      <c r="ACU287"/>
      <c r="ACV287"/>
      <c r="ACW287"/>
      <c r="ACX287"/>
      <c r="ACY287"/>
      <c r="ACZ287"/>
      <c r="ADA287"/>
      <c r="ADB287"/>
      <c r="ADC287"/>
      <c r="ADD287"/>
      <c r="ADE287"/>
      <c r="ADF287"/>
      <c r="ADG287"/>
      <c r="ADH287"/>
      <c r="ADI287"/>
      <c r="ADJ287"/>
      <c r="ADK287"/>
      <c r="ADL287"/>
      <c r="ADM287"/>
      <c r="ADN287"/>
      <c r="ADO287"/>
      <c r="ADP287"/>
      <c r="ADQ287"/>
      <c r="ADR287"/>
      <c r="ADS287"/>
      <c r="ADT287"/>
      <c r="ADU287"/>
      <c r="ADV287"/>
      <c r="ADW287"/>
      <c r="ADX287"/>
      <c r="ADY287"/>
      <c r="ADZ287"/>
      <c r="AEA287"/>
      <c r="AEB287"/>
      <c r="AEC287"/>
      <c r="AED287"/>
      <c r="AEE287"/>
      <c r="AEF287"/>
      <c r="AEG287"/>
      <c r="AEH287"/>
      <c r="AEI287"/>
      <c r="AEJ287"/>
      <c r="AEK287"/>
      <c r="AEL287"/>
      <c r="AEM287"/>
      <c r="AEN287"/>
      <c r="AEO287"/>
      <c r="AEP287"/>
      <c r="AEQ287"/>
      <c r="AER287"/>
      <c r="AES287"/>
      <c r="AET287"/>
      <c r="AEU287"/>
      <c r="AEV287"/>
      <c r="AEW287"/>
      <c r="AEX287"/>
      <c r="AEY287"/>
      <c r="AEZ287"/>
      <c r="AFA287"/>
      <c r="AFB287"/>
      <c r="AFC287"/>
      <c r="AFD287"/>
      <c r="AFE287"/>
      <c r="AFF287"/>
      <c r="AFG287"/>
      <c r="AFH287"/>
      <c r="AFI287"/>
      <c r="AFJ287"/>
      <c r="AFK287"/>
      <c r="AFL287"/>
      <c r="AFM287"/>
      <c r="AFN287"/>
      <c r="AFO287"/>
      <c r="AFP287"/>
      <c r="AFQ287"/>
      <c r="AFR287"/>
      <c r="AFS287"/>
      <c r="AFT287"/>
      <c r="AFU287"/>
      <c r="AFV287"/>
      <c r="AFW287"/>
      <c r="AFX287"/>
      <c r="AFY287"/>
      <c r="AFZ287"/>
      <c r="AGA287"/>
      <c r="AGB287"/>
      <c r="AGC287"/>
      <c r="AGD287"/>
      <c r="AGE287"/>
      <c r="AGF287"/>
      <c r="AGG287"/>
      <c r="AGH287"/>
      <c r="AGI287"/>
      <c r="AGJ287"/>
      <c r="AGK287"/>
      <c r="AGL287"/>
      <c r="AGM287"/>
      <c r="AGN287"/>
      <c r="AGO287"/>
      <c r="AGP287"/>
      <c r="AGQ287"/>
      <c r="AGR287"/>
      <c r="AGS287"/>
      <c r="AGT287"/>
      <c r="AGU287"/>
      <c r="AGV287"/>
      <c r="AGW287"/>
      <c r="AGX287"/>
      <c r="AGY287"/>
      <c r="AGZ287"/>
      <c r="AHA287"/>
      <c r="AHB287"/>
      <c r="AHC287"/>
      <c r="AHD287"/>
      <c r="AHE287"/>
      <c r="AHF287"/>
      <c r="AHG287"/>
      <c r="AHH287"/>
      <c r="AHI287"/>
      <c r="AHJ287"/>
      <c r="AHK287"/>
      <c r="AHL287"/>
      <c r="AHM287"/>
      <c r="AHN287"/>
      <c r="AHO287"/>
      <c r="AHP287"/>
      <c r="AHQ287"/>
      <c r="AHR287"/>
      <c r="AHS287"/>
      <c r="AHT287"/>
      <c r="AHU287"/>
      <c r="AHV287"/>
      <c r="AHW287"/>
      <c r="AHX287"/>
      <c r="AHY287"/>
      <c r="AHZ287"/>
      <c r="AIA287"/>
      <c r="AIB287"/>
      <c r="AIC287"/>
      <c r="AID287"/>
      <c r="AIE287"/>
      <c r="AIF287"/>
      <c r="AIG287"/>
      <c r="AIH287"/>
      <c r="AII287"/>
      <c r="AIJ287"/>
      <c r="AIK287"/>
      <c r="AIL287"/>
      <c r="AIM287"/>
      <c r="AIN287"/>
      <c r="AIO287"/>
      <c r="AIP287"/>
      <c r="AIQ287"/>
      <c r="AIR287"/>
      <c r="AIS287"/>
      <c r="AIT287"/>
      <c r="AIU287"/>
      <c r="AIV287"/>
      <c r="AIW287"/>
      <c r="AIX287"/>
      <c r="AIY287"/>
      <c r="AIZ287"/>
      <c r="AJA287"/>
      <c r="AJB287"/>
      <c r="AJC287"/>
      <c r="AJD287"/>
      <c r="AJE287"/>
      <c r="AJF287"/>
      <c r="AJG287"/>
      <c r="AJH287"/>
      <c r="AJI287"/>
      <c r="AJJ287"/>
      <c r="AJK287"/>
      <c r="AJL287"/>
      <c r="AJM287"/>
      <c r="AJN287"/>
      <c r="AJO287"/>
      <c r="AJP287"/>
      <c r="AJQ287"/>
      <c r="AJR287"/>
      <c r="AJS287"/>
      <c r="AJT287"/>
      <c r="AJU287"/>
      <c r="AJV287"/>
      <c r="AJW287"/>
      <c r="AJX287"/>
      <c r="AJY287"/>
      <c r="AJZ287"/>
      <c r="AKA287"/>
      <c r="AKB287"/>
      <c r="AKC287"/>
      <c r="AKD287"/>
      <c r="AKE287"/>
      <c r="AKF287"/>
      <c r="AKG287"/>
      <c r="AKH287"/>
      <c r="AKI287"/>
      <c r="AKJ287"/>
      <c r="AKK287"/>
      <c r="AKL287"/>
      <c r="AKM287"/>
      <c r="AKN287"/>
      <c r="AKO287"/>
      <c r="AKP287"/>
      <c r="AKQ287"/>
      <c r="AKR287"/>
      <c r="AKS287"/>
      <c r="AKT287"/>
      <c r="AKU287"/>
      <c r="AKV287"/>
      <c r="AKW287"/>
      <c r="AKX287"/>
      <c r="AKY287"/>
      <c r="AKZ287"/>
      <c r="ALA287"/>
      <c r="ALB287"/>
      <c r="ALC287"/>
      <c r="ALD287"/>
      <c r="ALE287"/>
      <c r="ALF287"/>
      <c r="ALG287"/>
      <c r="ALH287"/>
      <c r="ALI287"/>
      <c r="ALJ287"/>
      <c r="ALK287"/>
      <c r="ALL287"/>
      <c r="ALM287"/>
      <c r="ALN287"/>
      <c r="ALO287"/>
      <c r="ALP287"/>
      <c r="ALQ287"/>
      <c r="ALR287"/>
      <c r="ALS287"/>
      <c r="ALT287"/>
      <c r="ALU287"/>
      <c r="ALV287"/>
      <c r="ALW287"/>
      <c r="ALX287"/>
      <c r="ALY287"/>
      <c r="ALZ287"/>
      <c r="AMA287"/>
    </row>
    <row r="288" spans="2:1015" x14ac:dyDescent="0.25">
      <c r="C288" s="138"/>
      <c r="D288" s="138"/>
      <c r="E288" s="138"/>
      <c r="F288" s="138"/>
      <c r="G288" s="138"/>
      <c r="H288" s="138"/>
      <c r="I288" s="138"/>
      <c r="J288" s="138"/>
      <c r="K288" s="138"/>
      <c r="L288" s="123"/>
      <c r="M288" s="123"/>
      <c r="N288" s="123"/>
      <c r="O288" s="123"/>
      <c r="P288" s="123"/>
      <c r="Q288" s="123"/>
      <c r="R288" s="123"/>
      <c r="S288" s="123"/>
      <c r="T288" s="123"/>
      <c r="U288" s="123"/>
      <c r="V288" s="123"/>
      <c r="W288" s="123"/>
      <c r="X288" s="123"/>
      <c r="Y288" s="123"/>
      <c r="Z288" s="123"/>
      <c r="AA288" s="123"/>
      <c r="AB288" s="123"/>
      <c r="AC288" s="123"/>
      <c r="AD288" s="123"/>
      <c r="AE288" s="123"/>
      <c r="AF288" s="123"/>
      <c r="AG288" s="123"/>
      <c r="AH288" s="123"/>
      <c r="AI288" s="123"/>
      <c r="AJ288" s="123"/>
      <c r="AK288" s="123"/>
      <c r="AL288" s="123"/>
      <c r="AM288" s="123"/>
      <c r="AN288" s="123"/>
      <c r="AO288" s="123"/>
      <c r="AP288" s="123"/>
      <c r="AQ288" s="123"/>
      <c r="AR288" s="123"/>
      <c r="AS288" s="123"/>
      <c r="AT288" s="123"/>
      <c r="AU288" s="123"/>
      <c r="AV288"/>
      <c r="AW288"/>
      <c r="AX288"/>
      <c r="AY288"/>
      <c r="AZ288"/>
      <c r="BA288"/>
      <c r="BB288"/>
      <c r="BC288"/>
      <c r="BD288"/>
      <c r="BE288"/>
      <c r="BF288"/>
      <c r="BG288"/>
      <c r="BH288"/>
      <c r="BI288"/>
      <c r="BJ288"/>
      <c r="BK288"/>
      <c r="BL288"/>
      <c r="BM288"/>
      <c r="BN288"/>
      <c r="BO288"/>
      <c r="BP288"/>
      <c r="BQ288"/>
      <c r="BR288"/>
      <c r="BS288"/>
      <c r="BT288"/>
      <c r="BU288"/>
      <c r="BV288"/>
      <c r="BW288"/>
      <c r="BX288"/>
      <c r="BY288"/>
      <c r="BZ288"/>
      <c r="CA288"/>
      <c r="CB288"/>
      <c r="CC288"/>
      <c r="CD288"/>
      <c r="CE288"/>
      <c r="CF288"/>
      <c r="CG288"/>
      <c r="CH288"/>
      <c r="CI288"/>
      <c r="CJ288"/>
      <c r="CK288"/>
      <c r="CL288"/>
      <c r="CM288"/>
      <c r="CN288"/>
      <c r="CO288"/>
      <c r="CP288"/>
      <c r="CQ288"/>
      <c r="CR288"/>
      <c r="CS288"/>
      <c r="CT288"/>
      <c r="CU288"/>
      <c r="CV288"/>
      <c r="CW288"/>
      <c r="CX288"/>
      <c r="CY288"/>
      <c r="CZ288"/>
      <c r="DA288"/>
      <c r="DB288"/>
      <c r="DC288"/>
      <c r="DD288"/>
      <c r="DE288"/>
      <c r="DF288"/>
      <c r="DG288"/>
      <c r="DH288"/>
      <c r="DI288"/>
      <c r="DJ288"/>
      <c r="DK288"/>
      <c r="DL288"/>
      <c r="DM288"/>
      <c r="DN288"/>
      <c r="DO288"/>
      <c r="DP288"/>
      <c r="DQ288"/>
      <c r="DR288"/>
      <c r="DS288"/>
      <c r="DT288"/>
      <c r="DU288"/>
      <c r="DV288"/>
      <c r="DW288"/>
      <c r="DX288"/>
      <c r="DY288"/>
      <c r="DZ288"/>
      <c r="EA288"/>
      <c r="EB288"/>
      <c r="EC288"/>
      <c r="ED288"/>
      <c r="EE288"/>
      <c r="EF288"/>
      <c r="EG288"/>
      <c r="EH288"/>
      <c r="EI288"/>
      <c r="EJ288"/>
      <c r="EK288"/>
      <c r="EL288"/>
      <c r="EM288"/>
      <c r="EN288"/>
      <c r="EO288"/>
      <c r="EP288"/>
      <c r="EQ288"/>
      <c r="ER288"/>
      <c r="ES288"/>
      <c r="ET288"/>
      <c r="EU288"/>
      <c r="EV288"/>
      <c r="EW288"/>
      <c r="EX288"/>
      <c r="EY288"/>
      <c r="EZ288"/>
      <c r="FA288"/>
      <c r="FB288"/>
      <c r="FC288"/>
      <c r="FD288"/>
      <c r="FE288"/>
      <c r="FF288"/>
      <c r="FG288"/>
      <c r="FH288"/>
      <c r="FI288"/>
      <c r="FJ288"/>
      <c r="FK288"/>
      <c r="FL288"/>
      <c r="FM288"/>
      <c r="FN288"/>
      <c r="FO288"/>
      <c r="FP288"/>
      <c r="FQ288"/>
      <c r="FR288"/>
      <c r="FS288"/>
      <c r="FT288"/>
      <c r="FU288"/>
      <c r="FV288"/>
      <c r="FW288"/>
      <c r="FX288"/>
      <c r="FY288"/>
      <c r="FZ288"/>
      <c r="GA288"/>
      <c r="GB288"/>
      <c r="GC288"/>
      <c r="GD288"/>
      <c r="GE288"/>
      <c r="GF288"/>
      <c r="GG288"/>
      <c r="GH288"/>
      <c r="GI288"/>
      <c r="GJ288"/>
      <c r="GK288"/>
      <c r="GL288"/>
      <c r="GM288"/>
      <c r="GN288"/>
      <c r="GO288"/>
      <c r="GP288"/>
      <c r="GQ288"/>
      <c r="GR288"/>
      <c r="GS288"/>
      <c r="GT288"/>
      <c r="GU288"/>
      <c r="GV288"/>
      <c r="GW288"/>
      <c r="GX288"/>
      <c r="GY288"/>
      <c r="GZ288"/>
      <c r="HA288"/>
      <c r="HB288"/>
      <c r="HC288"/>
      <c r="HD288"/>
      <c r="HE288"/>
      <c r="HF288"/>
      <c r="HG288"/>
      <c r="HH288"/>
      <c r="HI288"/>
      <c r="HJ288"/>
      <c r="HK288"/>
      <c r="HL288"/>
      <c r="HM288"/>
      <c r="HN288"/>
      <c r="HO288"/>
      <c r="HP288"/>
      <c r="HQ288"/>
      <c r="HR288"/>
      <c r="HS288"/>
      <c r="HT288"/>
      <c r="HU288"/>
      <c r="HV288"/>
      <c r="HW288"/>
      <c r="HX288"/>
      <c r="HY288"/>
      <c r="HZ288"/>
      <c r="IA288"/>
      <c r="IB288"/>
      <c r="IC288"/>
      <c r="ID288"/>
      <c r="IE288"/>
      <c r="IF288"/>
      <c r="IG288"/>
      <c r="IH288"/>
      <c r="II288"/>
      <c r="IJ288"/>
      <c r="IK288"/>
      <c r="IL288"/>
      <c r="IM288"/>
      <c r="IN288"/>
      <c r="IO288"/>
      <c r="IP288"/>
      <c r="IQ288"/>
      <c r="IR288"/>
      <c r="IS288"/>
      <c r="IT288"/>
      <c r="IU288"/>
      <c r="IV288"/>
      <c r="IW288"/>
      <c r="IX288"/>
      <c r="IY288"/>
      <c r="IZ288"/>
      <c r="JA288"/>
      <c r="JB288"/>
      <c r="JC288"/>
      <c r="JD288"/>
      <c r="JE288"/>
      <c r="JF288"/>
      <c r="JG288"/>
      <c r="JH288"/>
      <c r="JI288"/>
      <c r="JJ288"/>
      <c r="JK288"/>
      <c r="JL288"/>
      <c r="JM288"/>
      <c r="JN288"/>
      <c r="JO288"/>
      <c r="JP288"/>
      <c r="JQ288"/>
      <c r="JR288"/>
      <c r="JS288"/>
      <c r="JT288"/>
      <c r="JU288"/>
      <c r="JV288"/>
      <c r="JW288"/>
      <c r="JX288"/>
      <c r="JY288"/>
      <c r="JZ288"/>
      <c r="KA288"/>
      <c r="KB288"/>
      <c r="KC288"/>
      <c r="KD288"/>
      <c r="KE288"/>
      <c r="KF288"/>
      <c r="KG288"/>
      <c r="KH288"/>
      <c r="KI288"/>
      <c r="KJ288"/>
      <c r="KK288"/>
      <c r="KL288"/>
      <c r="KM288"/>
      <c r="KN288"/>
      <c r="KO288"/>
      <c r="KP288"/>
      <c r="KQ288"/>
      <c r="KR288"/>
      <c r="KS288"/>
      <c r="KT288"/>
      <c r="KU288"/>
      <c r="KV288"/>
      <c r="KW288"/>
      <c r="KX288"/>
      <c r="KY288"/>
      <c r="KZ288"/>
      <c r="LA288"/>
      <c r="LB288"/>
      <c r="LC288"/>
      <c r="LD288"/>
      <c r="LE288"/>
      <c r="LF288"/>
      <c r="LG288"/>
      <c r="LH288"/>
      <c r="LI288"/>
      <c r="LJ288"/>
      <c r="LK288"/>
      <c r="LL288"/>
      <c r="LM288"/>
      <c r="LN288"/>
      <c r="LO288"/>
      <c r="LP288"/>
      <c r="LQ288"/>
      <c r="LR288"/>
      <c r="LS288"/>
      <c r="LT288"/>
      <c r="LU288"/>
      <c r="LV288"/>
      <c r="LW288"/>
      <c r="LX288"/>
      <c r="LY288"/>
      <c r="LZ288"/>
      <c r="MA288"/>
      <c r="MB288"/>
      <c r="MC288"/>
      <c r="MD288"/>
      <c r="ME288"/>
      <c r="MF288"/>
      <c r="MG288"/>
      <c r="MH288"/>
      <c r="MI288"/>
      <c r="MJ288"/>
      <c r="MK288"/>
      <c r="ML288"/>
      <c r="MM288"/>
      <c r="MN288"/>
      <c r="MO288"/>
      <c r="MP288"/>
      <c r="MQ288"/>
      <c r="MR288"/>
      <c r="MS288"/>
      <c r="MT288"/>
      <c r="MU288"/>
      <c r="MV288"/>
      <c r="MW288"/>
      <c r="MX288"/>
      <c r="MY288"/>
      <c r="MZ288"/>
      <c r="NA288"/>
      <c r="NB288"/>
      <c r="NC288"/>
      <c r="ND288"/>
      <c r="NE288"/>
      <c r="NF288"/>
      <c r="NG288"/>
      <c r="NH288"/>
      <c r="NI288"/>
      <c r="NJ288"/>
      <c r="NK288"/>
      <c r="NL288"/>
      <c r="NM288"/>
      <c r="NN288"/>
      <c r="NO288"/>
      <c r="NP288"/>
      <c r="NQ288"/>
      <c r="NR288"/>
      <c r="NS288"/>
      <c r="NT288"/>
      <c r="NU288"/>
      <c r="NV288"/>
      <c r="NW288"/>
      <c r="NX288"/>
      <c r="NY288"/>
      <c r="NZ288"/>
      <c r="OA288"/>
      <c r="OB288"/>
      <c r="OC288"/>
      <c r="OD288"/>
      <c r="OE288"/>
      <c r="OF288"/>
      <c r="OG288"/>
      <c r="OH288"/>
      <c r="OI288"/>
      <c r="OJ288"/>
      <c r="OK288"/>
      <c r="OL288"/>
      <c r="OM288"/>
      <c r="ON288"/>
      <c r="OO288"/>
      <c r="OP288"/>
      <c r="OQ288"/>
      <c r="OR288"/>
      <c r="OS288"/>
      <c r="OT288"/>
      <c r="OU288"/>
      <c r="OV288"/>
      <c r="OW288"/>
      <c r="OX288"/>
      <c r="OY288"/>
      <c r="OZ288"/>
      <c r="PA288"/>
      <c r="PB288"/>
      <c r="PC288"/>
      <c r="PD288"/>
      <c r="PE288"/>
      <c r="PF288"/>
      <c r="PG288"/>
      <c r="PH288"/>
      <c r="PI288"/>
      <c r="PJ288"/>
      <c r="PK288"/>
      <c r="PL288"/>
      <c r="PM288"/>
      <c r="PN288"/>
      <c r="PO288"/>
      <c r="PP288"/>
      <c r="PQ288"/>
      <c r="PR288"/>
      <c r="PS288"/>
      <c r="PT288"/>
      <c r="PU288"/>
      <c r="PV288"/>
      <c r="PW288"/>
      <c r="PX288"/>
      <c r="PY288"/>
      <c r="PZ288"/>
      <c r="QA288"/>
      <c r="QB288"/>
      <c r="QC288"/>
      <c r="QD288"/>
      <c r="QE288"/>
      <c r="QF288"/>
      <c r="QG288"/>
      <c r="QH288"/>
      <c r="QI288"/>
      <c r="QJ288"/>
      <c r="QK288"/>
      <c r="QL288"/>
      <c r="QM288"/>
      <c r="QN288"/>
      <c r="QO288"/>
      <c r="QP288"/>
      <c r="QQ288"/>
      <c r="QR288"/>
      <c r="QS288"/>
      <c r="QT288"/>
      <c r="QU288"/>
      <c r="QV288"/>
      <c r="QW288"/>
      <c r="QX288"/>
      <c r="QY288"/>
      <c r="QZ288"/>
      <c r="RA288"/>
      <c r="RB288"/>
      <c r="RC288"/>
      <c r="RD288"/>
      <c r="RE288"/>
      <c r="RF288"/>
      <c r="RG288"/>
      <c r="RH288"/>
      <c r="RI288"/>
      <c r="RJ288"/>
      <c r="RK288"/>
      <c r="RL288"/>
      <c r="RM288"/>
      <c r="RN288"/>
      <c r="RO288"/>
      <c r="RP288"/>
      <c r="RQ288"/>
      <c r="RR288"/>
      <c r="RS288"/>
      <c r="RT288"/>
      <c r="RU288"/>
      <c r="RV288"/>
      <c r="RW288"/>
      <c r="RX288"/>
      <c r="RY288"/>
      <c r="RZ288"/>
      <c r="SA288"/>
      <c r="SB288"/>
      <c r="SC288"/>
      <c r="SD288"/>
      <c r="SE288"/>
      <c r="SF288"/>
      <c r="SG288"/>
      <c r="SH288"/>
      <c r="SI288"/>
      <c r="SJ288"/>
      <c r="SK288"/>
      <c r="SL288"/>
      <c r="SM288"/>
      <c r="SN288"/>
      <c r="SO288"/>
      <c r="SP288"/>
      <c r="SQ288"/>
      <c r="SR288"/>
      <c r="SS288"/>
      <c r="ST288"/>
      <c r="SU288"/>
      <c r="SV288"/>
      <c r="SW288"/>
      <c r="SX288"/>
      <c r="SY288"/>
      <c r="SZ288"/>
      <c r="TA288"/>
      <c r="TB288"/>
      <c r="TC288"/>
      <c r="TD288"/>
      <c r="TE288"/>
      <c r="TF288"/>
      <c r="TG288"/>
      <c r="TH288"/>
      <c r="TI288"/>
      <c r="TJ288"/>
      <c r="TK288"/>
      <c r="TL288"/>
      <c r="TM288"/>
      <c r="TN288"/>
      <c r="TO288"/>
      <c r="TP288"/>
      <c r="TQ288"/>
      <c r="TR288"/>
      <c r="TS288"/>
      <c r="TT288"/>
      <c r="TU288"/>
      <c r="TV288"/>
      <c r="TW288"/>
      <c r="TX288"/>
      <c r="TY288"/>
      <c r="TZ288"/>
      <c r="UA288"/>
      <c r="UB288"/>
      <c r="UC288"/>
      <c r="UD288"/>
      <c r="UE288"/>
      <c r="UF288"/>
      <c r="UG288"/>
      <c r="UH288"/>
      <c r="UI288"/>
      <c r="UJ288"/>
      <c r="UK288"/>
      <c r="UL288"/>
      <c r="UM288"/>
      <c r="UN288"/>
      <c r="UO288"/>
      <c r="UP288"/>
      <c r="UQ288"/>
      <c r="UR288"/>
      <c r="US288"/>
      <c r="UT288"/>
      <c r="UU288"/>
      <c r="UV288"/>
      <c r="UW288"/>
      <c r="UX288"/>
      <c r="UY288"/>
      <c r="UZ288"/>
      <c r="VA288"/>
      <c r="VB288"/>
      <c r="VC288"/>
      <c r="VD288"/>
      <c r="VE288"/>
      <c r="VF288"/>
      <c r="VG288"/>
      <c r="VH288"/>
      <c r="VI288"/>
      <c r="VJ288"/>
      <c r="VK288"/>
      <c r="VL288"/>
      <c r="VM288"/>
      <c r="VN288"/>
      <c r="VO288"/>
      <c r="VP288"/>
      <c r="VQ288"/>
      <c r="VR288"/>
      <c r="VS288"/>
      <c r="VT288"/>
      <c r="VU288"/>
      <c r="VV288"/>
      <c r="VW288"/>
      <c r="VX288"/>
      <c r="VY288"/>
      <c r="VZ288"/>
      <c r="WA288"/>
      <c r="WB288"/>
      <c r="WC288"/>
      <c r="WD288"/>
      <c r="WE288"/>
      <c r="WF288"/>
      <c r="WG288"/>
      <c r="WH288"/>
      <c r="WI288"/>
      <c r="WJ288"/>
      <c r="WK288"/>
      <c r="WL288"/>
      <c r="WM288"/>
      <c r="WN288"/>
      <c r="WO288"/>
      <c r="WP288"/>
      <c r="WQ288"/>
      <c r="WR288"/>
      <c r="WS288"/>
      <c r="WT288"/>
      <c r="WU288"/>
      <c r="WV288"/>
      <c r="WW288"/>
      <c r="WX288"/>
      <c r="WY288"/>
      <c r="WZ288"/>
      <c r="XA288"/>
      <c r="XB288"/>
      <c r="XC288"/>
      <c r="XD288"/>
      <c r="XE288"/>
      <c r="XF288"/>
      <c r="XG288"/>
      <c r="XH288"/>
      <c r="XI288"/>
      <c r="XJ288"/>
      <c r="XK288"/>
      <c r="XL288"/>
      <c r="XM288"/>
      <c r="XN288"/>
      <c r="XO288"/>
      <c r="XP288"/>
      <c r="XQ288"/>
      <c r="XR288"/>
      <c r="XS288"/>
      <c r="XT288"/>
      <c r="XU288"/>
      <c r="XV288"/>
      <c r="XW288"/>
      <c r="XX288"/>
      <c r="XY288"/>
      <c r="XZ288"/>
      <c r="YA288"/>
      <c r="YB288"/>
      <c r="YC288"/>
      <c r="YD288"/>
      <c r="YE288"/>
      <c r="YF288"/>
      <c r="YG288"/>
      <c r="YH288"/>
      <c r="YI288"/>
      <c r="YJ288"/>
      <c r="YK288"/>
      <c r="YL288"/>
      <c r="YM288"/>
      <c r="YN288"/>
      <c r="YO288"/>
      <c r="YP288"/>
      <c r="YQ288"/>
      <c r="YR288"/>
      <c r="YS288"/>
      <c r="YT288"/>
      <c r="YU288"/>
      <c r="YV288"/>
      <c r="YW288"/>
      <c r="YX288"/>
      <c r="YY288"/>
      <c r="YZ288"/>
      <c r="ZA288"/>
      <c r="ZB288"/>
      <c r="ZC288"/>
      <c r="ZD288"/>
      <c r="ZE288"/>
      <c r="ZF288"/>
      <c r="ZG288"/>
      <c r="ZH288"/>
      <c r="ZI288"/>
      <c r="ZJ288"/>
      <c r="ZK288"/>
      <c r="ZL288"/>
      <c r="ZM288"/>
      <c r="ZN288"/>
      <c r="ZO288"/>
      <c r="ZP288"/>
      <c r="ZQ288"/>
      <c r="ZR288"/>
      <c r="ZS288"/>
      <c r="ZT288"/>
      <c r="ZU288"/>
      <c r="ZV288"/>
      <c r="ZW288"/>
      <c r="ZX288"/>
      <c r="ZY288"/>
      <c r="ZZ288"/>
      <c r="AAA288"/>
      <c r="AAB288"/>
      <c r="AAC288"/>
      <c r="AAD288"/>
      <c r="AAE288"/>
      <c r="AAF288"/>
      <c r="AAG288"/>
      <c r="AAH288"/>
      <c r="AAI288"/>
      <c r="AAJ288"/>
      <c r="AAK288"/>
      <c r="AAL288"/>
      <c r="AAM288"/>
      <c r="AAN288"/>
      <c r="AAO288"/>
      <c r="AAP288"/>
      <c r="AAQ288"/>
      <c r="AAR288"/>
      <c r="AAS288"/>
      <c r="AAT288"/>
      <c r="AAU288"/>
      <c r="AAV288"/>
      <c r="AAW288"/>
      <c r="AAX288"/>
      <c r="AAY288"/>
      <c r="AAZ288"/>
      <c r="ABA288"/>
      <c r="ABB288"/>
      <c r="ABC288"/>
      <c r="ABD288"/>
      <c r="ABE288"/>
      <c r="ABF288"/>
      <c r="ABG288"/>
      <c r="ABH288"/>
      <c r="ABI288"/>
      <c r="ABJ288"/>
      <c r="ABK288"/>
      <c r="ABL288"/>
      <c r="ABM288"/>
      <c r="ABN288"/>
      <c r="ABO288"/>
      <c r="ABP288"/>
      <c r="ABQ288"/>
      <c r="ABR288"/>
      <c r="ABS288"/>
      <c r="ABT288"/>
      <c r="ABU288"/>
      <c r="ABV288"/>
      <c r="ABW288"/>
      <c r="ABX288"/>
      <c r="ABY288"/>
      <c r="ABZ288"/>
      <c r="ACA288"/>
      <c r="ACB288"/>
      <c r="ACC288"/>
      <c r="ACD288"/>
      <c r="ACE288"/>
      <c r="ACF288"/>
      <c r="ACG288"/>
      <c r="ACH288"/>
      <c r="ACI288"/>
      <c r="ACJ288"/>
      <c r="ACK288"/>
      <c r="ACL288"/>
      <c r="ACM288"/>
      <c r="ACN288"/>
      <c r="ACO288"/>
      <c r="ACP288"/>
      <c r="ACQ288"/>
      <c r="ACR288"/>
      <c r="ACS288"/>
      <c r="ACT288"/>
      <c r="ACU288"/>
      <c r="ACV288"/>
      <c r="ACW288"/>
      <c r="ACX288"/>
      <c r="ACY288"/>
      <c r="ACZ288"/>
      <c r="ADA288"/>
      <c r="ADB288"/>
      <c r="ADC288"/>
      <c r="ADD288"/>
      <c r="ADE288"/>
      <c r="ADF288"/>
      <c r="ADG288"/>
      <c r="ADH288"/>
      <c r="ADI288"/>
      <c r="ADJ288"/>
      <c r="ADK288"/>
      <c r="ADL288"/>
      <c r="ADM288"/>
      <c r="ADN288"/>
      <c r="ADO288"/>
      <c r="ADP288"/>
      <c r="ADQ288"/>
      <c r="ADR288"/>
      <c r="ADS288"/>
      <c r="ADT288"/>
      <c r="ADU288"/>
      <c r="ADV288"/>
      <c r="ADW288"/>
      <c r="ADX288"/>
      <c r="ADY288"/>
      <c r="ADZ288"/>
      <c r="AEA288"/>
      <c r="AEB288"/>
      <c r="AEC288"/>
      <c r="AED288"/>
      <c r="AEE288"/>
      <c r="AEF288"/>
      <c r="AEG288"/>
      <c r="AEH288"/>
      <c r="AEI288"/>
      <c r="AEJ288"/>
      <c r="AEK288"/>
      <c r="AEL288"/>
      <c r="AEM288"/>
      <c r="AEN288"/>
      <c r="AEO288"/>
      <c r="AEP288"/>
      <c r="AEQ288"/>
      <c r="AER288"/>
      <c r="AES288"/>
      <c r="AET288"/>
      <c r="AEU288"/>
      <c r="AEV288"/>
      <c r="AEW288"/>
      <c r="AEX288"/>
      <c r="AEY288"/>
      <c r="AEZ288"/>
      <c r="AFA288"/>
      <c r="AFB288"/>
      <c r="AFC288"/>
      <c r="AFD288"/>
      <c r="AFE288"/>
      <c r="AFF288"/>
      <c r="AFG288"/>
      <c r="AFH288"/>
      <c r="AFI288"/>
      <c r="AFJ288"/>
      <c r="AFK288"/>
      <c r="AFL288"/>
      <c r="AFM288"/>
      <c r="AFN288"/>
      <c r="AFO288"/>
      <c r="AFP288"/>
      <c r="AFQ288"/>
      <c r="AFR288"/>
      <c r="AFS288"/>
      <c r="AFT288"/>
      <c r="AFU288"/>
      <c r="AFV288"/>
      <c r="AFW288"/>
      <c r="AFX288"/>
      <c r="AFY288"/>
      <c r="AFZ288"/>
      <c r="AGA288"/>
      <c r="AGB288"/>
      <c r="AGC288"/>
      <c r="AGD288"/>
      <c r="AGE288"/>
      <c r="AGF288"/>
      <c r="AGG288"/>
      <c r="AGH288"/>
      <c r="AGI288"/>
      <c r="AGJ288"/>
      <c r="AGK288"/>
      <c r="AGL288"/>
      <c r="AGM288"/>
      <c r="AGN288"/>
      <c r="AGO288"/>
      <c r="AGP288"/>
      <c r="AGQ288"/>
      <c r="AGR288"/>
      <c r="AGS288"/>
      <c r="AGT288"/>
      <c r="AGU288"/>
      <c r="AGV288"/>
      <c r="AGW288"/>
      <c r="AGX288"/>
      <c r="AGY288"/>
      <c r="AGZ288"/>
      <c r="AHA288"/>
      <c r="AHB288"/>
      <c r="AHC288"/>
      <c r="AHD288"/>
      <c r="AHE288"/>
      <c r="AHF288"/>
      <c r="AHG288"/>
      <c r="AHH288"/>
      <c r="AHI288"/>
      <c r="AHJ288"/>
      <c r="AHK288"/>
      <c r="AHL288"/>
      <c r="AHM288"/>
      <c r="AHN288"/>
      <c r="AHO288"/>
      <c r="AHP288"/>
      <c r="AHQ288"/>
      <c r="AHR288"/>
      <c r="AHS288"/>
      <c r="AHT288"/>
      <c r="AHU288"/>
      <c r="AHV288"/>
      <c r="AHW288"/>
      <c r="AHX288"/>
      <c r="AHY288"/>
      <c r="AHZ288"/>
      <c r="AIA288"/>
      <c r="AIB288"/>
      <c r="AIC288"/>
      <c r="AID288"/>
      <c r="AIE288"/>
      <c r="AIF288"/>
      <c r="AIG288"/>
      <c r="AIH288"/>
      <c r="AII288"/>
      <c r="AIJ288"/>
      <c r="AIK288"/>
      <c r="AIL288"/>
      <c r="AIM288"/>
      <c r="AIN288"/>
      <c r="AIO288"/>
      <c r="AIP288"/>
      <c r="AIQ288"/>
      <c r="AIR288"/>
      <c r="AIS288"/>
      <c r="AIT288"/>
      <c r="AIU288"/>
      <c r="AIV288"/>
      <c r="AIW288"/>
      <c r="AIX288"/>
      <c r="AIY288"/>
      <c r="AIZ288"/>
      <c r="AJA288"/>
      <c r="AJB288"/>
      <c r="AJC288"/>
      <c r="AJD288"/>
      <c r="AJE288"/>
      <c r="AJF288"/>
      <c r="AJG288"/>
      <c r="AJH288"/>
      <c r="AJI288"/>
      <c r="AJJ288"/>
      <c r="AJK288"/>
      <c r="AJL288"/>
      <c r="AJM288"/>
      <c r="AJN288"/>
      <c r="AJO288"/>
      <c r="AJP288"/>
      <c r="AJQ288"/>
      <c r="AJR288"/>
      <c r="AJS288"/>
      <c r="AJT288"/>
      <c r="AJU288"/>
      <c r="AJV288"/>
      <c r="AJW288"/>
      <c r="AJX288"/>
      <c r="AJY288"/>
      <c r="AJZ288"/>
      <c r="AKA288"/>
      <c r="AKB288"/>
      <c r="AKC288"/>
      <c r="AKD288"/>
      <c r="AKE288"/>
      <c r="AKF288"/>
      <c r="AKG288"/>
      <c r="AKH288"/>
      <c r="AKI288"/>
      <c r="AKJ288"/>
      <c r="AKK288"/>
      <c r="AKL288"/>
      <c r="AKM288"/>
      <c r="AKN288"/>
      <c r="AKO288"/>
      <c r="AKP288"/>
      <c r="AKQ288"/>
      <c r="AKR288"/>
      <c r="AKS288"/>
      <c r="AKT288"/>
      <c r="AKU288"/>
      <c r="AKV288"/>
      <c r="AKW288"/>
      <c r="AKX288"/>
      <c r="AKY288"/>
      <c r="AKZ288"/>
      <c r="ALA288"/>
      <c r="ALB288"/>
      <c r="ALC288"/>
      <c r="ALD288"/>
      <c r="ALE288"/>
      <c r="ALF288"/>
      <c r="ALG288"/>
      <c r="ALH288"/>
      <c r="ALI288"/>
      <c r="ALJ288"/>
      <c r="ALK288"/>
      <c r="ALL288"/>
      <c r="ALM288"/>
      <c r="ALN288"/>
      <c r="ALO288"/>
      <c r="ALP288"/>
      <c r="ALQ288"/>
      <c r="ALR288"/>
      <c r="ALS288"/>
      <c r="ALT288"/>
      <c r="ALU288"/>
      <c r="ALV288"/>
      <c r="ALW288"/>
      <c r="ALX288"/>
      <c r="ALY288"/>
      <c r="ALZ288"/>
      <c r="AMA288"/>
    </row>
    <row r="289" spans="3:1015" x14ac:dyDescent="0.25">
      <c r="C289" s="138"/>
      <c r="D289" s="138"/>
      <c r="E289" s="138"/>
      <c r="F289" s="138"/>
      <c r="G289" s="138"/>
      <c r="H289" s="138"/>
      <c r="I289" s="138"/>
      <c r="J289" s="138"/>
      <c r="K289" s="138"/>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K289" s="123"/>
      <c r="AL289" s="123"/>
      <c r="AM289" s="123"/>
      <c r="AN289" s="123"/>
      <c r="AO289" s="123"/>
      <c r="AP289" s="123"/>
      <c r="AQ289" s="123"/>
      <c r="AR289" s="123"/>
      <c r="AS289" s="123"/>
      <c r="AT289" s="123"/>
      <c r="AU289" s="123"/>
      <c r="AV289"/>
      <c r="AW289"/>
      <c r="AX289"/>
      <c r="AY289"/>
      <c r="AZ289"/>
      <c r="BA289"/>
      <c r="BB289"/>
      <c r="BC289"/>
      <c r="BD289"/>
      <c r="BE289"/>
      <c r="BF289"/>
      <c r="BG289"/>
      <c r="BH289"/>
      <c r="BI289"/>
      <c r="BJ289"/>
      <c r="BK289"/>
      <c r="BL289"/>
      <c r="BM289"/>
      <c r="BN289"/>
      <c r="BO289"/>
      <c r="BP289"/>
      <c r="BQ289"/>
      <c r="BR289"/>
      <c r="BS289"/>
      <c r="BT289"/>
      <c r="BU289"/>
      <c r="BV289"/>
      <c r="BW289"/>
      <c r="BX289"/>
      <c r="BY289"/>
      <c r="BZ289"/>
      <c r="CA289"/>
      <c r="CB289"/>
      <c r="CC289"/>
      <c r="CD289"/>
      <c r="CE289"/>
      <c r="CF289"/>
      <c r="CG289"/>
      <c r="CH289"/>
      <c r="CI289"/>
      <c r="CJ289"/>
      <c r="CK289"/>
      <c r="CL289"/>
      <c r="CM289"/>
      <c r="CN289"/>
      <c r="CO289"/>
      <c r="CP289"/>
      <c r="CQ289"/>
      <c r="CR289"/>
      <c r="CS289"/>
      <c r="CT289"/>
      <c r="CU289"/>
      <c r="CV289"/>
      <c r="CW289"/>
      <c r="CX289"/>
      <c r="CY289"/>
      <c r="CZ289"/>
      <c r="DA289"/>
      <c r="DB289"/>
      <c r="DC289"/>
      <c r="DD289"/>
      <c r="DE289"/>
      <c r="DF289"/>
      <c r="DG289"/>
      <c r="DH289"/>
      <c r="DI289"/>
      <c r="DJ289"/>
      <c r="DK289"/>
      <c r="DL289"/>
      <c r="DM289"/>
      <c r="DN289"/>
      <c r="DO289"/>
      <c r="DP289"/>
      <c r="DQ289"/>
      <c r="DR289"/>
      <c r="DS289"/>
      <c r="DT289"/>
      <c r="DU289"/>
      <c r="DV289"/>
      <c r="DW289"/>
      <c r="DX289"/>
      <c r="DY289"/>
      <c r="DZ289"/>
      <c r="EA289"/>
      <c r="EB289"/>
      <c r="EC289"/>
      <c r="ED289"/>
      <c r="EE289"/>
      <c r="EF289"/>
      <c r="EG289"/>
      <c r="EH289"/>
      <c r="EI289"/>
      <c r="EJ289"/>
      <c r="EK289"/>
      <c r="EL289"/>
      <c r="EM289"/>
      <c r="EN289"/>
      <c r="EO289"/>
      <c r="EP289"/>
      <c r="EQ289"/>
      <c r="ER289"/>
      <c r="ES289"/>
      <c r="ET289"/>
      <c r="EU289"/>
      <c r="EV289"/>
      <c r="EW289"/>
      <c r="EX289"/>
      <c r="EY289"/>
      <c r="EZ289"/>
      <c r="FA289"/>
      <c r="FB289"/>
      <c r="FC289"/>
      <c r="FD289"/>
      <c r="FE289"/>
      <c r="FF289"/>
      <c r="FG289"/>
      <c r="FH289"/>
      <c r="FI289"/>
      <c r="FJ289"/>
      <c r="FK289"/>
      <c r="FL289"/>
      <c r="FM289"/>
      <c r="FN289"/>
      <c r="FO289"/>
      <c r="FP289"/>
      <c r="FQ289"/>
      <c r="FR289"/>
      <c r="FS289"/>
      <c r="FT289"/>
      <c r="FU289"/>
      <c r="FV289"/>
      <c r="FW289"/>
      <c r="FX289"/>
      <c r="FY289"/>
      <c r="FZ289"/>
      <c r="GA289"/>
      <c r="GB289"/>
      <c r="GC289"/>
      <c r="GD289"/>
      <c r="GE289"/>
      <c r="GF289"/>
      <c r="GG289"/>
      <c r="GH289"/>
      <c r="GI289"/>
      <c r="GJ289"/>
      <c r="GK289"/>
      <c r="GL289"/>
      <c r="GM289"/>
      <c r="GN289"/>
      <c r="GO289"/>
      <c r="GP289"/>
      <c r="GQ289"/>
      <c r="GR289"/>
      <c r="GS289"/>
      <c r="GT289"/>
      <c r="GU289"/>
      <c r="GV289"/>
      <c r="GW289"/>
      <c r="GX289"/>
      <c r="GY289"/>
      <c r="GZ289"/>
      <c r="HA289"/>
      <c r="HB289"/>
      <c r="HC289"/>
      <c r="HD289"/>
      <c r="HE289"/>
      <c r="HF289"/>
      <c r="HG289"/>
      <c r="HH289"/>
      <c r="HI289"/>
      <c r="HJ289"/>
      <c r="HK289"/>
      <c r="HL289"/>
      <c r="HM289"/>
      <c r="HN289"/>
      <c r="HO289"/>
      <c r="HP289"/>
      <c r="HQ289"/>
      <c r="HR289"/>
      <c r="HS289"/>
      <c r="HT289"/>
      <c r="HU289"/>
      <c r="HV289"/>
      <c r="HW289"/>
      <c r="HX289"/>
      <c r="HY289"/>
      <c r="HZ289"/>
      <c r="IA289"/>
      <c r="IB289"/>
      <c r="IC289"/>
      <c r="ID289"/>
      <c r="IE289"/>
      <c r="IF289"/>
      <c r="IG289"/>
      <c r="IH289"/>
      <c r="II289"/>
      <c r="IJ289"/>
      <c r="IK289"/>
      <c r="IL289"/>
      <c r="IM289"/>
      <c r="IN289"/>
      <c r="IO289"/>
      <c r="IP289"/>
      <c r="IQ289"/>
      <c r="IR289"/>
      <c r="IS289"/>
      <c r="IT289"/>
      <c r="IU289"/>
      <c r="IV289"/>
      <c r="IW289"/>
      <c r="IX289"/>
      <c r="IY289"/>
      <c r="IZ289"/>
      <c r="JA289"/>
      <c r="JB289"/>
      <c r="JC289"/>
      <c r="JD289"/>
      <c r="JE289"/>
      <c r="JF289"/>
      <c r="JG289"/>
      <c r="JH289"/>
      <c r="JI289"/>
      <c r="JJ289"/>
      <c r="JK289"/>
      <c r="JL289"/>
      <c r="JM289"/>
      <c r="JN289"/>
      <c r="JO289"/>
      <c r="JP289"/>
      <c r="JQ289"/>
      <c r="JR289"/>
      <c r="JS289"/>
      <c r="JT289"/>
      <c r="JU289"/>
      <c r="JV289"/>
      <c r="JW289"/>
      <c r="JX289"/>
      <c r="JY289"/>
      <c r="JZ289"/>
      <c r="KA289"/>
      <c r="KB289"/>
      <c r="KC289"/>
      <c r="KD289"/>
      <c r="KE289"/>
      <c r="KF289"/>
      <c r="KG289"/>
      <c r="KH289"/>
      <c r="KI289"/>
      <c r="KJ289"/>
      <c r="KK289"/>
      <c r="KL289"/>
      <c r="KM289"/>
      <c r="KN289"/>
      <c r="KO289"/>
      <c r="KP289"/>
      <c r="KQ289"/>
      <c r="KR289"/>
      <c r="KS289"/>
      <c r="KT289"/>
      <c r="KU289"/>
      <c r="KV289"/>
      <c r="KW289"/>
      <c r="KX289"/>
      <c r="KY289"/>
      <c r="KZ289"/>
      <c r="LA289"/>
      <c r="LB289"/>
      <c r="LC289"/>
      <c r="LD289"/>
      <c r="LE289"/>
      <c r="LF289"/>
      <c r="LG289"/>
      <c r="LH289"/>
      <c r="LI289"/>
      <c r="LJ289"/>
      <c r="LK289"/>
      <c r="LL289"/>
      <c r="LM289"/>
      <c r="LN289"/>
      <c r="LO289"/>
      <c r="LP289"/>
      <c r="LQ289"/>
      <c r="LR289"/>
      <c r="LS289"/>
      <c r="LT289"/>
      <c r="LU289"/>
      <c r="LV289"/>
      <c r="LW289"/>
      <c r="LX289"/>
      <c r="LY289"/>
      <c r="LZ289"/>
      <c r="MA289"/>
      <c r="MB289"/>
      <c r="MC289"/>
      <c r="MD289"/>
      <c r="ME289"/>
      <c r="MF289"/>
      <c r="MG289"/>
      <c r="MH289"/>
      <c r="MI289"/>
      <c r="MJ289"/>
      <c r="MK289"/>
      <c r="ML289"/>
      <c r="MM289"/>
      <c r="MN289"/>
      <c r="MO289"/>
      <c r="MP289"/>
      <c r="MQ289"/>
      <c r="MR289"/>
      <c r="MS289"/>
      <c r="MT289"/>
      <c r="MU289"/>
      <c r="MV289"/>
      <c r="MW289"/>
      <c r="MX289"/>
      <c r="MY289"/>
      <c r="MZ289"/>
      <c r="NA289"/>
      <c r="NB289"/>
      <c r="NC289"/>
      <c r="ND289"/>
      <c r="NE289"/>
      <c r="NF289"/>
      <c r="NG289"/>
      <c r="NH289"/>
      <c r="NI289"/>
      <c r="NJ289"/>
      <c r="NK289"/>
      <c r="NL289"/>
      <c r="NM289"/>
      <c r="NN289"/>
      <c r="NO289"/>
      <c r="NP289"/>
      <c r="NQ289"/>
      <c r="NR289"/>
      <c r="NS289"/>
      <c r="NT289"/>
      <c r="NU289"/>
      <c r="NV289"/>
      <c r="NW289"/>
      <c r="NX289"/>
      <c r="NY289"/>
      <c r="NZ289"/>
      <c r="OA289"/>
      <c r="OB289"/>
      <c r="OC289"/>
      <c r="OD289"/>
      <c r="OE289"/>
      <c r="OF289"/>
      <c r="OG289"/>
      <c r="OH289"/>
      <c r="OI289"/>
      <c r="OJ289"/>
      <c r="OK289"/>
      <c r="OL289"/>
      <c r="OM289"/>
      <c r="ON289"/>
      <c r="OO289"/>
      <c r="OP289"/>
      <c r="OQ289"/>
      <c r="OR289"/>
      <c r="OS289"/>
      <c r="OT289"/>
      <c r="OU289"/>
      <c r="OV289"/>
      <c r="OW289"/>
      <c r="OX289"/>
      <c r="OY289"/>
      <c r="OZ289"/>
      <c r="PA289"/>
      <c r="PB289"/>
      <c r="PC289"/>
      <c r="PD289"/>
      <c r="PE289"/>
      <c r="PF289"/>
      <c r="PG289"/>
      <c r="PH289"/>
      <c r="PI289"/>
      <c r="PJ289"/>
      <c r="PK289"/>
      <c r="PL289"/>
      <c r="PM289"/>
      <c r="PN289"/>
      <c r="PO289"/>
      <c r="PP289"/>
      <c r="PQ289"/>
      <c r="PR289"/>
      <c r="PS289"/>
      <c r="PT289"/>
      <c r="PU289"/>
      <c r="PV289"/>
      <c r="PW289"/>
      <c r="PX289"/>
      <c r="PY289"/>
      <c r="PZ289"/>
      <c r="QA289"/>
      <c r="QB289"/>
      <c r="QC289"/>
      <c r="QD289"/>
      <c r="QE289"/>
      <c r="QF289"/>
      <c r="QG289"/>
      <c r="QH289"/>
      <c r="QI289"/>
      <c r="QJ289"/>
      <c r="QK289"/>
      <c r="QL289"/>
      <c r="QM289"/>
      <c r="QN289"/>
      <c r="QO289"/>
      <c r="QP289"/>
      <c r="QQ289"/>
      <c r="QR289"/>
      <c r="QS289"/>
      <c r="QT289"/>
      <c r="QU289"/>
      <c r="QV289"/>
      <c r="QW289"/>
      <c r="QX289"/>
      <c r="QY289"/>
      <c r="QZ289"/>
      <c r="RA289"/>
      <c r="RB289"/>
      <c r="RC289"/>
      <c r="RD289"/>
      <c r="RE289"/>
      <c r="RF289"/>
      <c r="RG289"/>
      <c r="RH289"/>
      <c r="RI289"/>
      <c r="RJ289"/>
      <c r="RK289"/>
      <c r="RL289"/>
      <c r="RM289"/>
      <c r="RN289"/>
      <c r="RO289"/>
      <c r="RP289"/>
      <c r="RQ289"/>
      <c r="RR289"/>
      <c r="RS289"/>
      <c r="RT289"/>
      <c r="RU289"/>
      <c r="RV289"/>
      <c r="RW289"/>
      <c r="RX289"/>
      <c r="RY289"/>
      <c r="RZ289"/>
      <c r="SA289"/>
      <c r="SB289"/>
      <c r="SC289"/>
      <c r="SD289"/>
      <c r="SE289"/>
      <c r="SF289"/>
      <c r="SG289"/>
      <c r="SH289"/>
      <c r="SI289"/>
      <c r="SJ289"/>
      <c r="SK289"/>
      <c r="SL289"/>
      <c r="SM289"/>
      <c r="SN289"/>
      <c r="SO289"/>
      <c r="SP289"/>
      <c r="SQ289"/>
      <c r="SR289"/>
      <c r="SS289"/>
      <c r="ST289"/>
      <c r="SU289"/>
      <c r="SV289"/>
      <c r="SW289"/>
      <c r="SX289"/>
      <c r="SY289"/>
      <c r="SZ289"/>
      <c r="TA289"/>
      <c r="TB289"/>
      <c r="TC289"/>
      <c r="TD289"/>
      <c r="TE289"/>
      <c r="TF289"/>
      <c r="TG289"/>
      <c r="TH289"/>
      <c r="TI289"/>
      <c r="TJ289"/>
      <c r="TK289"/>
      <c r="TL289"/>
      <c r="TM289"/>
      <c r="TN289"/>
      <c r="TO289"/>
      <c r="TP289"/>
      <c r="TQ289"/>
      <c r="TR289"/>
      <c r="TS289"/>
      <c r="TT289"/>
      <c r="TU289"/>
      <c r="TV289"/>
      <c r="TW289"/>
      <c r="TX289"/>
      <c r="TY289"/>
      <c r="TZ289"/>
      <c r="UA289"/>
      <c r="UB289"/>
      <c r="UC289"/>
      <c r="UD289"/>
      <c r="UE289"/>
      <c r="UF289"/>
      <c r="UG289"/>
      <c r="UH289"/>
      <c r="UI289"/>
      <c r="UJ289"/>
      <c r="UK289"/>
      <c r="UL289"/>
      <c r="UM289"/>
      <c r="UN289"/>
      <c r="UO289"/>
      <c r="UP289"/>
      <c r="UQ289"/>
      <c r="UR289"/>
      <c r="US289"/>
      <c r="UT289"/>
      <c r="UU289"/>
      <c r="UV289"/>
      <c r="UW289"/>
      <c r="UX289"/>
      <c r="UY289"/>
      <c r="UZ289"/>
      <c r="VA289"/>
      <c r="VB289"/>
      <c r="VC289"/>
      <c r="VD289"/>
      <c r="VE289"/>
      <c r="VF289"/>
      <c r="VG289"/>
      <c r="VH289"/>
      <c r="VI289"/>
      <c r="VJ289"/>
      <c r="VK289"/>
      <c r="VL289"/>
      <c r="VM289"/>
      <c r="VN289"/>
      <c r="VO289"/>
      <c r="VP289"/>
      <c r="VQ289"/>
      <c r="VR289"/>
      <c r="VS289"/>
      <c r="VT289"/>
      <c r="VU289"/>
      <c r="VV289"/>
      <c r="VW289"/>
      <c r="VX289"/>
      <c r="VY289"/>
      <c r="VZ289"/>
      <c r="WA289"/>
      <c r="WB289"/>
      <c r="WC289"/>
      <c r="WD289"/>
      <c r="WE289"/>
      <c r="WF289"/>
      <c r="WG289"/>
      <c r="WH289"/>
      <c r="WI289"/>
      <c r="WJ289"/>
      <c r="WK289"/>
      <c r="WL289"/>
      <c r="WM289"/>
      <c r="WN289"/>
      <c r="WO289"/>
      <c r="WP289"/>
      <c r="WQ289"/>
      <c r="WR289"/>
      <c r="WS289"/>
      <c r="WT289"/>
      <c r="WU289"/>
      <c r="WV289"/>
      <c r="WW289"/>
      <c r="WX289"/>
      <c r="WY289"/>
      <c r="WZ289"/>
      <c r="XA289"/>
      <c r="XB289"/>
      <c r="XC289"/>
      <c r="XD289"/>
      <c r="XE289"/>
      <c r="XF289"/>
      <c r="XG289"/>
      <c r="XH289"/>
      <c r="XI289"/>
      <c r="XJ289"/>
      <c r="XK289"/>
      <c r="XL289"/>
      <c r="XM289"/>
      <c r="XN289"/>
      <c r="XO289"/>
      <c r="XP289"/>
      <c r="XQ289"/>
      <c r="XR289"/>
      <c r="XS289"/>
      <c r="XT289"/>
      <c r="XU289"/>
      <c r="XV289"/>
      <c r="XW289"/>
      <c r="XX289"/>
      <c r="XY289"/>
      <c r="XZ289"/>
      <c r="YA289"/>
      <c r="YB289"/>
      <c r="YC289"/>
      <c r="YD289"/>
      <c r="YE289"/>
      <c r="YF289"/>
      <c r="YG289"/>
      <c r="YH289"/>
      <c r="YI289"/>
      <c r="YJ289"/>
      <c r="YK289"/>
      <c r="YL289"/>
      <c r="YM289"/>
      <c r="YN289"/>
      <c r="YO289"/>
      <c r="YP289"/>
      <c r="YQ289"/>
      <c r="YR289"/>
      <c r="YS289"/>
      <c r="YT289"/>
      <c r="YU289"/>
      <c r="YV289"/>
      <c r="YW289"/>
      <c r="YX289"/>
      <c r="YY289"/>
      <c r="YZ289"/>
      <c r="ZA289"/>
      <c r="ZB289"/>
      <c r="ZC289"/>
      <c r="ZD289"/>
      <c r="ZE289"/>
      <c r="ZF289"/>
      <c r="ZG289"/>
      <c r="ZH289"/>
      <c r="ZI289"/>
      <c r="ZJ289"/>
      <c r="ZK289"/>
      <c r="ZL289"/>
      <c r="ZM289"/>
      <c r="ZN289"/>
      <c r="ZO289"/>
      <c r="ZP289"/>
      <c r="ZQ289"/>
      <c r="ZR289"/>
      <c r="ZS289"/>
      <c r="ZT289"/>
      <c r="ZU289"/>
      <c r="ZV289"/>
      <c r="ZW289"/>
      <c r="ZX289"/>
      <c r="ZY289"/>
      <c r="ZZ289"/>
      <c r="AAA289"/>
      <c r="AAB289"/>
      <c r="AAC289"/>
      <c r="AAD289"/>
      <c r="AAE289"/>
      <c r="AAF289"/>
      <c r="AAG289"/>
      <c r="AAH289"/>
      <c r="AAI289"/>
      <c r="AAJ289"/>
      <c r="AAK289"/>
      <c r="AAL289"/>
      <c r="AAM289"/>
      <c r="AAN289"/>
      <c r="AAO289"/>
      <c r="AAP289"/>
      <c r="AAQ289"/>
      <c r="AAR289"/>
      <c r="AAS289"/>
      <c r="AAT289"/>
      <c r="AAU289"/>
      <c r="AAV289"/>
      <c r="AAW289"/>
      <c r="AAX289"/>
      <c r="AAY289"/>
      <c r="AAZ289"/>
      <c r="ABA289"/>
      <c r="ABB289"/>
      <c r="ABC289"/>
      <c r="ABD289"/>
      <c r="ABE289"/>
      <c r="ABF289"/>
      <c r="ABG289"/>
      <c r="ABH289"/>
      <c r="ABI289"/>
      <c r="ABJ289"/>
      <c r="ABK289"/>
      <c r="ABL289"/>
      <c r="ABM289"/>
      <c r="ABN289"/>
      <c r="ABO289"/>
      <c r="ABP289"/>
      <c r="ABQ289"/>
      <c r="ABR289"/>
      <c r="ABS289"/>
      <c r="ABT289"/>
      <c r="ABU289"/>
      <c r="ABV289"/>
      <c r="ABW289"/>
      <c r="ABX289"/>
      <c r="ABY289"/>
      <c r="ABZ289"/>
      <c r="ACA289"/>
      <c r="ACB289"/>
      <c r="ACC289"/>
      <c r="ACD289"/>
      <c r="ACE289"/>
      <c r="ACF289"/>
      <c r="ACG289"/>
      <c r="ACH289"/>
      <c r="ACI289"/>
      <c r="ACJ289"/>
      <c r="ACK289"/>
      <c r="ACL289"/>
      <c r="ACM289"/>
      <c r="ACN289"/>
      <c r="ACO289"/>
      <c r="ACP289"/>
      <c r="ACQ289"/>
      <c r="ACR289"/>
      <c r="ACS289"/>
      <c r="ACT289"/>
      <c r="ACU289"/>
      <c r="ACV289"/>
      <c r="ACW289"/>
      <c r="ACX289"/>
      <c r="ACY289"/>
      <c r="ACZ289"/>
      <c r="ADA289"/>
      <c r="ADB289"/>
      <c r="ADC289"/>
      <c r="ADD289"/>
      <c r="ADE289"/>
      <c r="ADF289"/>
      <c r="ADG289"/>
      <c r="ADH289"/>
      <c r="ADI289"/>
      <c r="ADJ289"/>
      <c r="ADK289"/>
      <c r="ADL289"/>
      <c r="ADM289"/>
      <c r="ADN289"/>
      <c r="ADO289"/>
      <c r="ADP289"/>
      <c r="ADQ289"/>
      <c r="ADR289"/>
      <c r="ADS289"/>
      <c r="ADT289"/>
      <c r="ADU289"/>
      <c r="ADV289"/>
      <c r="ADW289"/>
      <c r="ADX289"/>
      <c r="ADY289"/>
      <c r="ADZ289"/>
      <c r="AEA289"/>
      <c r="AEB289"/>
      <c r="AEC289"/>
      <c r="AED289"/>
      <c r="AEE289"/>
      <c r="AEF289"/>
      <c r="AEG289"/>
      <c r="AEH289"/>
      <c r="AEI289"/>
      <c r="AEJ289"/>
      <c r="AEK289"/>
      <c r="AEL289"/>
      <c r="AEM289"/>
      <c r="AEN289"/>
      <c r="AEO289"/>
      <c r="AEP289"/>
      <c r="AEQ289"/>
      <c r="AER289"/>
      <c r="AES289"/>
      <c r="AET289"/>
      <c r="AEU289"/>
      <c r="AEV289"/>
      <c r="AEW289"/>
      <c r="AEX289"/>
      <c r="AEY289"/>
      <c r="AEZ289"/>
      <c r="AFA289"/>
      <c r="AFB289"/>
      <c r="AFC289"/>
      <c r="AFD289"/>
      <c r="AFE289"/>
      <c r="AFF289"/>
      <c r="AFG289"/>
      <c r="AFH289"/>
      <c r="AFI289"/>
      <c r="AFJ289"/>
      <c r="AFK289"/>
      <c r="AFL289"/>
      <c r="AFM289"/>
      <c r="AFN289"/>
      <c r="AFO289"/>
      <c r="AFP289"/>
      <c r="AFQ289"/>
      <c r="AFR289"/>
      <c r="AFS289"/>
      <c r="AFT289"/>
      <c r="AFU289"/>
      <c r="AFV289"/>
      <c r="AFW289"/>
      <c r="AFX289"/>
      <c r="AFY289"/>
      <c r="AFZ289"/>
      <c r="AGA289"/>
      <c r="AGB289"/>
      <c r="AGC289"/>
      <c r="AGD289"/>
      <c r="AGE289"/>
      <c r="AGF289"/>
      <c r="AGG289"/>
      <c r="AGH289"/>
      <c r="AGI289"/>
      <c r="AGJ289"/>
      <c r="AGK289"/>
      <c r="AGL289"/>
      <c r="AGM289"/>
      <c r="AGN289"/>
      <c r="AGO289"/>
      <c r="AGP289"/>
      <c r="AGQ289"/>
      <c r="AGR289"/>
      <c r="AGS289"/>
      <c r="AGT289"/>
      <c r="AGU289"/>
      <c r="AGV289"/>
      <c r="AGW289"/>
      <c r="AGX289"/>
      <c r="AGY289"/>
      <c r="AGZ289"/>
      <c r="AHA289"/>
      <c r="AHB289"/>
      <c r="AHC289"/>
      <c r="AHD289"/>
      <c r="AHE289"/>
      <c r="AHF289"/>
      <c r="AHG289"/>
      <c r="AHH289"/>
      <c r="AHI289"/>
      <c r="AHJ289"/>
      <c r="AHK289"/>
      <c r="AHL289"/>
      <c r="AHM289"/>
      <c r="AHN289"/>
      <c r="AHO289"/>
      <c r="AHP289"/>
      <c r="AHQ289"/>
      <c r="AHR289"/>
      <c r="AHS289"/>
      <c r="AHT289"/>
      <c r="AHU289"/>
      <c r="AHV289"/>
      <c r="AHW289"/>
      <c r="AHX289"/>
      <c r="AHY289"/>
      <c r="AHZ289"/>
      <c r="AIA289"/>
      <c r="AIB289"/>
      <c r="AIC289"/>
      <c r="AID289"/>
      <c r="AIE289"/>
      <c r="AIF289"/>
      <c r="AIG289"/>
      <c r="AIH289"/>
      <c r="AII289"/>
      <c r="AIJ289"/>
      <c r="AIK289"/>
      <c r="AIL289"/>
      <c r="AIM289"/>
      <c r="AIN289"/>
      <c r="AIO289"/>
      <c r="AIP289"/>
      <c r="AIQ289"/>
      <c r="AIR289"/>
      <c r="AIS289"/>
      <c r="AIT289"/>
      <c r="AIU289"/>
      <c r="AIV289"/>
      <c r="AIW289"/>
      <c r="AIX289"/>
      <c r="AIY289"/>
      <c r="AIZ289"/>
      <c r="AJA289"/>
      <c r="AJB289"/>
      <c r="AJC289"/>
      <c r="AJD289"/>
      <c r="AJE289"/>
      <c r="AJF289"/>
      <c r="AJG289"/>
      <c r="AJH289"/>
      <c r="AJI289"/>
      <c r="AJJ289"/>
      <c r="AJK289"/>
      <c r="AJL289"/>
      <c r="AJM289"/>
      <c r="AJN289"/>
      <c r="AJO289"/>
      <c r="AJP289"/>
      <c r="AJQ289"/>
      <c r="AJR289"/>
      <c r="AJS289"/>
      <c r="AJT289"/>
      <c r="AJU289"/>
      <c r="AJV289"/>
      <c r="AJW289"/>
      <c r="AJX289"/>
      <c r="AJY289"/>
      <c r="AJZ289"/>
      <c r="AKA289"/>
      <c r="AKB289"/>
      <c r="AKC289"/>
      <c r="AKD289"/>
      <c r="AKE289"/>
      <c r="AKF289"/>
      <c r="AKG289"/>
      <c r="AKH289"/>
      <c r="AKI289"/>
      <c r="AKJ289"/>
      <c r="AKK289"/>
      <c r="AKL289"/>
      <c r="AKM289"/>
      <c r="AKN289"/>
      <c r="AKO289"/>
      <c r="AKP289"/>
      <c r="AKQ289"/>
      <c r="AKR289"/>
      <c r="AKS289"/>
      <c r="AKT289"/>
      <c r="AKU289"/>
      <c r="AKV289"/>
      <c r="AKW289"/>
      <c r="AKX289"/>
      <c r="AKY289"/>
      <c r="AKZ289"/>
      <c r="ALA289"/>
      <c r="ALB289"/>
      <c r="ALC289"/>
      <c r="ALD289"/>
      <c r="ALE289"/>
      <c r="ALF289"/>
      <c r="ALG289"/>
      <c r="ALH289"/>
      <c r="ALI289"/>
      <c r="ALJ289"/>
      <c r="ALK289"/>
      <c r="ALL289"/>
      <c r="ALM289"/>
      <c r="ALN289"/>
      <c r="ALO289"/>
      <c r="ALP289"/>
      <c r="ALQ289"/>
      <c r="ALR289"/>
      <c r="ALS289"/>
      <c r="ALT289"/>
      <c r="ALU289"/>
      <c r="ALV289"/>
      <c r="ALW289"/>
      <c r="ALX289"/>
      <c r="ALY289"/>
      <c r="ALZ289"/>
      <c r="AMA289"/>
    </row>
    <row r="290" spans="3:1015" x14ac:dyDescent="0.25">
      <c r="C290" s="138"/>
      <c r="D290" s="138"/>
      <c r="E290" s="138"/>
      <c r="F290" s="138"/>
      <c r="G290" s="138"/>
      <c r="H290" s="138"/>
      <c r="I290" s="138"/>
      <c r="J290" s="138"/>
      <c r="K290" s="138"/>
      <c r="L290" s="123"/>
      <c r="M290" s="123"/>
      <c r="N290" s="123"/>
      <c r="O290" s="123"/>
      <c r="P290" s="123"/>
      <c r="Q290" s="123"/>
      <c r="R290" s="123"/>
      <c r="S290" s="123"/>
      <c r="T290" s="123"/>
      <c r="U290" s="123"/>
      <c r="V290" s="123"/>
      <c r="W290" s="123"/>
      <c r="X290" s="123"/>
      <c r="Y290" s="123"/>
      <c r="Z290" s="123"/>
      <c r="AA290" s="123"/>
      <c r="AB290" s="123"/>
      <c r="AC290" s="123"/>
      <c r="AD290" s="123"/>
      <c r="AE290" s="123"/>
      <c r="AF290" s="123"/>
      <c r="AG290" s="123"/>
      <c r="AH290" s="123"/>
      <c r="AI290" s="123"/>
      <c r="AJ290" s="123"/>
      <c r="AK290" s="123"/>
      <c r="AL290" s="123"/>
      <c r="AM290" s="123"/>
      <c r="AN290" s="123"/>
      <c r="AO290" s="123"/>
      <c r="AP290" s="123"/>
      <c r="AQ290" s="123"/>
      <c r="AR290" s="123"/>
      <c r="AS290" s="123"/>
      <c r="AT290" s="123"/>
      <c r="AU290" s="123"/>
      <c r="AV290"/>
      <c r="AW290"/>
      <c r="AX290"/>
      <c r="AY290"/>
      <c r="AZ290"/>
      <c r="BA290"/>
      <c r="BB290"/>
      <c r="BC290"/>
      <c r="BD290"/>
      <c r="BE290"/>
      <c r="BF290"/>
      <c r="BG290"/>
      <c r="BH290"/>
      <c r="BI290"/>
      <c r="BJ290"/>
      <c r="BK290"/>
      <c r="BL290"/>
      <c r="BM290"/>
      <c r="BN290"/>
      <c r="BO290"/>
      <c r="BP290"/>
      <c r="BQ290"/>
      <c r="BR290"/>
      <c r="BS290"/>
      <c r="BT290"/>
      <c r="BU290"/>
      <c r="BV290"/>
      <c r="BW290"/>
      <c r="BX290"/>
      <c r="BY290"/>
      <c r="BZ290"/>
      <c r="CA290"/>
      <c r="CB290"/>
      <c r="CC290"/>
      <c r="CD290"/>
      <c r="CE290"/>
      <c r="CF290"/>
      <c r="CG290"/>
      <c r="CH290"/>
      <c r="CI290"/>
      <c r="CJ290"/>
      <c r="CK290"/>
      <c r="CL290"/>
      <c r="CM290"/>
      <c r="CN290"/>
      <c r="CO290"/>
      <c r="CP290"/>
      <c r="CQ290"/>
      <c r="CR290"/>
      <c r="CS290"/>
      <c r="CT290"/>
      <c r="CU290"/>
      <c r="CV290"/>
      <c r="CW290"/>
      <c r="CX290"/>
      <c r="CY290"/>
      <c r="CZ290"/>
      <c r="DA290"/>
      <c r="DB290"/>
      <c r="DC290"/>
      <c r="DD290"/>
      <c r="DE290"/>
      <c r="DF290"/>
      <c r="DG290"/>
      <c r="DH290"/>
      <c r="DI290"/>
      <c r="DJ290"/>
      <c r="DK290"/>
      <c r="DL290"/>
      <c r="DM290"/>
      <c r="DN290"/>
      <c r="DO290"/>
      <c r="DP290"/>
      <c r="DQ290"/>
      <c r="DR290"/>
      <c r="DS290"/>
      <c r="DT290"/>
      <c r="DU290"/>
      <c r="DV290"/>
      <c r="DW290"/>
      <c r="DX290"/>
      <c r="DY290"/>
      <c r="DZ290"/>
      <c r="EA290"/>
      <c r="EB290"/>
      <c r="EC290"/>
      <c r="ED290"/>
      <c r="EE290"/>
      <c r="EF290"/>
      <c r="EG290"/>
      <c r="EH290"/>
      <c r="EI290"/>
      <c r="EJ290"/>
      <c r="EK290"/>
      <c r="EL290"/>
      <c r="EM290"/>
      <c r="EN290"/>
      <c r="EO290"/>
      <c r="EP290"/>
      <c r="EQ290"/>
      <c r="ER290"/>
      <c r="ES290"/>
      <c r="ET290"/>
      <c r="EU290"/>
      <c r="EV290"/>
      <c r="EW290"/>
      <c r="EX290"/>
      <c r="EY290"/>
      <c r="EZ290"/>
      <c r="FA290"/>
      <c r="FB290"/>
      <c r="FC290"/>
      <c r="FD290"/>
      <c r="FE290"/>
      <c r="FF290"/>
      <c r="FG290"/>
      <c r="FH290"/>
      <c r="FI290"/>
      <c r="FJ290"/>
      <c r="FK290"/>
      <c r="FL290"/>
      <c r="FM290"/>
      <c r="FN290"/>
      <c r="FO290"/>
      <c r="FP290"/>
      <c r="FQ290"/>
      <c r="FR290"/>
      <c r="FS290"/>
      <c r="FT290"/>
      <c r="FU290"/>
      <c r="FV290"/>
      <c r="FW290"/>
      <c r="FX290"/>
      <c r="FY290"/>
      <c r="FZ290"/>
      <c r="GA290"/>
      <c r="GB290"/>
      <c r="GC290"/>
      <c r="GD290"/>
      <c r="GE290"/>
      <c r="GF290"/>
      <c r="GG290"/>
      <c r="GH290"/>
      <c r="GI290"/>
      <c r="GJ290"/>
      <c r="GK290"/>
      <c r="GL290"/>
      <c r="GM290"/>
      <c r="GN290"/>
      <c r="GO290"/>
      <c r="GP290"/>
      <c r="GQ290"/>
      <c r="GR290"/>
      <c r="GS290"/>
      <c r="GT290"/>
      <c r="GU290"/>
      <c r="GV290"/>
      <c r="GW290"/>
      <c r="GX290"/>
      <c r="GY290"/>
      <c r="GZ290"/>
      <c r="HA290"/>
      <c r="HB290"/>
      <c r="HC290"/>
      <c r="HD290"/>
      <c r="HE290"/>
      <c r="HF290"/>
      <c r="HG290"/>
      <c r="HH290"/>
      <c r="HI290"/>
      <c r="HJ290"/>
      <c r="HK290"/>
      <c r="HL290"/>
      <c r="HM290"/>
      <c r="HN290"/>
      <c r="HO290"/>
      <c r="HP290"/>
      <c r="HQ290"/>
      <c r="HR290"/>
      <c r="HS290"/>
      <c r="HT290"/>
      <c r="HU290"/>
      <c r="HV290"/>
      <c r="HW290"/>
      <c r="HX290"/>
      <c r="HY290"/>
      <c r="HZ290"/>
      <c r="IA290"/>
      <c r="IB290"/>
      <c r="IC290"/>
      <c r="ID290"/>
      <c r="IE290"/>
      <c r="IF290"/>
      <c r="IG290"/>
      <c r="IH290"/>
      <c r="II290"/>
      <c r="IJ290"/>
      <c r="IK290"/>
      <c r="IL290"/>
      <c r="IM290"/>
      <c r="IN290"/>
      <c r="IO290"/>
      <c r="IP290"/>
      <c r="IQ290"/>
      <c r="IR290"/>
      <c r="IS290"/>
      <c r="IT290"/>
      <c r="IU290"/>
      <c r="IV290"/>
      <c r="IW290"/>
      <c r="IX290"/>
      <c r="IY290"/>
      <c r="IZ290"/>
      <c r="JA290"/>
      <c r="JB290"/>
      <c r="JC290"/>
      <c r="JD290"/>
      <c r="JE290"/>
      <c r="JF290"/>
      <c r="JG290"/>
      <c r="JH290"/>
      <c r="JI290"/>
      <c r="JJ290"/>
      <c r="JK290"/>
      <c r="JL290"/>
      <c r="JM290"/>
      <c r="JN290"/>
      <c r="JO290"/>
      <c r="JP290"/>
      <c r="JQ290"/>
      <c r="JR290"/>
      <c r="JS290"/>
      <c r="JT290"/>
      <c r="JU290"/>
      <c r="JV290"/>
      <c r="JW290"/>
      <c r="JX290"/>
      <c r="JY290"/>
      <c r="JZ290"/>
      <c r="KA290"/>
      <c r="KB290"/>
      <c r="KC290"/>
      <c r="KD290"/>
      <c r="KE290"/>
      <c r="KF290"/>
      <c r="KG290"/>
      <c r="KH290"/>
      <c r="KI290"/>
      <c r="KJ290"/>
      <c r="KK290"/>
      <c r="KL290"/>
      <c r="KM290"/>
      <c r="KN290"/>
      <c r="KO290"/>
      <c r="KP290"/>
      <c r="KQ290"/>
      <c r="KR290"/>
      <c r="KS290"/>
      <c r="KT290"/>
      <c r="KU290"/>
      <c r="KV290"/>
      <c r="KW290"/>
      <c r="KX290"/>
      <c r="KY290"/>
      <c r="KZ290"/>
      <c r="LA290"/>
      <c r="LB290"/>
      <c r="LC290"/>
      <c r="LD290"/>
      <c r="LE290"/>
      <c r="LF290"/>
      <c r="LG290"/>
      <c r="LH290"/>
      <c r="LI290"/>
      <c r="LJ290"/>
      <c r="LK290"/>
      <c r="LL290"/>
      <c r="LM290"/>
      <c r="LN290"/>
      <c r="LO290"/>
      <c r="LP290"/>
      <c r="LQ290"/>
      <c r="LR290"/>
      <c r="LS290"/>
      <c r="LT290"/>
      <c r="LU290"/>
      <c r="LV290"/>
      <c r="LW290"/>
      <c r="LX290"/>
      <c r="LY290"/>
      <c r="LZ290"/>
      <c r="MA290"/>
      <c r="MB290"/>
      <c r="MC290"/>
      <c r="MD290"/>
      <c r="ME290"/>
      <c r="MF290"/>
      <c r="MG290"/>
      <c r="MH290"/>
      <c r="MI290"/>
      <c r="MJ290"/>
      <c r="MK290"/>
      <c r="ML290"/>
      <c r="MM290"/>
      <c r="MN290"/>
      <c r="MO290"/>
      <c r="MP290"/>
      <c r="MQ290"/>
      <c r="MR290"/>
      <c r="MS290"/>
      <c r="MT290"/>
      <c r="MU290"/>
      <c r="MV290"/>
      <c r="MW290"/>
      <c r="MX290"/>
      <c r="MY290"/>
      <c r="MZ290"/>
      <c r="NA290"/>
      <c r="NB290"/>
      <c r="NC290"/>
      <c r="ND290"/>
      <c r="NE290"/>
      <c r="NF290"/>
      <c r="NG290"/>
      <c r="NH290"/>
      <c r="NI290"/>
      <c r="NJ290"/>
      <c r="NK290"/>
      <c r="NL290"/>
      <c r="NM290"/>
      <c r="NN290"/>
      <c r="NO290"/>
      <c r="NP290"/>
      <c r="NQ290"/>
      <c r="NR290"/>
      <c r="NS290"/>
      <c r="NT290"/>
      <c r="NU290"/>
      <c r="NV290"/>
      <c r="NW290"/>
      <c r="NX290"/>
      <c r="NY290"/>
      <c r="NZ290"/>
      <c r="OA290"/>
      <c r="OB290"/>
      <c r="OC290"/>
      <c r="OD290"/>
      <c r="OE290"/>
      <c r="OF290"/>
      <c r="OG290"/>
      <c r="OH290"/>
      <c r="OI290"/>
      <c r="OJ290"/>
      <c r="OK290"/>
      <c r="OL290"/>
      <c r="OM290"/>
      <c r="ON290"/>
      <c r="OO290"/>
      <c r="OP290"/>
      <c r="OQ290"/>
      <c r="OR290"/>
      <c r="OS290"/>
      <c r="OT290"/>
      <c r="OU290"/>
      <c r="OV290"/>
      <c r="OW290"/>
      <c r="OX290"/>
      <c r="OY290"/>
      <c r="OZ290"/>
      <c r="PA290"/>
      <c r="PB290"/>
      <c r="PC290"/>
      <c r="PD290"/>
      <c r="PE290"/>
      <c r="PF290"/>
      <c r="PG290"/>
      <c r="PH290"/>
      <c r="PI290"/>
      <c r="PJ290"/>
      <c r="PK290"/>
      <c r="PL290"/>
      <c r="PM290"/>
      <c r="PN290"/>
      <c r="PO290"/>
      <c r="PP290"/>
      <c r="PQ290"/>
      <c r="PR290"/>
      <c r="PS290"/>
      <c r="PT290"/>
      <c r="PU290"/>
      <c r="PV290"/>
      <c r="PW290"/>
      <c r="PX290"/>
      <c r="PY290"/>
      <c r="PZ290"/>
      <c r="QA290"/>
      <c r="QB290"/>
      <c r="QC290"/>
      <c r="QD290"/>
      <c r="QE290"/>
      <c r="QF290"/>
      <c r="QG290"/>
      <c r="QH290"/>
      <c r="QI290"/>
      <c r="QJ290"/>
      <c r="QK290"/>
      <c r="QL290"/>
      <c r="QM290"/>
      <c r="QN290"/>
      <c r="QO290"/>
      <c r="QP290"/>
      <c r="QQ290"/>
      <c r="QR290"/>
      <c r="QS290"/>
      <c r="QT290"/>
      <c r="QU290"/>
      <c r="QV290"/>
      <c r="QW290"/>
      <c r="QX290"/>
      <c r="QY290"/>
      <c r="QZ290"/>
      <c r="RA290"/>
      <c r="RB290"/>
      <c r="RC290"/>
      <c r="RD290"/>
      <c r="RE290"/>
      <c r="RF290"/>
      <c r="RG290"/>
      <c r="RH290"/>
      <c r="RI290"/>
      <c r="RJ290"/>
      <c r="RK290"/>
      <c r="RL290"/>
      <c r="RM290"/>
      <c r="RN290"/>
      <c r="RO290"/>
      <c r="RP290"/>
      <c r="RQ290"/>
      <c r="RR290"/>
      <c r="RS290"/>
      <c r="RT290"/>
      <c r="RU290"/>
      <c r="RV290"/>
      <c r="RW290"/>
      <c r="RX290"/>
      <c r="RY290"/>
      <c r="RZ290"/>
      <c r="SA290"/>
      <c r="SB290"/>
      <c r="SC290"/>
      <c r="SD290"/>
      <c r="SE290"/>
      <c r="SF290"/>
      <c r="SG290"/>
      <c r="SH290"/>
      <c r="SI290"/>
      <c r="SJ290"/>
      <c r="SK290"/>
      <c r="SL290"/>
      <c r="SM290"/>
      <c r="SN290"/>
      <c r="SO290"/>
      <c r="SP290"/>
      <c r="SQ290"/>
      <c r="SR290"/>
      <c r="SS290"/>
      <c r="ST290"/>
      <c r="SU290"/>
      <c r="SV290"/>
      <c r="SW290"/>
      <c r="SX290"/>
      <c r="SY290"/>
      <c r="SZ290"/>
      <c r="TA290"/>
      <c r="TB290"/>
      <c r="TC290"/>
      <c r="TD290"/>
      <c r="TE290"/>
      <c r="TF290"/>
      <c r="TG290"/>
      <c r="TH290"/>
      <c r="TI290"/>
      <c r="TJ290"/>
      <c r="TK290"/>
      <c r="TL290"/>
      <c r="TM290"/>
      <c r="TN290"/>
      <c r="TO290"/>
      <c r="TP290"/>
      <c r="TQ290"/>
      <c r="TR290"/>
      <c r="TS290"/>
      <c r="TT290"/>
      <c r="TU290"/>
      <c r="TV290"/>
      <c r="TW290"/>
      <c r="TX290"/>
      <c r="TY290"/>
      <c r="TZ290"/>
      <c r="UA290"/>
      <c r="UB290"/>
      <c r="UC290"/>
      <c r="UD290"/>
      <c r="UE290"/>
      <c r="UF290"/>
      <c r="UG290"/>
      <c r="UH290"/>
      <c r="UI290"/>
      <c r="UJ290"/>
      <c r="UK290"/>
      <c r="UL290"/>
      <c r="UM290"/>
      <c r="UN290"/>
      <c r="UO290"/>
      <c r="UP290"/>
      <c r="UQ290"/>
      <c r="UR290"/>
      <c r="US290"/>
      <c r="UT290"/>
      <c r="UU290"/>
      <c r="UV290"/>
      <c r="UW290"/>
      <c r="UX290"/>
      <c r="UY290"/>
      <c r="UZ290"/>
      <c r="VA290"/>
      <c r="VB290"/>
      <c r="VC290"/>
      <c r="VD290"/>
      <c r="VE290"/>
      <c r="VF290"/>
      <c r="VG290"/>
      <c r="VH290"/>
      <c r="VI290"/>
      <c r="VJ290"/>
      <c r="VK290"/>
      <c r="VL290"/>
      <c r="VM290"/>
      <c r="VN290"/>
      <c r="VO290"/>
      <c r="VP290"/>
      <c r="VQ290"/>
      <c r="VR290"/>
      <c r="VS290"/>
      <c r="VT290"/>
      <c r="VU290"/>
      <c r="VV290"/>
      <c r="VW290"/>
      <c r="VX290"/>
      <c r="VY290"/>
      <c r="VZ290"/>
      <c r="WA290"/>
      <c r="WB290"/>
      <c r="WC290"/>
      <c r="WD290"/>
      <c r="WE290"/>
      <c r="WF290"/>
      <c r="WG290"/>
      <c r="WH290"/>
      <c r="WI290"/>
      <c r="WJ290"/>
      <c r="WK290"/>
      <c r="WL290"/>
      <c r="WM290"/>
      <c r="WN290"/>
      <c r="WO290"/>
      <c r="WP290"/>
      <c r="WQ290"/>
      <c r="WR290"/>
      <c r="WS290"/>
      <c r="WT290"/>
      <c r="WU290"/>
      <c r="WV290"/>
      <c r="WW290"/>
      <c r="WX290"/>
      <c r="WY290"/>
      <c r="WZ290"/>
      <c r="XA290"/>
      <c r="XB290"/>
      <c r="XC290"/>
      <c r="XD290"/>
      <c r="XE290"/>
      <c r="XF290"/>
      <c r="XG290"/>
      <c r="XH290"/>
      <c r="XI290"/>
      <c r="XJ290"/>
      <c r="XK290"/>
      <c r="XL290"/>
      <c r="XM290"/>
      <c r="XN290"/>
      <c r="XO290"/>
      <c r="XP290"/>
      <c r="XQ290"/>
      <c r="XR290"/>
      <c r="XS290"/>
      <c r="XT290"/>
      <c r="XU290"/>
      <c r="XV290"/>
      <c r="XW290"/>
      <c r="XX290"/>
      <c r="XY290"/>
      <c r="XZ290"/>
      <c r="YA290"/>
      <c r="YB290"/>
      <c r="YC290"/>
      <c r="YD290"/>
      <c r="YE290"/>
      <c r="YF290"/>
      <c r="YG290"/>
      <c r="YH290"/>
      <c r="YI290"/>
      <c r="YJ290"/>
      <c r="YK290"/>
      <c r="YL290"/>
      <c r="YM290"/>
      <c r="YN290"/>
      <c r="YO290"/>
      <c r="YP290"/>
      <c r="YQ290"/>
      <c r="YR290"/>
      <c r="YS290"/>
      <c r="YT290"/>
      <c r="YU290"/>
      <c r="YV290"/>
      <c r="YW290"/>
      <c r="YX290"/>
      <c r="YY290"/>
      <c r="YZ290"/>
      <c r="ZA290"/>
      <c r="ZB290"/>
      <c r="ZC290"/>
      <c r="ZD290"/>
      <c r="ZE290"/>
      <c r="ZF290"/>
      <c r="ZG290"/>
      <c r="ZH290"/>
      <c r="ZI290"/>
      <c r="ZJ290"/>
      <c r="ZK290"/>
      <c r="ZL290"/>
      <c r="ZM290"/>
      <c r="ZN290"/>
      <c r="ZO290"/>
      <c r="ZP290"/>
      <c r="ZQ290"/>
      <c r="ZR290"/>
      <c r="ZS290"/>
      <c r="ZT290"/>
      <c r="ZU290"/>
      <c r="ZV290"/>
      <c r="ZW290"/>
      <c r="ZX290"/>
      <c r="ZY290"/>
      <c r="ZZ290"/>
      <c r="AAA290"/>
      <c r="AAB290"/>
      <c r="AAC290"/>
      <c r="AAD290"/>
      <c r="AAE290"/>
      <c r="AAF290"/>
      <c r="AAG290"/>
      <c r="AAH290"/>
      <c r="AAI290"/>
      <c r="AAJ290"/>
      <c r="AAK290"/>
      <c r="AAL290"/>
      <c r="AAM290"/>
      <c r="AAN290"/>
      <c r="AAO290"/>
      <c r="AAP290"/>
      <c r="AAQ290"/>
      <c r="AAR290"/>
      <c r="AAS290"/>
      <c r="AAT290"/>
      <c r="AAU290"/>
      <c r="AAV290"/>
      <c r="AAW290"/>
      <c r="AAX290"/>
      <c r="AAY290"/>
      <c r="AAZ290"/>
      <c r="ABA290"/>
      <c r="ABB290"/>
      <c r="ABC290"/>
      <c r="ABD290"/>
      <c r="ABE290"/>
      <c r="ABF290"/>
      <c r="ABG290"/>
      <c r="ABH290"/>
      <c r="ABI290"/>
      <c r="ABJ290"/>
      <c r="ABK290"/>
      <c r="ABL290"/>
      <c r="ABM290"/>
      <c r="ABN290"/>
      <c r="ABO290"/>
      <c r="ABP290"/>
      <c r="ABQ290"/>
      <c r="ABR290"/>
      <c r="ABS290"/>
      <c r="ABT290"/>
      <c r="ABU290"/>
      <c r="ABV290"/>
      <c r="ABW290"/>
      <c r="ABX290"/>
      <c r="ABY290"/>
      <c r="ABZ290"/>
      <c r="ACA290"/>
      <c r="ACB290"/>
      <c r="ACC290"/>
      <c r="ACD290"/>
      <c r="ACE290"/>
      <c r="ACF290"/>
      <c r="ACG290"/>
      <c r="ACH290"/>
      <c r="ACI290"/>
      <c r="ACJ290"/>
      <c r="ACK290"/>
      <c r="ACL290"/>
      <c r="ACM290"/>
      <c r="ACN290"/>
      <c r="ACO290"/>
      <c r="ACP290"/>
      <c r="ACQ290"/>
      <c r="ACR290"/>
      <c r="ACS290"/>
      <c r="ACT290"/>
      <c r="ACU290"/>
      <c r="ACV290"/>
      <c r="ACW290"/>
      <c r="ACX290"/>
      <c r="ACY290"/>
      <c r="ACZ290"/>
      <c r="ADA290"/>
      <c r="ADB290"/>
      <c r="ADC290"/>
      <c r="ADD290"/>
      <c r="ADE290"/>
      <c r="ADF290"/>
      <c r="ADG290"/>
      <c r="ADH290"/>
      <c r="ADI290"/>
      <c r="ADJ290"/>
      <c r="ADK290"/>
      <c r="ADL290"/>
      <c r="ADM290"/>
      <c r="ADN290"/>
      <c r="ADO290"/>
      <c r="ADP290"/>
      <c r="ADQ290"/>
      <c r="ADR290"/>
      <c r="ADS290"/>
      <c r="ADT290"/>
      <c r="ADU290"/>
      <c r="ADV290"/>
      <c r="ADW290"/>
      <c r="ADX290"/>
      <c r="ADY290"/>
      <c r="ADZ290"/>
      <c r="AEA290"/>
      <c r="AEB290"/>
      <c r="AEC290"/>
      <c r="AED290"/>
      <c r="AEE290"/>
      <c r="AEF290"/>
      <c r="AEG290"/>
      <c r="AEH290"/>
      <c r="AEI290"/>
      <c r="AEJ290"/>
      <c r="AEK290"/>
      <c r="AEL290"/>
      <c r="AEM290"/>
      <c r="AEN290"/>
      <c r="AEO290"/>
      <c r="AEP290"/>
      <c r="AEQ290"/>
      <c r="AER290"/>
      <c r="AES290"/>
      <c r="AET290"/>
      <c r="AEU290"/>
      <c r="AEV290"/>
      <c r="AEW290"/>
      <c r="AEX290"/>
      <c r="AEY290"/>
      <c r="AEZ290"/>
      <c r="AFA290"/>
      <c r="AFB290"/>
      <c r="AFC290"/>
      <c r="AFD290"/>
      <c r="AFE290"/>
      <c r="AFF290"/>
      <c r="AFG290"/>
      <c r="AFH290"/>
      <c r="AFI290"/>
      <c r="AFJ290"/>
      <c r="AFK290"/>
      <c r="AFL290"/>
      <c r="AFM290"/>
      <c r="AFN290"/>
      <c r="AFO290"/>
      <c r="AFP290"/>
      <c r="AFQ290"/>
      <c r="AFR290"/>
      <c r="AFS290"/>
      <c r="AFT290"/>
      <c r="AFU290"/>
      <c r="AFV290"/>
      <c r="AFW290"/>
      <c r="AFX290"/>
      <c r="AFY290"/>
      <c r="AFZ290"/>
      <c r="AGA290"/>
      <c r="AGB290"/>
      <c r="AGC290"/>
      <c r="AGD290"/>
      <c r="AGE290"/>
      <c r="AGF290"/>
      <c r="AGG290"/>
      <c r="AGH290"/>
      <c r="AGI290"/>
      <c r="AGJ290"/>
      <c r="AGK290"/>
      <c r="AGL290"/>
      <c r="AGM290"/>
      <c r="AGN290"/>
      <c r="AGO290"/>
      <c r="AGP290"/>
      <c r="AGQ290"/>
      <c r="AGR290"/>
      <c r="AGS290"/>
      <c r="AGT290"/>
      <c r="AGU290"/>
      <c r="AGV290"/>
      <c r="AGW290"/>
      <c r="AGX290"/>
      <c r="AGY290"/>
      <c r="AGZ290"/>
      <c r="AHA290"/>
      <c r="AHB290"/>
      <c r="AHC290"/>
      <c r="AHD290"/>
      <c r="AHE290"/>
      <c r="AHF290"/>
      <c r="AHG290"/>
      <c r="AHH290"/>
      <c r="AHI290"/>
      <c r="AHJ290"/>
      <c r="AHK290"/>
      <c r="AHL290"/>
      <c r="AHM290"/>
      <c r="AHN290"/>
      <c r="AHO290"/>
      <c r="AHP290"/>
      <c r="AHQ290"/>
      <c r="AHR290"/>
      <c r="AHS290"/>
      <c r="AHT290"/>
      <c r="AHU290"/>
      <c r="AHV290"/>
      <c r="AHW290"/>
      <c r="AHX290"/>
      <c r="AHY290"/>
      <c r="AHZ290"/>
      <c r="AIA290"/>
      <c r="AIB290"/>
      <c r="AIC290"/>
      <c r="AID290"/>
      <c r="AIE290"/>
      <c r="AIF290"/>
      <c r="AIG290"/>
      <c r="AIH290"/>
      <c r="AII290"/>
      <c r="AIJ290"/>
      <c r="AIK290"/>
      <c r="AIL290"/>
      <c r="AIM290"/>
      <c r="AIN290"/>
      <c r="AIO290"/>
      <c r="AIP290"/>
      <c r="AIQ290"/>
      <c r="AIR290"/>
      <c r="AIS290"/>
      <c r="AIT290"/>
      <c r="AIU290"/>
      <c r="AIV290"/>
      <c r="AIW290"/>
      <c r="AIX290"/>
      <c r="AIY290"/>
      <c r="AIZ290"/>
      <c r="AJA290"/>
      <c r="AJB290"/>
      <c r="AJC290"/>
      <c r="AJD290"/>
      <c r="AJE290"/>
      <c r="AJF290"/>
      <c r="AJG290"/>
      <c r="AJH290"/>
      <c r="AJI290"/>
      <c r="AJJ290"/>
      <c r="AJK290"/>
      <c r="AJL290"/>
      <c r="AJM290"/>
      <c r="AJN290"/>
      <c r="AJO290"/>
      <c r="AJP290"/>
      <c r="AJQ290"/>
      <c r="AJR290"/>
      <c r="AJS290"/>
      <c r="AJT290"/>
      <c r="AJU290"/>
      <c r="AJV290"/>
      <c r="AJW290"/>
      <c r="AJX290"/>
      <c r="AJY290"/>
      <c r="AJZ290"/>
      <c r="AKA290"/>
      <c r="AKB290"/>
      <c r="AKC290"/>
      <c r="AKD290"/>
      <c r="AKE290"/>
      <c r="AKF290"/>
      <c r="AKG290"/>
      <c r="AKH290"/>
      <c r="AKI290"/>
      <c r="AKJ290"/>
      <c r="AKK290"/>
      <c r="AKL290"/>
      <c r="AKM290"/>
      <c r="AKN290"/>
      <c r="AKO290"/>
      <c r="AKP290"/>
      <c r="AKQ290"/>
      <c r="AKR290"/>
      <c r="AKS290"/>
      <c r="AKT290"/>
      <c r="AKU290"/>
      <c r="AKV290"/>
      <c r="AKW290"/>
      <c r="AKX290"/>
      <c r="AKY290"/>
      <c r="AKZ290"/>
      <c r="ALA290"/>
      <c r="ALB290"/>
      <c r="ALC290"/>
      <c r="ALD290"/>
      <c r="ALE290"/>
      <c r="ALF290"/>
      <c r="ALG290"/>
      <c r="ALH290"/>
      <c r="ALI290"/>
      <c r="ALJ290"/>
      <c r="ALK290"/>
      <c r="ALL290"/>
      <c r="ALM290"/>
      <c r="ALN290"/>
      <c r="ALO290"/>
      <c r="ALP290"/>
      <c r="ALQ290"/>
      <c r="ALR290"/>
      <c r="ALS290"/>
      <c r="ALT290"/>
      <c r="ALU290"/>
      <c r="ALV290"/>
      <c r="ALW290"/>
      <c r="ALX290"/>
      <c r="ALY290"/>
      <c r="ALZ290"/>
      <c r="AMA290"/>
    </row>
    <row r="291" spans="3:1015" x14ac:dyDescent="0.25">
      <c r="C291" s="138"/>
      <c r="D291" s="138"/>
      <c r="E291" s="138"/>
      <c r="F291" s="138"/>
      <c r="G291" s="138"/>
      <c r="H291" s="138"/>
      <c r="I291" s="138"/>
      <c r="J291" s="138"/>
      <c r="K291" s="138"/>
      <c r="L291" s="123"/>
      <c r="M291" s="123"/>
      <c r="N291" s="123"/>
      <c r="O291" s="123"/>
      <c r="P291" s="123"/>
      <c r="Q291" s="123"/>
      <c r="R291" s="123"/>
      <c r="S291" s="123"/>
      <c r="T291" s="123"/>
      <c r="U291" s="123"/>
      <c r="V291" s="123"/>
      <c r="W291" s="123"/>
      <c r="X291" s="123"/>
      <c r="Y291" s="123"/>
      <c r="Z291" s="123"/>
      <c r="AA291" s="123"/>
      <c r="AB291" s="123"/>
      <c r="AC291" s="123"/>
      <c r="AD291" s="123"/>
      <c r="AE291" s="123"/>
      <c r="AF291" s="123"/>
      <c r="AG291" s="123"/>
      <c r="AH291" s="123"/>
      <c r="AI291" s="123"/>
      <c r="AJ291" s="123"/>
      <c r="AK291" s="123"/>
      <c r="AL291" s="123"/>
      <c r="AM291" s="123"/>
      <c r="AN291" s="123"/>
      <c r="AO291" s="123"/>
      <c r="AP291" s="123"/>
      <c r="AQ291" s="123"/>
      <c r="AR291" s="123"/>
      <c r="AS291" s="123"/>
      <c r="AT291" s="123"/>
      <c r="AU291" s="123"/>
      <c r="AV291"/>
      <c r="AW291"/>
      <c r="AX291"/>
      <c r="AY291"/>
      <c r="AZ291"/>
      <c r="BA291"/>
      <c r="BB291"/>
      <c r="BC291"/>
      <c r="BD291"/>
      <c r="BE291"/>
      <c r="BF291"/>
      <c r="BG291"/>
      <c r="BH291"/>
      <c r="BI291"/>
      <c r="BJ291"/>
      <c r="BK291"/>
      <c r="BL291"/>
      <c r="BM291"/>
      <c r="BN291"/>
      <c r="BO291"/>
      <c r="BP291"/>
      <c r="BQ291"/>
      <c r="BR291"/>
      <c r="BS291"/>
      <c r="BT291"/>
      <c r="BU291"/>
      <c r="BV291"/>
      <c r="BW291"/>
      <c r="BX291"/>
      <c r="BY291"/>
      <c r="BZ291"/>
      <c r="CA291"/>
      <c r="CB291"/>
      <c r="CC291"/>
      <c r="CD291"/>
      <c r="CE291"/>
      <c r="CF291"/>
      <c r="CG291"/>
      <c r="CH291"/>
      <c r="CI291"/>
      <c r="CJ291"/>
      <c r="CK291"/>
      <c r="CL291"/>
      <c r="CM291"/>
      <c r="CN291"/>
      <c r="CO291"/>
      <c r="CP291"/>
      <c r="CQ291"/>
      <c r="CR291"/>
      <c r="CS291"/>
      <c r="CT291"/>
      <c r="CU291"/>
      <c r="CV291"/>
      <c r="CW291"/>
      <c r="CX291"/>
      <c r="CY291"/>
      <c r="CZ291"/>
      <c r="DA291"/>
      <c r="DB291"/>
      <c r="DC291"/>
      <c r="DD291"/>
      <c r="DE291"/>
      <c r="DF291"/>
      <c r="DG291"/>
      <c r="DH291"/>
      <c r="DI291"/>
      <c r="DJ291"/>
      <c r="DK291"/>
      <c r="DL291"/>
      <c r="DM291"/>
      <c r="DN291"/>
      <c r="DO291"/>
      <c r="DP291"/>
      <c r="DQ291"/>
      <c r="DR291"/>
      <c r="DS291"/>
      <c r="DT291"/>
      <c r="DU291"/>
      <c r="DV291"/>
      <c r="DW291"/>
      <c r="DX291"/>
      <c r="DY291"/>
      <c r="DZ291"/>
      <c r="EA291"/>
      <c r="EB291"/>
      <c r="EC291"/>
      <c r="ED291"/>
      <c r="EE291"/>
      <c r="EF291"/>
      <c r="EG291"/>
      <c r="EH291"/>
      <c r="EI291"/>
      <c r="EJ291"/>
      <c r="EK291"/>
      <c r="EL291"/>
      <c r="EM291"/>
      <c r="EN291"/>
      <c r="EO291"/>
      <c r="EP291"/>
      <c r="EQ291"/>
      <c r="ER291"/>
      <c r="ES291"/>
      <c r="ET291"/>
      <c r="EU291"/>
      <c r="EV291"/>
      <c r="EW291"/>
      <c r="EX291"/>
      <c r="EY291"/>
      <c r="EZ291"/>
      <c r="FA291"/>
      <c r="FB291"/>
      <c r="FC291"/>
      <c r="FD291"/>
      <c r="FE291"/>
      <c r="FF291"/>
      <c r="FG291"/>
      <c r="FH291"/>
      <c r="FI291"/>
      <c r="FJ291"/>
      <c r="FK291"/>
      <c r="FL291"/>
      <c r="FM291"/>
      <c r="FN291"/>
      <c r="FO291"/>
      <c r="FP291"/>
      <c r="FQ291"/>
      <c r="FR291"/>
      <c r="FS291"/>
      <c r="FT291"/>
      <c r="FU291"/>
      <c r="FV291"/>
      <c r="FW291"/>
      <c r="FX291"/>
      <c r="FY291"/>
      <c r="FZ291"/>
      <c r="GA291"/>
      <c r="GB291"/>
      <c r="GC291"/>
      <c r="GD291"/>
      <c r="GE291"/>
      <c r="GF291"/>
      <c r="GG291"/>
      <c r="GH291"/>
      <c r="GI291"/>
      <c r="GJ291"/>
      <c r="GK291"/>
      <c r="GL291"/>
      <c r="GM291"/>
      <c r="GN291"/>
      <c r="GO291"/>
      <c r="GP291"/>
      <c r="GQ291"/>
      <c r="GR291"/>
      <c r="GS291"/>
      <c r="GT291"/>
      <c r="GU291"/>
      <c r="GV291"/>
      <c r="GW291"/>
      <c r="GX291"/>
      <c r="GY291"/>
      <c r="GZ291"/>
      <c r="HA291"/>
      <c r="HB291"/>
      <c r="HC291"/>
      <c r="HD291"/>
      <c r="HE291"/>
      <c r="HF291"/>
      <c r="HG291"/>
      <c r="HH291"/>
      <c r="HI291"/>
      <c r="HJ291"/>
      <c r="HK291"/>
      <c r="HL291"/>
      <c r="HM291"/>
      <c r="HN291"/>
      <c r="HO291"/>
      <c r="HP291"/>
      <c r="HQ291"/>
      <c r="HR291"/>
      <c r="HS291"/>
      <c r="HT291"/>
      <c r="HU291"/>
      <c r="HV291"/>
      <c r="HW291"/>
      <c r="HX291"/>
      <c r="HY291"/>
      <c r="HZ291"/>
      <c r="IA291"/>
      <c r="IB291"/>
      <c r="IC291"/>
      <c r="ID291"/>
      <c r="IE291"/>
      <c r="IF291"/>
      <c r="IG291"/>
      <c r="IH291"/>
      <c r="II291"/>
      <c r="IJ291"/>
      <c r="IK291"/>
      <c r="IL291"/>
      <c r="IM291"/>
      <c r="IN291"/>
      <c r="IO291"/>
      <c r="IP291"/>
      <c r="IQ291"/>
      <c r="IR291"/>
      <c r="IS291"/>
      <c r="IT291"/>
      <c r="IU291"/>
      <c r="IV291"/>
      <c r="IW291"/>
      <c r="IX291"/>
      <c r="IY291"/>
      <c r="IZ291"/>
      <c r="JA291"/>
      <c r="JB291"/>
      <c r="JC291"/>
      <c r="JD291"/>
      <c r="JE291"/>
      <c r="JF291"/>
      <c r="JG291"/>
      <c r="JH291"/>
      <c r="JI291"/>
      <c r="JJ291"/>
      <c r="JK291"/>
      <c r="JL291"/>
      <c r="JM291"/>
      <c r="JN291"/>
      <c r="JO291"/>
      <c r="JP291"/>
      <c r="JQ291"/>
      <c r="JR291"/>
      <c r="JS291"/>
      <c r="JT291"/>
      <c r="JU291"/>
      <c r="JV291"/>
      <c r="JW291"/>
      <c r="JX291"/>
      <c r="JY291"/>
      <c r="JZ291"/>
      <c r="KA291"/>
      <c r="KB291"/>
      <c r="KC291"/>
      <c r="KD291"/>
      <c r="KE291"/>
      <c r="KF291"/>
      <c r="KG291"/>
      <c r="KH291"/>
      <c r="KI291"/>
      <c r="KJ291"/>
      <c r="KK291"/>
      <c r="KL291"/>
      <c r="KM291"/>
      <c r="KN291"/>
      <c r="KO291"/>
      <c r="KP291"/>
      <c r="KQ291"/>
      <c r="KR291"/>
      <c r="KS291"/>
      <c r="KT291"/>
      <c r="KU291"/>
      <c r="KV291"/>
      <c r="KW291"/>
      <c r="KX291"/>
      <c r="KY291"/>
      <c r="KZ291"/>
      <c r="LA291"/>
      <c r="LB291"/>
      <c r="LC291"/>
      <c r="LD291"/>
      <c r="LE291"/>
      <c r="LF291"/>
      <c r="LG291"/>
      <c r="LH291"/>
      <c r="LI291"/>
      <c r="LJ291"/>
      <c r="LK291"/>
      <c r="LL291"/>
      <c r="LM291"/>
      <c r="LN291"/>
      <c r="LO291"/>
      <c r="LP291"/>
      <c r="LQ291"/>
      <c r="LR291"/>
      <c r="LS291"/>
      <c r="LT291"/>
      <c r="LU291"/>
      <c r="LV291"/>
      <c r="LW291"/>
      <c r="LX291"/>
      <c r="LY291"/>
      <c r="LZ291"/>
      <c r="MA291"/>
      <c r="MB291"/>
      <c r="MC291"/>
      <c r="MD291"/>
      <c r="ME291"/>
      <c r="MF291"/>
      <c r="MG291"/>
      <c r="MH291"/>
      <c r="MI291"/>
      <c r="MJ291"/>
      <c r="MK291"/>
      <c r="ML291"/>
      <c r="MM291"/>
      <c r="MN291"/>
      <c r="MO291"/>
      <c r="MP291"/>
      <c r="MQ291"/>
      <c r="MR291"/>
      <c r="MS291"/>
      <c r="MT291"/>
      <c r="MU291"/>
      <c r="MV291"/>
      <c r="MW291"/>
      <c r="MX291"/>
      <c r="MY291"/>
      <c r="MZ291"/>
      <c r="NA291"/>
      <c r="NB291"/>
      <c r="NC291"/>
      <c r="ND291"/>
      <c r="NE291"/>
      <c r="NF291"/>
      <c r="NG291"/>
      <c r="NH291"/>
      <c r="NI291"/>
      <c r="NJ291"/>
      <c r="NK291"/>
      <c r="NL291"/>
      <c r="NM291"/>
      <c r="NN291"/>
      <c r="NO291"/>
      <c r="NP291"/>
      <c r="NQ291"/>
      <c r="NR291"/>
      <c r="NS291"/>
      <c r="NT291"/>
      <c r="NU291"/>
      <c r="NV291"/>
      <c r="NW291"/>
      <c r="NX291"/>
      <c r="NY291"/>
      <c r="NZ291"/>
      <c r="OA291"/>
      <c r="OB291"/>
      <c r="OC291"/>
      <c r="OD291"/>
      <c r="OE291"/>
      <c r="OF291"/>
      <c r="OG291"/>
      <c r="OH291"/>
      <c r="OI291"/>
      <c r="OJ291"/>
      <c r="OK291"/>
      <c r="OL291"/>
      <c r="OM291"/>
      <c r="ON291"/>
      <c r="OO291"/>
      <c r="OP291"/>
      <c r="OQ291"/>
      <c r="OR291"/>
      <c r="OS291"/>
      <c r="OT291"/>
      <c r="OU291"/>
      <c r="OV291"/>
      <c r="OW291"/>
      <c r="OX291"/>
      <c r="OY291"/>
      <c r="OZ291"/>
      <c r="PA291"/>
      <c r="PB291"/>
      <c r="PC291"/>
      <c r="PD291"/>
      <c r="PE291"/>
      <c r="PF291"/>
      <c r="PG291"/>
      <c r="PH291"/>
      <c r="PI291"/>
      <c r="PJ291"/>
      <c r="PK291"/>
      <c r="PL291"/>
      <c r="PM291"/>
      <c r="PN291"/>
      <c r="PO291"/>
      <c r="PP291"/>
      <c r="PQ291"/>
      <c r="PR291"/>
      <c r="PS291"/>
      <c r="PT291"/>
      <c r="PU291"/>
      <c r="PV291"/>
      <c r="PW291"/>
      <c r="PX291"/>
      <c r="PY291"/>
      <c r="PZ291"/>
      <c r="QA291"/>
      <c r="QB291"/>
      <c r="QC291"/>
      <c r="QD291"/>
      <c r="QE291"/>
      <c r="QF291"/>
      <c r="QG291"/>
      <c r="QH291"/>
      <c r="QI291"/>
      <c r="QJ291"/>
      <c r="QK291"/>
      <c r="QL291"/>
      <c r="QM291"/>
      <c r="QN291"/>
      <c r="QO291"/>
      <c r="QP291"/>
      <c r="QQ291"/>
      <c r="QR291"/>
      <c r="QS291"/>
      <c r="QT291"/>
      <c r="QU291"/>
      <c r="QV291"/>
      <c r="QW291"/>
      <c r="QX291"/>
      <c r="QY291"/>
      <c r="QZ291"/>
      <c r="RA291"/>
      <c r="RB291"/>
      <c r="RC291"/>
      <c r="RD291"/>
      <c r="RE291"/>
      <c r="RF291"/>
      <c r="RG291"/>
      <c r="RH291"/>
      <c r="RI291"/>
      <c r="RJ291"/>
      <c r="RK291"/>
      <c r="RL291"/>
      <c r="RM291"/>
      <c r="RN291"/>
      <c r="RO291"/>
      <c r="RP291"/>
      <c r="RQ291"/>
      <c r="RR291"/>
      <c r="RS291"/>
      <c r="RT291"/>
      <c r="RU291"/>
      <c r="RV291"/>
      <c r="RW291"/>
      <c r="RX291"/>
      <c r="RY291"/>
      <c r="RZ291"/>
      <c r="SA291"/>
      <c r="SB291"/>
      <c r="SC291"/>
      <c r="SD291"/>
      <c r="SE291"/>
      <c r="SF291"/>
      <c r="SG291"/>
      <c r="SH291"/>
      <c r="SI291"/>
      <c r="SJ291"/>
      <c r="SK291"/>
      <c r="SL291"/>
      <c r="SM291"/>
      <c r="SN291"/>
      <c r="SO291"/>
      <c r="SP291"/>
      <c r="SQ291"/>
      <c r="SR291"/>
      <c r="SS291"/>
      <c r="ST291"/>
      <c r="SU291"/>
      <c r="SV291"/>
      <c r="SW291"/>
      <c r="SX291"/>
      <c r="SY291"/>
      <c r="SZ291"/>
      <c r="TA291"/>
      <c r="TB291"/>
      <c r="TC291"/>
      <c r="TD291"/>
      <c r="TE291"/>
      <c r="TF291"/>
      <c r="TG291"/>
      <c r="TH291"/>
      <c r="TI291"/>
      <c r="TJ291"/>
      <c r="TK291"/>
      <c r="TL291"/>
      <c r="TM291"/>
      <c r="TN291"/>
      <c r="TO291"/>
      <c r="TP291"/>
      <c r="TQ291"/>
      <c r="TR291"/>
      <c r="TS291"/>
      <c r="TT291"/>
      <c r="TU291"/>
      <c r="TV291"/>
      <c r="TW291"/>
      <c r="TX291"/>
      <c r="TY291"/>
      <c r="TZ291"/>
      <c r="UA291"/>
      <c r="UB291"/>
      <c r="UC291"/>
      <c r="UD291"/>
      <c r="UE291"/>
      <c r="UF291"/>
      <c r="UG291"/>
      <c r="UH291"/>
      <c r="UI291"/>
      <c r="UJ291"/>
      <c r="UK291"/>
      <c r="UL291"/>
      <c r="UM291"/>
      <c r="UN291"/>
      <c r="UO291"/>
      <c r="UP291"/>
      <c r="UQ291"/>
      <c r="UR291"/>
      <c r="US291"/>
      <c r="UT291"/>
      <c r="UU291"/>
      <c r="UV291"/>
      <c r="UW291"/>
      <c r="UX291"/>
      <c r="UY291"/>
      <c r="UZ291"/>
      <c r="VA291"/>
      <c r="VB291"/>
      <c r="VC291"/>
      <c r="VD291"/>
      <c r="VE291"/>
      <c r="VF291"/>
      <c r="VG291"/>
      <c r="VH291"/>
      <c r="VI291"/>
      <c r="VJ291"/>
      <c r="VK291"/>
      <c r="VL291"/>
      <c r="VM291"/>
      <c r="VN291"/>
      <c r="VO291"/>
      <c r="VP291"/>
      <c r="VQ291"/>
      <c r="VR291"/>
      <c r="VS291"/>
      <c r="VT291"/>
      <c r="VU291"/>
      <c r="VV291"/>
      <c r="VW291"/>
      <c r="VX291"/>
      <c r="VY291"/>
      <c r="VZ291"/>
      <c r="WA291"/>
      <c r="WB291"/>
      <c r="WC291"/>
      <c r="WD291"/>
      <c r="WE291"/>
      <c r="WF291"/>
      <c r="WG291"/>
      <c r="WH291"/>
      <c r="WI291"/>
      <c r="WJ291"/>
      <c r="WK291"/>
      <c r="WL291"/>
      <c r="WM291"/>
      <c r="WN291"/>
      <c r="WO291"/>
      <c r="WP291"/>
      <c r="WQ291"/>
      <c r="WR291"/>
      <c r="WS291"/>
      <c r="WT291"/>
      <c r="WU291"/>
      <c r="WV291"/>
      <c r="WW291"/>
      <c r="WX291"/>
      <c r="WY291"/>
      <c r="WZ291"/>
      <c r="XA291"/>
      <c r="XB291"/>
      <c r="XC291"/>
      <c r="XD291"/>
      <c r="XE291"/>
      <c r="XF291"/>
      <c r="XG291"/>
      <c r="XH291"/>
      <c r="XI291"/>
      <c r="XJ291"/>
      <c r="XK291"/>
      <c r="XL291"/>
      <c r="XM291"/>
      <c r="XN291"/>
      <c r="XO291"/>
      <c r="XP291"/>
      <c r="XQ291"/>
      <c r="XR291"/>
      <c r="XS291"/>
      <c r="XT291"/>
      <c r="XU291"/>
      <c r="XV291"/>
      <c r="XW291"/>
      <c r="XX291"/>
      <c r="XY291"/>
      <c r="XZ291"/>
      <c r="YA291"/>
      <c r="YB291"/>
      <c r="YC291"/>
      <c r="YD291"/>
      <c r="YE291"/>
      <c r="YF291"/>
      <c r="YG291"/>
      <c r="YH291"/>
      <c r="YI291"/>
      <c r="YJ291"/>
      <c r="YK291"/>
      <c r="YL291"/>
      <c r="YM291"/>
      <c r="YN291"/>
      <c r="YO291"/>
      <c r="YP291"/>
      <c r="YQ291"/>
      <c r="YR291"/>
      <c r="YS291"/>
      <c r="YT291"/>
      <c r="YU291"/>
      <c r="YV291"/>
      <c r="YW291"/>
      <c r="YX291"/>
      <c r="YY291"/>
      <c r="YZ291"/>
      <c r="ZA291"/>
      <c r="ZB291"/>
      <c r="ZC291"/>
      <c r="ZD291"/>
      <c r="ZE291"/>
      <c r="ZF291"/>
      <c r="ZG291"/>
      <c r="ZH291"/>
      <c r="ZI291"/>
      <c r="ZJ291"/>
      <c r="ZK291"/>
      <c r="ZL291"/>
      <c r="ZM291"/>
      <c r="ZN291"/>
      <c r="ZO291"/>
      <c r="ZP291"/>
      <c r="ZQ291"/>
      <c r="ZR291"/>
      <c r="ZS291"/>
      <c r="ZT291"/>
      <c r="ZU291"/>
      <c r="ZV291"/>
      <c r="ZW291"/>
      <c r="ZX291"/>
      <c r="ZY291"/>
      <c r="ZZ291"/>
      <c r="AAA291"/>
      <c r="AAB291"/>
      <c r="AAC291"/>
      <c r="AAD291"/>
      <c r="AAE291"/>
      <c r="AAF291"/>
      <c r="AAG291"/>
      <c r="AAH291"/>
      <c r="AAI291"/>
      <c r="AAJ291"/>
      <c r="AAK291"/>
      <c r="AAL291"/>
      <c r="AAM291"/>
      <c r="AAN291"/>
      <c r="AAO291"/>
      <c r="AAP291"/>
      <c r="AAQ291"/>
      <c r="AAR291"/>
      <c r="AAS291"/>
      <c r="AAT291"/>
      <c r="AAU291"/>
      <c r="AAV291"/>
      <c r="AAW291"/>
      <c r="AAX291"/>
      <c r="AAY291"/>
      <c r="AAZ291"/>
      <c r="ABA291"/>
      <c r="ABB291"/>
      <c r="ABC291"/>
      <c r="ABD291"/>
      <c r="ABE291"/>
      <c r="ABF291"/>
      <c r="ABG291"/>
      <c r="ABH291"/>
      <c r="ABI291"/>
      <c r="ABJ291"/>
      <c r="ABK291"/>
      <c r="ABL291"/>
      <c r="ABM291"/>
      <c r="ABN291"/>
      <c r="ABO291"/>
      <c r="ABP291"/>
      <c r="ABQ291"/>
      <c r="ABR291"/>
      <c r="ABS291"/>
      <c r="ABT291"/>
      <c r="ABU291"/>
      <c r="ABV291"/>
      <c r="ABW291"/>
      <c r="ABX291"/>
      <c r="ABY291"/>
      <c r="ABZ291"/>
      <c r="ACA291"/>
      <c r="ACB291"/>
      <c r="ACC291"/>
      <c r="ACD291"/>
      <c r="ACE291"/>
      <c r="ACF291"/>
      <c r="ACG291"/>
      <c r="ACH291"/>
      <c r="ACI291"/>
      <c r="ACJ291"/>
      <c r="ACK291"/>
      <c r="ACL291"/>
      <c r="ACM291"/>
      <c r="ACN291"/>
      <c r="ACO291"/>
      <c r="ACP291"/>
      <c r="ACQ291"/>
      <c r="ACR291"/>
      <c r="ACS291"/>
      <c r="ACT291"/>
      <c r="ACU291"/>
      <c r="ACV291"/>
      <c r="ACW291"/>
      <c r="ACX291"/>
      <c r="ACY291"/>
      <c r="ACZ291"/>
      <c r="ADA291"/>
      <c r="ADB291"/>
      <c r="ADC291"/>
      <c r="ADD291"/>
      <c r="ADE291"/>
      <c r="ADF291"/>
      <c r="ADG291"/>
      <c r="ADH291"/>
      <c r="ADI291"/>
      <c r="ADJ291"/>
      <c r="ADK291"/>
      <c r="ADL291"/>
      <c r="ADM291"/>
      <c r="ADN291"/>
      <c r="ADO291"/>
      <c r="ADP291"/>
      <c r="ADQ291"/>
      <c r="ADR291"/>
      <c r="ADS291"/>
      <c r="ADT291"/>
      <c r="ADU291"/>
      <c r="ADV291"/>
      <c r="ADW291"/>
      <c r="ADX291"/>
      <c r="ADY291"/>
      <c r="ADZ291"/>
      <c r="AEA291"/>
      <c r="AEB291"/>
      <c r="AEC291"/>
      <c r="AED291"/>
      <c r="AEE291"/>
      <c r="AEF291"/>
      <c r="AEG291"/>
      <c r="AEH291"/>
      <c r="AEI291"/>
      <c r="AEJ291"/>
      <c r="AEK291"/>
      <c r="AEL291"/>
      <c r="AEM291"/>
      <c r="AEN291"/>
      <c r="AEO291"/>
      <c r="AEP291"/>
      <c r="AEQ291"/>
      <c r="AER291"/>
      <c r="AES291"/>
      <c r="AET291"/>
      <c r="AEU291"/>
      <c r="AEV291"/>
      <c r="AEW291"/>
      <c r="AEX291"/>
      <c r="AEY291"/>
      <c r="AEZ291"/>
      <c r="AFA291"/>
      <c r="AFB291"/>
      <c r="AFC291"/>
      <c r="AFD291"/>
      <c r="AFE291"/>
      <c r="AFF291"/>
      <c r="AFG291"/>
      <c r="AFH291"/>
      <c r="AFI291"/>
      <c r="AFJ291"/>
      <c r="AFK291"/>
      <c r="AFL291"/>
      <c r="AFM291"/>
      <c r="AFN291"/>
      <c r="AFO291"/>
      <c r="AFP291"/>
      <c r="AFQ291"/>
      <c r="AFR291"/>
      <c r="AFS291"/>
      <c r="AFT291"/>
      <c r="AFU291"/>
      <c r="AFV291"/>
      <c r="AFW291"/>
      <c r="AFX291"/>
      <c r="AFY291"/>
      <c r="AFZ291"/>
      <c r="AGA291"/>
      <c r="AGB291"/>
      <c r="AGC291"/>
      <c r="AGD291"/>
      <c r="AGE291"/>
      <c r="AGF291"/>
      <c r="AGG291"/>
      <c r="AGH291"/>
      <c r="AGI291"/>
      <c r="AGJ291"/>
      <c r="AGK291"/>
      <c r="AGL291"/>
      <c r="AGM291"/>
      <c r="AGN291"/>
      <c r="AGO291"/>
      <c r="AGP291"/>
      <c r="AGQ291"/>
      <c r="AGR291"/>
      <c r="AGS291"/>
      <c r="AGT291"/>
      <c r="AGU291"/>
      <c r="AGV291"/>
      <c r="AGW291"/>
      <c r="AGX291"/>
      <c r="AGY291"/>
      <c r="AGZ291"/>
      <c r="AHA291"/>
      <c r="AHB291"/>
      <c r="AHC291"/>
      <c r="AHD291"/>
      <c r="AHE291"/>
      <c r="AHF291"/>
      <c r="AHG291"/>
      <c r="AHH291"/>
      <c r="AHI291"/>
      <c r="AHJ291"/>
      <c r="AHK291"/>
      <c r="AHL291"/>
      <c r="AHM291"/>
      <c r="AHN291"/>
      <c r="AHO291"/>
      <c r="AHP291"/>
      <c r="AHQ291"/>
      <c r="AHR291"/>
      <c r="AHS291"/>
      <c r="AHT291"/>
      <c r="AHU291"/>
      <c r="AHV291"/>
      <c r="AHW291"/>
      <c r="AHX291"/>
      <c r="AHY291"/>
      <c r="AHZ291"/>
      <c r="AIA291"/>
      <c r="AIB291"/>
      <c r="AIC291"/>
      <c r="AID291"/>
      <c r="AIE291"/>
      <c r="AIF291"/>
      <c r="AIG291"/>
      <c r="AIH291"/>
      <c r="AII291"/>
      <c r="AIJ291"/>
      <c r="AIK291"/>
      <c r="AIL291"/>
      <c r="AIM291"/>
      <c r="AIN291"/>
      <c r="AIO291"/>
      <c r="AIP291"/>
      <c r="AIQ291"/>
      <c r="AIR291"/>
      <c r="AIS291"/>
      <c r="AIT291"/>
      <c r="AIU291"/>
      <c r="AIV291"/>
      <c r="AIW291"/>
      <c r="AIX291"/>
      <c r="AIY291"/>
      <c r="AIZ291"/>
      <c r="AJA291"/>
      <c r="AJB291"/>
      <c r="AJC291"/>
      <c r="AJD291"/>
      <c r="AJE291"/>
      <c r="AJF291"/>
      <c r="AJG291"/>
      <c r="AJH291"/>
      <c r="AJI291"/>
      <c r="AJJ291"/>
      <c r="AJK291"/>
      <c r="AJL291"/>
      <c r="AJM291"/>
      <c r="AJN291"/>
      <c r="AJO291"/>
      <c r="AJP291"/>
      <c r="AJQ291"/>
      <c r="AJR291"/>
      <c r="AJS291"/>
      <c r="AJT291"/>
      <c r="AJU291"/>
      <c r="AJV291"/>
      <c r="AJW291"/>
      <c r="AJX291"/>
      <c r="AJY291"/>
      <c r="AJZ291"/>
      <c r="AKA291"/>
      <c r="AKB291"/>
      <c r="AKC291"/>
      <c r="AKD291"/>
      <c r="AKE291"/>
      <c r="AKF291"/>
      <c r="AKG291"/>
      <c r="AKH291"/>
      <c r="AKI291"/>
      <c r="AKJ291"/>
      <c r="AKK291"/>
      <c r="AKL291"/>
      <c r="AKM291"/>
      <c r="AKN291"/>
      <c r="AKO291"/>
      <c r="AKP291"/>
      <c r="AKQ291"/>
      <c r="AKR291"/>
      <c r="AKS291"/>
      <c r="AKT291"/>
      <c r="AKU291"/>
      <c r="AKV291"/>
      <c r="AKW291"/>
      <c r="AKX291"/>
      <c r="AKY291"/>
      <c r="AKZ291"/>
      <c r="ALA291"/>
      <c r="ALB291"/>
      <c r="ALC291"/>
      <c r="ALD291"/>
      <c r="ALE291"/>
      <c r="ALF291"/>
      <c r="ALG291"/>
      <c r="ALH291"/>
      <c r="ALI291"/>
      <c r="ALJ291"/>
      <c r="ALK291"/>
      <c r="ALL291"/>
      <c r="ALM291"/>
      <c r="ALN291"/>
      <c r="ALO291"/>
      <c r="ALP291"/>
      <c r="ALQ291"/>
      <c r="ALR291"/>
      <c r="ALS291"/>
      <c r="ALT291"/>
      <c r="ALU291"/>
      <c r="ALV291"/>
      <c r="ALW291"/>
      <c r="ALX291"/>
      <c r="ALY291"/>
      <c r="ALZ291"/>
      <c r="AMA291"/>
    </row>
    <row r="292" spans="3:1015" x14ac:dyDescent="0.25">
      <c r="C292" s="138"/>
      <c r="D292" s="138"/>
      <c r="E292" s="138"/>
      <c r="F292" s="138"/>
      <c r="G292" s="138"/>
      <c r="H292" s="138"/>
      <c r="I292" s="138"/>
      <c r="J292" s="138"/>
      <c r="K292" s="138"/>
      <c r="L292" s="123"/>
      <c r="M292" s="123"/>
      <c r="N292" s="123"/>
      <c r="O292" s="123"/>
      <c r="P292" s="123"/>
      <c r="Q292" s="123"/>
      <c r="R292" s="123"/>
      <c r="S292" s="123"/>
      <c r="T292" s="123"/>
      <c r="U292" s="123"/>
      <c r="V292" s="123"/>
      <c r="W292" s="123"/>
      <c r="X292" s="123"/>
      <c r="Y292" s="123"/>
      <c r="Z292" s="123"/>
      <c r="AA292" s="123"/>
      <c r="AB292" s="123"/>
      <c r="AC292" s="123"/>
      <c r="AD292" s="123"/>
      <c r="AE292" s="123"/>
      <c r="AF292" s="123"/>
      <c r="AG292" s="123"/>
      <c r="AH292" s="123"/>
      <c r="AI292" s="123"/>
      <c r="AJ292" s="123"/>
      <c r="AK292" s="123"/>
      <c r="AL292" s="123"/>
      <c r="AM292" s="123"/>
      <c r="AN292" s="123"/>
      <c r="AO292" s="123"/>
      <c r="AP292" s="123"/>
      <c r="AQ292" s="123"/>
      <c r="AR292" s="123"/>
      <c r="AS292" s="123"/>
      <c r="AT292" s="123"/>
      <c r="AU292" s="123"/>
      <c r="AV292"/>
      <c r="AW292"/>
      <c r="AX292"/>
      <c r="AY292"/>
      <c r="AZ292"/>
      <c r="BA292"/>
      <c r="BB292"/>
      <c r="BC292"/>
      <c r="BD292"/>
      <c r="BE292"/>
      <c r="BF292"/>
      <c r="BG292"/>
      <c r="BH292"/>
      <c r="BI292"/>
      <c r="BJ292"/>
      <c r="BK292"/>
      <c r="BL292"/>
      <c r="BM292"/>
      <c r="BN292"/>
      <c r="BO292"/>
      <c r="BP292"/>
      <c r="BQ292"/>
      <c r="BR292"/>
      <c r="BS292"/>
      <c r="BT292"/>
      <c r="BU292"/>
      <c r="BV292"/>
      <c r="BW292"/>
      <c r="BX292"/>
      <c r="BY292"/>
      <c r="BZ292"/>
      <c r="CA292"/>
      <c r="CB292"/>
      <c r="CC292"/>
      <c r="CD292"/>
      <c r="CE292"/>
      <c r="CF292"/>
      <c r="CG292"/>
      <c r="CH292"/>
      <c r="CI292"/>
      <c r="CJ292"/>
      <c r="CK292"/>
      <c r="CL292"/>
      <c r="CM292"/>
      <c r="CN292"/>
      <c r="CO292"/>
      <c r="CP292"/>
      <c r="CQ292"/>
      <c r="CR292"/>
      <c r="CS292"/>
      <c r="CT292"/>
      <c r="CU292"/>
      <c r="CV292"/>
      <c r="CW292"/>
      <c r="CX292"/>
      <c r="CY292"/>
      <c r="CZ292"/>
      <c r="DA292"/>
      <c r="DB292"/>
      <c r="DC292"/>
      <c r="DD292"/>
      <c r="DE292"/>
      <c r="DF292"/>
      <c r="DG292"/>
      <c r="DH292"/>
      <c r="DI292"/>
      <c r="DJ292"/>
      <c r="DK292"/>
      <c r="DL292"/>
      <c r="DM292"/>
      <c r="DN292"/>
      <c r="DO292"/>
      <c r="DP292"/>
      <c r="DQ292"/>
      <c r="DR292"/>
      <c r="DS292"/>
      <c r="DT292"/>
      <c r="DU292"/>
      <c r="DV292"/>
      <c r="DW292"/>
      <c r="DX292"/>
      <c r="DY292"/>
      <c r="DZ292"/>
      <c r="EA292"/>
      <c r="EB292"/>
      <c r="EC292"/>
      <c r="ED292"/>
      <c r="EE292"/>
      <c r="EF292"/>
      <c r="EG292"/>
      <c r="EH292"/>
      <c r="EI292"/>
      <c r="EJ292"/>
      <c r="EK292"/>
      <c r="EL292"/>
      <c r="EM292"/>
      <c r="EN292"/>
      <c r="EO292"/>
      <c r="EP292"/>
      <c r="EQ292"/>
      <c r="ER292"/>
      <c r="ES292"/>
      <c r="ET292"/>
      <c r="EU292"/>
      <c r="EV292"/>
      <c r="EW292"/>
      <c r="EX292"/>
      <c r="EY292"/>
      <c r="EZ292"/>
      <c r="FA292"/>
      <c r="FB292"/>
      <c r="FC292"/>
      <c r="FD292"/>
      <c r="FE292"/>
      <c r="FF292"/>
      <c r="FG292"/>
      <c r="FH292"/>
      <c r="FI292"/>
      <c r="FJ292"/>
      <c r="FK292"/>
      <c r="FL292"/>
      <c r="FM292"/>
      <c r="FN292"/>
      <c r="FO292"/>
      <c r="FP292"/>
      <c r="FQ292"/>
      <c r="FR292"/>
      <c r="FS292"/>
      <c r="FT292"/>
      <c r="FU292"/>
      <c r="FV292"/>
      <c r="FW292"/>
      <c r="FX292"/>
      <c r="FY292"/>
      <c r="FZ292"/>
      <c r="GA292"/>
      <c r="GB292"/>
      <c r="GC292"/>
      <c r="GD292"/>
      <c r="GE292"/>
      <c r="GF292"/>
      <c r="GG292"/>
      <c r="GH292"/>
      <c r="GI292"/>
      <c r="GJ292"/>
      <c r="GK292"/>
      <c r="GL292"/>
      <c r="GM292"/>
      <c r="GN292"/>
      <c r="GO292"/>
      <c r="GP292"/>
      <c r="GQ292"/>
      <c r="GR292"/>
      <c r="GS292"/>
      <c r="GT292"/>
      <c r="GU292"/>
      <c r="GV292"/>
      <c r="GW292"/>
      <c r="GX292"/>
      <c r="GY292"/>
      <c r="GZ292"/>
      <c r="HA292"/>
      <c r="HB292"/>
      <c r="HC292"/>
      <c r="HD292"/>
      <c r="HE292"/>
      <c r="HF292"/>
      <c r="HG292"/>
      <c r="HH292"/>
      <c r="HI292"/>
      <c r="HJ292"/>
      <c r="HK292"/>
      <c r="HL292"/>
      <c r="HM292"/>
      <c r="HN292"/>
      <c r="HO292"/>
      <c r="HP292"/>
      <c r="HQ292"/>
      <c r="HR292"/>
      <c r="HS292"/>
      <c r="HT292"/>
      <c r="HU292"/>
      <c r="HV292"/>
      <c r="HW292"/>
      <c r="HX292"/>
      <c r="HY292"/>
      <c r="HZ292"/>
      <c r="IA292"/>
      <c r="IB292"/>
      <c r="IC292"/>
      <c r="ID292"/>
      <c r="IE292"/>
      <c r="IF292"/>
      <c r="IG292"/>
      <c r="IH292"/>
      <c r="II292"/>
      <c r="IJ292"/>
      <c r="IK292"/>
      <c r="IL292"/>
      <c r="IM292"/>
      <c r="IN292"/>
      <c r="IO292"/>
      <c r="IP292"/>
      <c r="IQ292"/>
      <c r="IR292"/>
      <c r="IS292"/>
      <c r="IT292"/>
      <c r="IU292"/>
      <c r="IV292"/>
      <c r="IW292"/>
      <c r="IX292"/>
      <c r="IY292"/>
      <c r="IZ292"/>
      <c r="JA292"/>
      <c r="JB292"/>
      <c r="JC292"/>
      <c r="JD292"/>
      <c r="JE292"/>
      <c r="JF292"/>
      <c r="JG292"/>
      <c r="JH292"/>
      <c r="JI292"/>
      <c r="JJ292"/>
      <c r="JK292"/>
      <c r="JL292"/>
      <c r="JM292"/>
      <c r="JN292"/>
      <c r="JO292"/>
      <c r="JP292"/>
      <c r="JQ292"/>
      <c r="JR292"/>
      <c r="JS292"/>
      <c r="JT292"/>
      <c r="JU292"/>
      <c r="JV292"/>
      <c r="JW292"/>
      <c r="JX292"/>
      <c r="JY292"/>
      <c r="JZ292"/>
      <c r="KA292"/>
      <c r="KB292"/>
      <c r="KC292"/>
      <c r="KD292"/>
      <c r="KE292"/>
      <c r="KF292"/>
      <c r="KG292"/>
      <c r="KH292"/>
      <c r="KI292"/>
      <c r="KJ292"/>
      <c r="KK292"/>
      <c r="KL292"/>
      <c r="KM292"/>
      <c r="KN292"/>
      <c r="KO292"/>
      <c r="KP292"/>
      <c r="KQ292"/>
      <c r="KR292"/>
      <c r="KS292"/>
      <c r="KT292"/>
      <c r="KU292"/>
      <c r="KV292"/>
      <c r="KW292"/>
      <c r="KX292"/>
      <c r="KY292"/>
      <c r="KZ292"/>
      <c r="LA292"/>
      <c r="LB292"/>
      <c r="LC292"/>
      <c r="LD292"/>
      <c r="LE292"/>
      <c r="LF292"/>
      <c r="LG292"/>
      <c r="LH292"/>
      <c r="LI292"/>
      <c r="LJ292"/>
      <c r="LK292"/>
      <c r="LL292"/>
      <c r="LM292"/>
      <c r="LN292"/>
      <c r="LO292"/>
      <c r="LP292"/>
      <c r="LQ292"/>
      <c r="LR292"/>
      <c r="LS292"/>
      <c r="LT292"/>
      <c r="LU292"/>
      <c r="LV292"/>
      <c r="LW292"/>
      <c r="LX292"/>
      <c r="LY292"/>
      <c r="LZ292"/>
      <c r="MA292"/>
      <c r="MB292"/>
      <c r="MC292"/>
      <c r="MD292"/>
      <c r="ME292"/>
      <c r="MF292"/>
      <c r="MG292"/>
      <c r="MH292"/>
      <c r="MI292"/>
      <c r="MJ292"/>
      <c r="MK292"/>
      <c r="ML292"/>
      <c r="MM292"/>
      <c r="MN292"/>
      <c r="MO292"/>
      <c r="MP292"/>
      <c r="MQ292"/>
      <c r="MR292"/>
      <c r="MS292"/>
      <c r="MT292"/>
      <c r="MU292"/>
      <c r="MV292"/>
      <c r="MW292"/>
      <c r="MX292"/>
      <c r="MY292"/>
      <c r="MZ292"/>
      <c r="NA292"/>
      <c r="NB292"/>
      <c r="NC292"/>
      <c r="ND292"/>
      <c r="NE292"/>
      <c r="NF292"/>
      <c r="NG292"/>
      <c r="NH292"/>
      <c r="NI292"/>
      <c r="NJ292"/>
      <c r="NK292"/>
      <c r="NL292"/>
      <c r="NM292"/>
      <c r="NN292"/>
      <c r="NO292"/>
      <c r="NP292"/>
      <c r="NQ292"/>
      <c r="NR292"/>
      <c r="NS292"/>
      <c r="NT292"/>
      <c r="NU292"/>
      <c r="NV292"/>
      <c r="NW292"/>
      <c r="NX292"/>
      <c r="NY292"/>
      <c r="NZ292"/>
      <c r="OA292"/>
      <c r="OB292"/>
      <c r="OC292"/>
      <c r="OD292"/>
      <c r="OE292"/>
      <c r="OF292"/>
      <c r="OG292"/>
      <c r="OH292"/>
      <c r="OI292"/>
      <c r="OJ292"/>
      <c r="OK292"/>
      <c r="OL292"/>
      <c r="OM292"/>
      <c r="ON292"/>
      <c r="OO292"/>
      <c r="OP292"/>
      <c r="OQ292"/>
      <c r="OR292"/>
      <c r="OS292"/>
      <c r="OT292"/>
      <c r="OU292"/>
      <c r="OV292"/>
      <c r="OW292"/>
      <c r="OX292"/>
      <c r="OY292"/>
      <c r="OZ292"/>
      <c r="PA292"/>
      <c r="PB292"/>
      <c r="PC292"/>
      <c r="PD292"/>
      <c r="PE292"/>
      <c r="PF292"/>
      <c r="PG292"/>
      <c r="PH292"/>
      <c r="PI292"/>
      <c r="PJ292"/>
      <c r="PK292"/>
      <c r="PL292"/>
      <c r="PM292"/>
      <c r="PN292"/>
      <c r="PO292"/>
      <c r="PP292"/>
      <c r="PQ292"/>
      <c r="PR292"/>
      <c r="PS292"/>
      <c r="PT292"/>
      <c r="PU292"/>
      <c r="PV292"/>
      <c r="PW292"/>
      <c r="PX292"/>
      <c r="PY292"/>
      <c r="PZ292"/>
      <c r="QA292"/>
      <c r="QB292"/>
      <c r="QC292"/>
      <c r="QD292"/>
      <c r="QE292"/>
      <c r="QF292"/>
      <c r="QG292"/>
      <c r="QH292"/>
      <c r="QI292"/>
      <c r="QJ292"/>
      <c r="QK292"/>
      <c r="QL292"/>
      <c r="QM292"/>
      <c r="QN292"/>
      <c r="QO292"/>
      <c r="QP292"/>
      <c r="QQ292"/>
      <c r="QR292"/>
      <c r="QS292"/>
      <c r="QT292"/>
      <c r="QU292"/>
      <c r="QV292"/>
      <c r="QW292"/>
      <c r="QX292"/>
      <c r="QY292"/>
      <c r="QZ292"/>
      <c r="RA292"/>
      <c r="RB292"/>
      <c r="RC292"/>
      <c r="RD292"/>
      <c r="RE292"/>
      <c r="RF292"/>
      <c r="RG292"/>
      <c r="RH292"/>
      <c r="RI292"/>
      <c r="RJ292"/>
      <c r="RK292"/>
      <c r="RL292"/>
      <c r="RM292"/>
      <c r="RN292"/>
      <c r="RO292"/>
      <c r="RP292"/>
      <c r="RQ292"/>
      <c r="RR292"/>
      <c r="RS292"/>
      <c r="RT292"/>
      <c r="RU292"/>
      <c r="RV292"/>
      <c r="RW292"/>
      <c r="RX292"/>
      <c r="RY292"/>
      <c r="RZ292"/>
      <c r="SA292"/>
      <c r="SB292"/>
      <c r="SC292"/>
      <c r="SD292"/>
      <c r="SE292"/>
      <c r="SF292"/>
      <c r="SG292"/>
      <c r="SH292"/>
      <c r="SI292"/>
      <c r="SJ292"/>
      <c r="SK292"/>
      <c r="SL292"/>
      <c r="SM292"/>
      <c r="SN292"/>
      <c r="SO292"/>
      <c r="SP292"/>
      <c r="SQ292"/>
      <c r="SR292"/>
      <c r="SS292"/>
      <c r="ST292"/>
      <c r="SU292"/>
      <c r="SV292"/>
      <c r="SW292"/>
      <c r="SX292"/>
      <c r="SY292"/>
      <c r="SZ292"/>
      <c r="TA292"/>
      <c r="TB292"/>
      <c r="TC292"/>
      <c r="TD292"/>
      <c r="TE292"/>
      <c r="TF292"/>
      <c r="TG292"/>
      <c r="TH292"/>
      <c r="TI292"/>
      <c r="TJ292"/>
      <c r="TK292"/>
      <c r="TL292"/>
      <c r="TM292"/>
      <c r="TN292"/>
      <c r="TO292"/>
      <c r="TP292"/>
      <c r="TQ292"/>
      <c r="TR292"/>
      <c r="TS292"/>
      <c r="TT292"/>
      <c r="TU292"/>
      <c r="TV292"/>
      <c r="TW292"/>
      <c r="TX292"/>
      <c r="TY292"/>
      <c r="TZ292"/>
      <c r="UA292"/>
      <c r="UB292"/>
      <c r="UC292"/>
      <c r="UD292"/>
      <c r="UE292"/>
      <c r="UF292"/>
      <c r="UG292"/>
      <c r="UH292"/>
      <c r="UI292"/>
      <c r="UJ292"/>
      <c r="UK292"/>
      <c r="UL292"/>
      <c r="UM292"/>
      <c r="UN292"/>
      <c r="UO292"/>
      <c r="UP292"/>
      <c r="UQ292"/>
      <c r="UR292"/>
      <c r="US292"/>
      <c r="UT292"/>
      <c r="UU292"/>
      <c r="UV292"/>
      <c r="UW292"/>
      <c r="UX292"/>
      <c r="UY292"/>
      <c r="UZ292"/>
      <c r="VA292"/>
      <c r="VB292"/>
      <c r="VC292"/>
      <c r="VD292"/>
      <c r="VE292"/>
      <c r="VF292"/>
      <c r="VG292"/>
      <c r="VH292"/>
      <c r="VI292"/>
      <c r="VJ292"/>
      <c r="VK292"/>
      <c r="VL292"/>
      <c r="VM292"/>
      <c r="VN292"/>
      <c r="VO292"/>
      <c r="VP292"/>
      <c r="VQ292"/>
      <c r="VR292"/>
      <c r="VS292"/>
      <c r="VT292"/>
      <c r="VU292"/>
      <c r="VV292"/>
      <c r="VW292"/>
      <c r="VX292"/>
      <c r="VY292"/>
      <c r="VZ292"/>
      <c r="WA292"/>
      <c r="WB292"/>
      <c r="WC292"/>
      <c r="WD292"/>
      <c r="WE292"/>
      <c r="WF292"/>
      <c r="WG292"/>
      <c r="WH292"/>
      <c r="WI292"/>
      <c r="WJ292"/>
      <c r="WK292"/>
      <c r="WL292"/>
      <c r="WM292"/>
      <c r="WN292"/>
      <c r="WO292"/>
      <c r="WP292"/>
      <c r="WQ292"/>
      <c r="WR292"/>
      <c r="WS292"/>
      <c r="WT292"/>
      <c r="WU292"/>
      <c r="WV292"/>
      <c r="WW292"/>
      <c r="WX292"/>
      <c r="WY292"/>
      <c r="WZ292"/>
      <c r="XA292"/>
      <c r="XB292"/>
      <c r="XC292"/>
      <c r="XD292"/>
      <c r="XE292"/>
      <c r="XF292"/>
      <c r="XG292"/>
      <c r="XH292"/>
      <c r="XI292"/>
      <c r="XJ292"/>
      <c r="XK292"/>
      <c r="XL292"/>
      <c r="XM292"/>
      <c r="XN292"/>
      <c r="XO292"/>
      <c r="XP292"/>
      <c r="XQ292"/>
      <c r="XR292"/>
      <c r="XS292"/>
      <c r="XT292"/>
      <c r="XU292"/>
      <c r="XV292"/>
      <c r="XW292"/>
      <c r="XX292"/>
      <c r="XY292"/>
      <c r="XZ292"/>
      <c r="YA292"/>
      <c r="YB292"/>
      <c r="YC292"/>
      <c r="YD292"/>
      <c r="YE292"/>
      <c r="YF292"/>
      <c r="YG292"/>
      <c r="YH292"/>
      <c r="YI292"/>
      <c r="YJ292"/>
      <c r="YK292"/>
      <c r="YL292"/>
      <c r="YM292"/>
      <c r="YN292"/>
      <c r="YO292"/>
      <c r="YP292"/>
      <c r="YQ292"/>
      <c r="YR292"/>
      <c r="YS292"/>
      <c r="YT292"/>
      <c r="YU292"/>
      <c r="YV292"/>
      <c r="YW292"/>
      <c r="YX292"/>
      <c r="YY292"/>
      <c r="YZ292"/>
      <c r="ZA292"/>
      <c r="ZB292"/>
      <c r="ZC292"/>
      <c r="ZD292"/>
      <c r="ZE292"/>
      <c r="ZF292"/>
      <c r="ZG292"/>
      <c r="ZH292"/>
      <c r="ZI292"/>
      <c r="ZJ292"/>
      <c r="ZK292"/>
      <c r="ZL292"/>
      <c r="ZM292"/>
      <c r="ZN292"/>
      <c r="ZO292"/>
      <c r="ZP292"/>
      <c r="ZQ292"/>
      <c r="ZR292"/>
      <c r="ZS292"/>
      <c r="ZT292"/>
      <c r="ZU292"/>
      <c r="ZV292"/>
      <c r="ZW292"/>
      <c r="ZX292"/>
      <c r="ZY292"/>
      <c r="ZZ292"/>
      <c r="AAA292"/>
      <c r="AAB292"/>
      <c r="AAC292"/>
      <c r="AAD292"/>
      <c r="AAE292"/>
      <c r="AAF292"/>
      <c r="AAG292"/>
      <c r="AAH292"/>
      <c r="AAI292"/>
      <c r="AAJ292"/>
      <c r="AAK292"/>
      <c r="AAL292"/>
      <c r="AAM292"/>
      <c r="AAN292"/>
      <c r="AAO292"/>
      <c r="AAP292"/>
      <c r="AAQ292"/>
      <c r="AAR292"/>
      <c r="AAS292"/>
      <c r="AAT292"/>
      <c r="AAU292"/>
      <c r="AAV292"/>
      <c r="AAW292"/>
      <c r="AAX292"/>
      <c r="AAY292"/>
      <c r="AAZ292"/>
      <c r="ABA292"/>
      <c r="ABB292"/>
      <c r="ABC292"/>
      <c r="ABD292"/>
      <c r="ABE292"/>
      <c r="ABF292"/>
      <c r="ABG292"/>
      <c r="ABH292"/>
      <c r="ABI292"/>
      <c r="ABJ292"/>
      <c r="ABK292"/>
      <c r="ABL292"/>
      <c r="ABM292"/>
      <c r="ABN292"/>
      <c r="ABO292"/>
      <c r="ABP292"/>
      <c r="ABQ292"/>
      <c r="ABR292"/>
      <c r="ABS292"/>
      <c r="ABT292"/>
      <c r="ABU292"/>
      <c r="ABV292"/>
      <c r="ABW292"/>
      <c r="ABX292"/>
      <c r="ABY292"/>
      <c r="ABZ292"/>
      <c r="ACA292"/>
      <c r="ACB292"/>
      <c r="ACC292"/>
      <c r="ACD292"/>
      <c r="ACE292"/>
      <c r="ACF292"/>
      <c r="ACG292"/>
      <c r="ACH292"/>
      <c r="ACI292"/>
      <c r="ACJ292"/>
      <c r="ACK292"/>
      <c r="ACL292"/>
      <c r="ACM292"/>
      <c r="ACN292"/>
      <c r="ACO292"/>
      <c r="ACP292"/>
      <c r="ACQ292"/>
      <c r="ACR292"/>
      <c r="ACS292"/>
      <c r="ACT292"/>
      <c r="ACU292"/>
      <c r="ACV292"/>
      <c r="ACW292"/>
      <c r="ACX292"/>
      <c r="ACY292"/>
      <c r="ACZ292"/>
      <c r="ADA292"/>
      <c r="ADB292"/>
      <c r="ADC292"/>
      <c r="ADD292"/>
      <c r="ADE292"/>
      <c r="ADF292"/>
      <c r="ADG292"/>
      <c r="ADH292"/>
      <c r="ADI292"/>
      <c r="ADJ292"/>
      <c r="ADK292"/>
      <c r="ADL292"/>
      <c r="ADM292"/>
      <c r="ADN292"/>
      <c r="ADO292"/>
      <c r="ADP292"/>
      <c r="ADQ292"/>
      <c r="ADR292"/>
      <c r="ADS292"/>
      <c r="ADT292"/>
      <c r="ADU292"/>
      <c r="ADV292"/>
      <c r="ADW292"/>
      <c r="ADX292"/>
      <c r="ADY292"/>
      <c r="ADZ292"/>
      <c r="AEA292"/>
      <c r="AEB292"/>
      <c r="AEC292"/>
      <c r="AED292"/>
      <c r="AEE292"/>
      <c r="AEF292"/>
      <c r="AEG292"/>
      <c r="AEH292"/>
      <c r="AEI292"/>
      <c r="AEJ292"/>
      <c r="AEK292"/>
      <c r="AEL292"/>
      <c r="AEM292"/>
      <c r="AEN292"/>
      <c r="AEO292"/>
      <c r="AEP292"/>
      <c r="AEQ292"/>
      <c r="AER292"/>
      <c r="AES292"/>
      <c r="AET292"/>
      <c r="AEU292"/>
      <c r="AEV292"/>
      <c r="AEW292"/>
      <c r="AEX292"/>
      <c r="AEY292"/>
      <c r="AEZ292"/>
      <c r="AFA292"/>
      <c r="AFB292"/>
      <c r="AFC292"/>
      <c r="AFD292"/>
      <c r="AFE292"/>
      <c r="AFF292"/>
      <c r="AFG292"/>
      <c r="AFH292"/>
      <c r="AFI292"/>
      <c r="AFJ292"/>
      <c r="AFK292"/>
      <c r="AFL292"/>
      <c r="AFM292"/>
      <c r="AFN292"/>
      <c r="AFO292"/>
      <c r="AFP292"/>
      <c r="AFQ292"/>
      <c r="AFR292"/>
      <c r="AFS292"/>
      <c r="AFT292"/>
      <c r="AFU292"/>
      <c r="AFV292"/>
      <c r="AFW292"/>
      <c r="AFX292"/>
      <c r="AFY292"/>
      <c r="AFZ292"/>
      <c r="AGA292"/>
      <c r="AGB292"/>
      <c r="AGC292"/>
      <c r="AGD292"/>
      <c r="AGE292"/>
      <c r="AGF292"/>
      <c r="AGG292"/>
      <c r="AGH292"/>
      <c r="AGI292"/>
      <c r="AGJ292"/>
      <c r="AGK292"/>
      <c r="AGL292"/>
      <c r="AGM292"/>
      <c r="AGN292"/>
      <c r="AGO292"/>
      <c r="AGP292"/>
      <c r="AGQ292"/>
      <c r="AGR292"/>
      <c r="AGS292"/>
      <c r="AGT292"/>
      <c r="AGU292"/>
      <c r="AGV292"/>
      <c r="AGW292"/>
      <c r="AGX292"/>
      <c r="AGY292"/>
      <c r="AGZ292"/>
      <c r="AHA292"/>
      <c r="AHB292"/>
      <c r="AHC292"/>
      <c r="AHD292"/>
      <c r="AHE292"/>
      <c r="AHF292"/>
      <c r="AHG292"/>
      <c r="AHH292"/>
      <c r="AHI292"/>
      <c r="AHJ292"/>
      <c r="AHK292"/>
      <c r="AHL292"/>
      <c r="AHM292"/>
      <c r="AHN292"/>
      <c r="AHO292"/>
      <c r="AHP292"/>
      <c r="AHQ292"/>
      <c r="AHR292"/>
      <c r="AHS292"/>
      <c r="AHT292"/>
      <c r="AHU292"/>
      <c r="AHV292"/>
      <c r="AHW292"/>
      <c r="AHX292"/>
      <c r="AHY292"/>
      <c r="AHZ292"/>
      <c r="AIA292"/>
      <c r="AIB292"/>
      <c r="AIC292"/>
      <c r="AID292"/>
      <c r="AIE292"/>
      <c r="AIF292"/>
      <c r="AIG292"/>
      <c r="AIH292"/>
      <c r="AII292"/>
      <c r="AIJ292"/>
      <c r="AIK292"/>
      <c r="AIL292"/>
      <c r="AIM292"/>
      <c r="AIN292"/>
      <c r="AIO292"/>
      <c r="AIP292"/>
      <c r="AIQ292"/>
      <c r="AIR292"/>
      <c r="AIS292"/>
      <c r="AIT292"/>
      <c r="AIU292"/>
      <c r="AIV292"/>
      <c r="AIW292"/>
      <c r="AIX292"/>
      <c r="AIY292"/>
      <c r="AIZ292"/>
      <c r="AJA292"/>
      <c r="AJB292"/>
      <c r="AJC292"/>
      <c r="AJD292"/>
      <c r="AJE292"/>
      <c r="AJF292"/>
      <c r="AJG292"/>
      <c r="AJH292"/>
      <c r="AJI292"/>
      <c r="AJJ292"/>
      <c r="AJK292"/>
      <c r="AJL292"/>
      <c r="AJM292"/>
      <c r="AJN292"/>
      <c r="AJO292"/>
      <c r="AJP292"/>
      <c r="AJQ292"/>
      <c r="AJR292"/>
      <c r="AJS292"/>
      <c r="AJT292"/>
      <c r="AJU292"/>
      <c r="AJV292"/>
      <c r="AJW292"/>
      <c r="AJX292"/>
      <c r="AJY292"/>
      <c r="AJZ292"/>
      <c r="AKA292"/>
      <c r="AKB292"/>
      <c r="AKC292"/>
      <c r="AKD292"/>
      <c r="AKE292"/>
      <c r="AKF292"/>
      <c r="AKG292"/>
      <c r="AKH292"/>
      <c r="AKI292"/>
      <c r="AKJ292"/>
      <c r="AKK292"/>
      <c r="AKL292"/>
      <c r="AKM292"/>
      <c r="AKN292"/>
      <c r="AKO292"/>
      <c r="AKP292"/>
      <c r="AKQ292"/>
      <c r="AKR292"/>
      <c r="AKS292"/>
      <c r="AKT292"/>
      <c r="AKU292"/>
      <c r="AKV292"/>
      <c r="AKW292"/>
      <c r="AKX292"/>
      <c r="AKY292"/>
      <c r="AKZ292"/>
      <c r="ALA292"/>
      <c r="ALB292"/>
      <c r="ALC292"/>
      <c r="ALD292"/>
      <c r="ALE292"/>
      <c r="ALF292"/>
      <c r="ALG292"/>
      <c r="ALH292"/>
      <c r="ALI292"/>
      <c r="ALJ292"/>
      <c r="ALK292"/>
      <c r="ALL292"/>
      <c r="ALM292"/>
      <c r="ALN292"/>
      <c r="ALO292"/>
      <c r="ALP292"/>
      <c r="ALQ292"/>
      <c r="ALR292"/>
      <c r="ALS292"/>
      <c r="ALT292"/>
      <c r="ALU292"/>
      <c r="ALV292"/>
      <c r="ALW292"/>
      <c r="ALX292"/>
      <c r="ALY292"/>
      <c r="ALZ292"/>
      <c r="AMA292"/>
    </row>
    <row r="293" spans="3:1015" x14ac:dyDescent="0.25">
      <c r="C293" s="138"/>
      <c r="D293" s="138"/>
      <c r="E293" s="138"/>
      <c r="F293" s="138"/>
      <c r="G293" s="138"/>
      <c r="H293" s="138"/>
      <c r="I293" s="138"/>
      <c r="J293" s="138"/>
      <c r="K293" s="138"/>
      <c r="L293" s="123"/>
      <c r="M293" s="123"/>
      <c r="N293" s="123"/>
      <c r="O293" s="123"/>
      <c r="P293" s="123"/>
      <c r="Q293" s="123"/>
      <c r="R293" s="123"/>
      <c r="S293" s="123"/>
      <c r="T293" s="123"/>
      <c r="U293" s="123"/>
      <c r="V293" s="123"/>
      <c r="W293" s="123"/>
      <c r="X293" s="123"/>
      <c r="Y293" s="123"/>
      <c r="Z293" s="123"/>
      <c r="AA293" s="123"/>
      <c r="AB293" s="123"/>
      <c r="AC293" s="123"/>
      <c r="AD293" s="123"/>
      <c r="AE293" s="123"/>
      <c r="AF293" s="123"/>
      <c r="AG293" s="123"/>
      <c r="AH293" s="123"/>
      <c r="AI293" s="123"/>
      <c r="AJ293" s="123"/>
      <c r="AK293" s="123"/>
      <c r="AL293" s="123"/>
      <c r="AM293" s="123"/>
      <c r="AN293" s="123"/>
      <c r="AO293" s="123"/>
      <c r="AP293" s="123"/>
      <c r="AQ293" s="123"/>
      <c r="AR293" s="123"/>
      <c r="AS293" s="123"/>
      <c r="AT293" s="123"/>
      <c r="AU293" s="123"/>
      <c r="AV293"/>
      <c r="AW293"/>
      <c r="AX293"/>
      <c r="AY293"/>
      <c r="AZ293"/>
      <c r="BA293"/>
      <c r="BB293"/>
      <c r="BC293"/>
      <c r="BD293"/>
      <c r="BE293"/>
      <c r="BF293"/>
      <c r="BG293"/>
      <c r="BH293"/>
      <c r="BI293"/>
      <c r="BJ293"/>
      <c r="BK293"/>
      <c r="BL293"/>
      <c r="BM293"/>
      <c r="BN293"/>
      <c r="BO293"/>
      <c r="BP293"/>
      <c r="BQ293"/>
      <c r="BR293"/>
      <c r="BS293"/>
      <c r="BT293"/>
      <c r="BU293"/>
      <c r="BV293"/>
      <c r="BW293"/>
      <c r="BX293"/>
      <c r="BY293"/>
      <c r="BZ293"/>
      <c r="CA293"/>
      <c r="CB293"/>
      <c r="CC293"/>
      <c r="CD293"/>
      <c r="CE293"/>
      <c r="CF293"/>
      <c r="CG293"/>
      <c r="CH293"/>
      <c r="CI293"/>
      <c r="CJ293"/>
      <c r="CK293"/>
      <c r="CL293"/>
      <c r="CM293"/>
      <c r="CN293"/>
      <c r="CO293"/>
      <c r="CP293"/>
      <c r="CQ293"/>
      <c r="CR293"/>
      <c r="CS293"/>
      <c r="CT293"/>
      <c r="CU293"/>
      <c r="CV293"/>
      <c r="CW293"/>
      <c r="CX293"/>
      <c r="CY293"/>
      <c r="CZ293"/>
      <c r="DA293"/>
      <c r="DB293"/>
      <c r="DC293"/>
      <c r="DD293"/>
      <c r="DE293"/>
      <c r="DF293"/>
      <c r="DG293"/>
      <c r="DH293"/>
      <c r="DI293"/>
      <c r="DJ293"/>
      <c r="DK293"/>
      <c r="DL293"/>
      <c r="DM293"/>
      <c r="DN293"/>
      <c r="DO293"/>
      <c r="DP293"/>
      <c r="DQ293"/>
      <c r="DR293"/>
      <c r="DS293"/>
      <c r="DT293"/>
      <c r="DU293"/>
      <c r="DV293"/>
      <c r="DW293"/>
      <c r="DX293"/>
      <c r="DY293"/>
      <c r="DZ293"/>
      <c r="EA293"/>
      <c r="EB293"/>
      <c r="EC293"/>
      <c r="ED293"/>
      <c r="EE293"/>
      <c r="EF293"/>
      <c r="EG293"/>
      <c r="EH293"/>
      <c r="EI293"/>
      <c r="EJ293"/>
      <c r="EK293"/>
      <c r="EL293"/>
      <c r="EM293"/>
      <c r="EN293"/>
      <c r="EO293"/>
      <c r="EP293"/>
      <c r="EQ293"/>
      <c r="ER293"/>
      <c r="ES293"/>
      <c r="ET293"/>
      <c r="EU293"/>
      <c r="EV293"/>
      <c r="EW293"/>
      <c r="EX293"/>
      <c r="EY293"/>
      <c r="EZ293"/>
      <c r="FA293"/>
      <c r="FB293"/>
      <c r="FC293"/>
      <c r="FD293"/>
      <c r="FE293"/>
      <c r="FF293"/>
      <c r="FG293"/>
      <c r="FH293"/>
      <c r="FI293"/>
      <c r="FJ293"/>
      <c r="FK293"/>
      <c r="FL293"/>
      <c r="FM293"/>
      <c r="FN293"/>
      <c r="FO293"/>
      <c r="FP293"/>
      <c r="FQ293"/>
      <c r="FR293"/>
      <c r="FS293"/>
      <c r="FT293"/>
      <c r="FU293"/>
      <c r="FV293"/>
      <c r="FW293"/>
      <c r="FX293"/>
      <c r="FY293"/>
      <c r="FZ293"/>
      <c r="GA293"/>
      <c r="GB293"/>
      <c r="GC293"/>
      <c r="GD293"/>
      <c r="GE293"/>
      <c r="GF293"/>
      <c r="GG293"/>
      <c r="GH293"/>
      <c r="GI293"/>
      <c r="GJ293"/>
      <c r="GK293"/>
      <c r="GL293"/>
      <c r="GM293"/>
      <c r="GN293"/>
      <c r="GO293"/>
      <c r="GP293"/>
      <c r="GQ293"/>
      <c r="GR293"/>
      <c r="GS293"/>
      <c r="GT293"/>
      <c r="GU293"/>
      <c r="GV293"/>
      <c r="GW293"/>
      <c r="GX293"/>
      <c r="GY293"/>
      <c r="GZ293"/>
      <c r="HA293"/>
      <c r="HB293"/>
      <c r="HC293"/>
      <c r="HD293"/>
      <c r="HE293"/>
      <c r="HF293"/>
      <c r="HG293"/>
      <c r="HH293"/>
      <c r="HI293"/>
      <c r="HJ293"/>
      <c r="HK293"/>
      <c r="HL293"/>
      <c r="HM293"/>
      <c r="HN293"/>
      <c r="HO293"/>
      <c r="HP293"/>
      <c r="HQ293"/>
      <c r="HR293"/>
      <c r="HS293"/>
      <c r="HT293"/>
      <c r="HU293"/>
      <c r="HV293"/>
      <c r="HW293"/>
      <c r="HX293"/>
      <c r="HY293"/>
      <c r="HZ293"/>
      <c r="IA293"/>
      <c r="IB293"/>
      <c r="IC293"/>
      <c r="ID293"/>
      <c r="IE293"/>
      <c r="IF293"/>
      <c r="IG293"/>
      <c r="IH293"/>
      <c r="II293"/>
      <c r="IJ293"/>
      <c r="IK293"/>
      <c r="IL293"/>
      <c r="IM293"/>
      <c r="IN293"/>
      <c r="IO293"/>
      <c r="IP293"/>
      <c r="IQ293"/>
      <c r="IR293"/>
      <c r="IS293"/>
      <c r="IT293"/>
      <c r="IU293"/>
      <c r="IV293"/>
      <c r="IW293"/>
      <c r="IX293"/>
      <c r="IY293"/>
      <c r="IZ293"/>
      <c r="JA293"/>
      <c r="JB293"/>
      <c r="JC293"/>
      <c r="JD293"/>
      <c r="JE293"/>
      <c r="JF293"/>
      <c r="JG293"/>
      <c r="JH293"/>
      <c r="JI293"/>
      <c r="JJ293"/>
      <c r="JK293"/>
      <c r="JL293"/>
      <c r="JM293"/>
      <c r="JN293"/>
      <c r="JO293"/>
      <c r="JP293"/>
      <c r="JQ293"/>
      <c r="JR293"/>
      <c r="JS293"/>
      <c r="JT293"/>
      <c r="JU293"/>
      <c r="JV293"/>
      <c r="JW293"/>
      <c r="JX293"/>
      <c r="JY293"/>
      <c r="JZ293"/>
      <c r="KA293"/>
      <c r="KB293"/>
      <c r="KC293"/>
      <c r="KD293"/>
      <c r="KE293"/>
      <c r="KF293"/>
      <c r="KG293"/>
      <c r="KH293"/>
      <c r="KI293"/>
      <c r="KJ293"/>
      <c r="KK293"/>
      <c r="KL293"/>
      <c r="KM293"/>
      <c r="KN293"/>
      <c r="KO293"/>
      <c r="KP293"/>
      <c r="KQ293"/>
      <c r="KR293"/>
      <c r="KS293"/>
      <c r="KT293"/>
      <c r="KU293"/>
      <c r="KV293"/>
      <c r="KW293"/>
      <c r="KX293"/>
      <c r="KY293"/>
      <c r="KZ293"/>
      <c r="LA293"/>
      <c r="LB293"/>
      <c r="LC293"/>
      <c r="LD293"/>
      <c r="LE293"/>
      <c r="LF293"/>
      <c r="LG293"/>
      <c r="LH293"/>
      <c r="LI293"/>
      <c r="LJ293"/>
      <c r="LK293"/>
      <c r="LL293"/>
      <c r="LM293"/>
      <c r="LN293"/>
      <c r="LO293"/>
      <c r="LP293"/>
      <c r="LQ293"/>
      <c r="LR293"/>
      <c r="LS293"/>
      <c r="LT293"/>
      <c r="LU293"/>
      <c r="LV293"/>
      <c r="LW293"/>
      <c r="LX293"/>
      <c r="LY293"/>
      <c r="LZ293"/>
      <c r="MA293"/>
      <c r="MB293"/>
      <c r="MC293"/>
      <c r="MD293"/>
      <c r="ME293"/>
      <c r="MF293"/>
      <c r="MG293"/>
      <c r="MH293"/>
      <c r="MI293"/>
      <c r="MJ293"/>
      <c r="MK293"/>
      <c r="ML293"/>
      <c r="MM293"/>
      <c r="MN293"/>
      <c r="MO293"/>
      <c r="MP293"/>
      <c r="MQ293"/>
      <c r="MR293"/>
      <c r="MS293"/>
      <c r="MT293"/>
      <c r="MU293"/>
      <c r="MV293"/>
      <c r="MW293"/>
      <c r="MX293"/>
      <c r="MY293"/>
      <c r="MZ293"/>
      <c r="NA293"/>
      <c r="NB293"/>
      <c r="NC293"/>
      <c r="ND293"/>
      <c r="NE293"/>
      <c r="NF293"/>
      <c r="NG293"/>
      <c r="NH293"/>
      <c r="NI293"/>
      <c r="NJ293"/>
      <c r="NK293"/>
      <c r="NL293"/>
      <c r="NM293"/>
      <c r="NN293"/>
      <c r="NO293"/>
      <c r="NP293"/>
      <c r="NQ293"/>
      <c r="NR293"/>
      <c r="NS293"/>
      <c r="NT293"/>
      <c r="NU293"/>
      <c r="NV293"/>
      <c r="NW293"/>
      <c r="NX293"/>
      <c r="NY293"/>
      <c r="NZ293"/>
      <c r="OA293"/>
      <c r="OB293"/>
      <c r="OC293"/>
      <c r="OD293"/>
      <c r="OE293"/>
      <c r="OF293"/>
      <c r="OG293"/>
      <c r="OH293"/>
      <c r="OI293"/>
      <c r="OJ293"/>
      <c r="OK293"/>
      <c r="OL293"/>
      <c r="OM293"/>
      <c r="ON293"/>
      <c r="OO293"/>
      <c r="OP293"/>
      <c r="OQ293"/>
      <c r="OR293"/>
      <c r="OS293"/>
      <c r="OT293"/>
      <c r="OU293"/>
      <c r="OV293"/>
      <c r="OW293"/>
      <c r="OX293"/>
      <c r="OY293"/>
      <c r="OZ293"/>
      <c r="PA293"/>
      <c r="PB293"/>
      <c r="PC293"/>
      <c r="PD293"/>
      <c r="PE293"/>
      <c r="PF293"/>
      <c r="PG293"/>
      <c r="PH293"/>
      <c r="PI293"/>
      <c r="PJ293"/>
      <c r="PK293"/>
      <c r="PL293"/>
      <c r="PM293"/>
      <c r="PN293"/>
      <c r="PO293"/>
      <c r="PP293"/>
      <c r="PQ293"/>
      <c r="PR293"/>
      <c r="PS293"/>
      <c r="PT293"/>
      <c r="PU293"/>
      <c r="PV293"/>
      <c r="PW293"/>
      <c r="PX293"/>
      <c r="PY293"/>
      <c r="PZ293"/>
      <c r="QA293"/>
      <c r="QB293"/>
      <c r="QC293"/>
      <c r="QD293"/>
      <c r="QE293"/>
      <c r="QF293"/>
      <c r="QG293"/>
      <c r="QH293"/>
      <c r="QI293"/>
      <c r="QJ293"/>
      <c r="QK293"/>
      <c r="QL293"/>
      <c r="QM293"/>
      <c r="QN293"/>
      <c r="QO293"/>
      <c r="QP293"/>
      <c r="QQ293"/>
      <c r="QR293"/>
      <c r="QS293"/>
      <c r="QT293"/>
      <c r="QU293"/>
      <c r="QV293"/>
      <c r="QW293"/>
      <c r="QX293"/>
      <c r="QY293"/>
      <c r="QZ293"/>
      <c r="RA293"/>
      <c r="RB293"/>
      <c r="RC293"/>
      <c r="RD293"/>
      <c r="RE293"/>
      <c r="RF293"/>
      <c r="RG293"/>
      <c r="RH293"/>
      <c r="RI293"/>
      <c r="RJ293"/>
      <c r="RK293"/>
      <c r="RL293"/>
      <c r="RM293"/>
      <c r="RN293"/>
      <c r="RO293"/>
      <c r="RP293"/>
      <c r="RQ293"/>
      <c r="RR293"/>
      <c r="RS293"/>
      <c r="RT293"/>
      <c r="RU293"/>
      <c r="RV293"/>
      <c r="RW293"/>
      <c r="RX293"/>
      <c r="RY293"/>
      <c r="RZ293"/>
      <c r="SA293"/>
      <c r="SB293"/>
      <c r="SC293"/>
      <c r="SD293"/>
      <c r="SE293"/>
      <c r="SF293"/>
      <c r="SG293"/>
      <c r="SH293"/>
      <c r="SI293"/>
      <c r="SJ293"/>
      <c r="SK293"/>
      <c r="SL293"/>
      <c r="SM293"/>
      <c r="SN293"/>
      <c r="SO293"/>
      <c r="SP293"/>
      <c r="SQ293"/>
      <c r="SR293"/>
      <c r="SS293"/>
      <c r="ST293"/>
      <c r="SU293"/>
      <c r="SV293"/>
      <c r="SW293"/>
      <c r="SX293"/>
      <c r="SY293"/>
      <c r="SZ293"/>
      <c r="TA293"/>
      <c r="TB293"/>
      <c r="TC293"/>
      <c r="TD293"/>
      <c r="TE293"/>
      <c r="TF293"/>
      <c r="TG293"/>
      <c r="TH293"/>
      <c r="TI293"/>
      <c r="TJ293"/>
      <c r="TK293"/>
      <c r="TL293"/>
      <c r="TM293"/>
      <c r="TN293"/>
      <c r="TO293"/>
      <c r="TP293"/>
      <c r="TQ293"/>
      <c r="TR293"/>
      <c r="TS293"/>
      <c r="TT293"/>
      <c r="TU293"/>
      <c r="TV293"/>
      <c r="TW293"/>
      <c r="TX293"/>
      <c r="TY293"/>
      <c r="TZ293"/>
      <c r="UA293"/>
      <c r="UB293"/>
      <c r="UC293"/>
      <c r="UD293"/>
      <c r="UE293"/>
      <c r="UF293"/>
      <c r="UG293"/>
      <c r="UH293"/>
      <c r="UI293"/>
      <c r="UJ293"/>
      <c r="UK293"/>
      <c r="UL293"/>
      <c r="UM293"/>
      <c r="UN293"/>
      <c r="UO293"/>
      <c r="UP293"/>
      <c r="UQ293"/>
      <c r="UR293"/>
      <c r="US293"/>
      <c r="UT293"/>
      <c r="UU293"/>
      <c r="UV293"/>
      <c r="UW293"/>
      <c r="UX293"/>
      <c r="UY293"/>
      <c r="UZ293"/>
      <c r="VA293"/>
      <c r="VB293"/>
      <c r="VC293"/>
      <c r="VD293"/>
      <c r="VE293"/>
      <c r="VF293"/>
      <c r="VG293"/>
      <c r="VH293"/>
      <c r="VI293"/>
      <c r="VJ293"/>
      <c r="VK293"/>
      <c r="VL293"/>
      <c r="VM293"/>
      <c r="VN293"/>
      <c r="VO293"/>
      <c r="VP293"/>
      <c r="VQ293"/>
      <c r="VR293"/>
      <c r="VS293"/>
      <c r="VT293"/>
      <c r="VU293"/>
      <c r="VV293"/>
      <c r="VW293"/>
      <c r="VX293"/>
      <c r="VY293"/>
      <c r="VZ293"/>
      <c r="WA293"/>
      <c r="WB293"/>
      <c r="WC293"/>
      <c r="WD293"/>
      <c r="WE293"/>
      <c r="WF293"/>
      <c r="WG293"/>
      <c r="WH293"/>
      <c r="WI293"/>
      <c r="WJ293"/>
      <c r="WK293"/>
      <c r="WL293"/>
      <c r="WM293"/>
      <c r="WN293"/>
      <c r="WO293"/>
      <c r="WP293"/>
      <c r="WQ293"/>
      <c r="WR293"/>
      <c r="WS293"/>
      <c r="WT293"/>
      <c r="WU293"/>
      <c r="WV293"/>
      <c r="WW293"/>
      <c r="WX293"/>
      <c r="WY293"/>
      <c r="WZ293"/>
      <c r="XA293"/>
      <c r="XB293"/>
      <c r="XC293"/>
      <c r="XD293"/>
      <c r="XE293"/>
      <c r="XF293"/>
      <c r="XG293"/>
      <c r="XH293"/>
      <c r="XI293"/>
      <c r="XJ293"/>
      <c r="XK293"/>
      <c r="XL293"/>
      <c r="XM293"/>
      <c r="XN293"/>
      <c r="XO293"/>
      <c r="XP293"/>
      <c r="XQ293"/>
      <c r="XR293"/>
      <c r="XS293"/>
      <c r="XT293"/>
      <c r="XU293"/>
      <c r="XV293"/>
      <c r="XW293"/>
      <c r="XX293"/>
      <c r="XY293"/>
      <c r="XZ293"/>
      <c r="YA293"/>
      <c r="YB293"/>
      <c r="YC293"/>
      <c r="YD293"/>
      <c r="YE293"/>
      <c r="YF293"/>
      <c r="YG293"/>
      <c r="YH293"/>
      <c r="YI293"/>
      <c r="YJ293"/>
      <c r="YK293"/>
      <c r="YL293"/>
      <c r="YM293"/>
      <c r="YN293"/>
      <c r="YO293"/>
      <c r="YP293"/>
      <c r="YQ293"/>
      <c r="YR293"/>
      <c r="YS293"/>
      <c r="YT293"/>
      <c r="YU293"/>
      <c r="YV293"/>
      <c r="YW293"/>
      <c r="YX293"/>
      <c r="YY293"/>
      <c r="YZ293"/>
      <c r="ZA293"/>
      <c r="ZB293"/>
      <c r="ZC293"/>
      <c r="ZD293"/>
      <c r="ZE293"/>
      <c r="ZF293"/>
      <c r="ZG293"/>
      <c r="ZH293"/>
      <c r="ZI293"/>
      <c r="ZJ293"/>
      <c r="ZK293"/>
      <c r="ZL293"/>
      <c r="ZM293"/>
      <c r="ZN293"/>
      <c r="ZO293"/>
      <c r="ZP293"/>
      <c r="ZQ293"/>
      <c r="ZR293"/>
      <c r="ZS293"/>
      <c r="ZT293"/>
      <c r="ZU293"/>
      <c r="ZV293"/>
      <c r="ZW293"/>
      <c r="ZX293"/>
      <c r="ZY293"/>
      <c r="ZZ293"/>
      <c r="AAA293"/>
      <c r="AAB293"/>
      <c r="AAC293"/>
      <c r="AAD293"/>
      <c r="AAE293"/>
      <c r="AAF293"/>
      <c r="AAG293"/>
      <c r="AAH293"/>
      <c r="AAI293"/>
      <c r="AAJ293"/>
      <c r="AAK293"/>
      <c r="AAL293"/>
      <c r="AAM293"/>
      <c r="AAN293"/>
      <c r="AAO293"/>
      <c r="AAP293"/>
      <c r="AAQ293"/>
      <c r="AAR293"/>
      <c r="AAS293"/>
      <c r="AAT293"/>
      <c r="AAU293"/>
      <c r="AAV293"/>
      <c r="AAW293"/>
      <c r="AAX293"/>
      <c r="AAY293"/>
      <c r="AAZ293"/>
      <c r="ABA293"/>
      <c r="ABB293"/>
      <c r="ABC293"/>
      <c r="ABD293"/>
      <c r="ABE293"/>
      <c r="ABF293"/>
      <c r="ABG293"/>
      <c r="ABH293"/>
      <c r="ABI293"/>
      <c r="ABJ293"/>
      <c r="ABK293"/>
      <c r="ABL293"/>
      <c r="ABM293"/>
      <c r="ABN293"/>
      <c r="ABO293"/>
      <c r="ABP293"/>
      <c r="ABQ293"/>
      <c r="ABR293"/>
      <c r="ABS293"/>
      <c r="ABT293"/>
      <c r="ABU293"/>
      <c r="ABV293"/>
      <c r="ABW293"/>
      <c r="ABX293"/>
      <c r="ABY293"/>
      <c r="ABZ293"/>
      <c r="ACA293"/>
      <c r="ACB293"/>
      <c r="ACC293"/>
      <c r="ACD293"/>
      <c r="ACE293"/>
      <c r="ACF293"/>
      <c r="ACG293"/>
      <c r="ACH293"/>
      <c r="ACI293"/>
      <c r="ACJ293"/>
      <c r="ACK293"/>
      <c r="ACL293"/>
      <c r="ACM293"/>
      <c r="ACN293"/>
      <c r="ACO293"/>
      <c r="ACP293"/>
      <c r="ACQ293"/>
      <c r="ACR293"/>
      <c r="ACS293"/>
      <c r="ACT293"/>
      <c r="ACU293"/>
      <c r="ACV293"/>
      <c r="ACW293"/>
      <c r="ACX293"/>
      <c r="ACY293"/>
      <c r="ACZ293"/>
      <c r="ADA293"/>
      <c r="ADB293"/>
      <c r="ADC293"/>
      <c r="ADD293"/>
      <c r="ADE293"/>
      <c r="ADF293"/>
      <c r="ADG293"/>
      <c r="ADH293"/>
      <c r="ADI293"/>
      <c r="ADJ293"/>
      <c r="ADK293"/>
      <c r="ADL293"/>
      <c r="ADM293"/>
      <c r="ADN293"/>
      <c r="ADO293"/>
      <c r="ADP293"/>
      <c r="ADQ293"/>
      <c r="ADR293"/>
      <c r="ADS293"/>
      <c r="ADT293"/>
      <c r="ADU293"/>
      <c r="ADV293"/>
      <c r="ADW293"/>
      <c r="ADX293"/>
      <c r="ADY293"/>
      <c r="ADZ293"/>
      <c r="AEA293"/>
      <c r="AEB293"/>
      <c r="AEC293"/>
      <c r="AED293"/>
      <c r="AEE293"/>
      <c r="AEF293"/>
      <c r="AEG293"/>
      <c r="AEH293"/>
      <c r="AEI293"/>
      <c r="AEJ293"/>
      <c r="AEK293"/>
      <c r="AEL293"/>
      <c r="AEM293"/>
      <c r="AEN293"/>
      <c r="AEO293"/>
      <c r="AEP293"/>
      <c r="AEQ293"/>
      <c r="AER293"/>
      <c r="AES293"/>
      <c r="AET293"/>
      <c r="AEU293"/>
      <c r="AEV293"/>
      <c r="AEW293"/>
      <c r="AEX293"/>
      <c r="AEY293"/>
      <c r="AEZ293"/>
      <c r="AFA293"/>
      <c r="AFB293"/>
      <c r="AFC293"/>
      <c r="AFD293"/>
      <c r="AFE293"/>
      <c r="AFF293"/>
      <c r="AFG293"/>
      <c r="AFH293"/>
      <c r="AFI293"/>
      <c r="AFJ293"/>
      <c r="AFK293"/>
      <c r="AFL293"/>
      <c r="AFM293"/>
      <c r="AFN293"/>
      <c r="AFO293"/>
      <c r="AFP293"/>
      <c r="AFQ293"/>
      <c r="AFR293"/>
      <c r="AFS293"/>
      <c r="AFT293"/>
      <c r="AFU293"/>
      <c r="AFV293"/>
      <c r="AFW293"/>
      <c r="AFX293"/>
      <c r="AFY293"/>
      <c r="AFZ293"/>
      <c r="AGA293"/>
      <c r="AGB293"/>
      <c r="AGC293"/>
      <c r="AGD293"/>
      <c r="AGE293"/>
      <c r="AGF293"/>
      <c r="AGG293"/>
      <c r="AGH293"/>
      <c r="AGI293"/>
      <c r="AGJ293"/>
      <c r="AGK293"/>
      <c r="AGL293"/>
      <c r="AGM293"/>
      <c r="AGN293"/>
      <c r="AGO293"/>
      <c r="AGP293"/>
      <c r="AGQ293"/>
      <c r="AGR293"/>
      <c r="AGS293"/>
      <c r="AGT293"/>
      <c r="AGU293"/>
      <c r="AGV293"/>
      <c r="AGW293"/>
      <c r="AGX293"/>
      <c r="AGY293"/>
      <c r="AGZ293"/>
      <c r="AHA293"/>
      <c r="AHB293"/>
      <c r="AHC293"/>
      <c r="AHD293"/>
      <c r="AHE293"/>
      <c r="AHF293"/>
      <c r="AHG293"/>
      <c r="AHH293"/>
      <c r="AHI293"/>
      <c r="AHJ293"/>
      <c r="AHK293"/>
      <c r="AHL293"/>
      <c r="AHM293"/>
      <c r="AHN293"/>
      <c r="AHO293"/>
      <c r="AHP293"/>
      <c r="AHQ293"/>
      <c r="AHR293"/>
      <c r="AHS293"/>
      <c r="AHT293"/>
      <c r="AHU293"/>
      <c r="AHV293"/>
      <c r="AHW293"/>
      <c r="AHX293"/>
      <c r="AHY293"/>
      <c r="AHZ293"/>
      <c r="AIA293"/>
      <c r="AIB293"/>
      <c r="AIC293"/>
      <c r="AID293"/>
      <c r="AIE293"/>
      <c r="AIF293"/>
      <c r="AIG293"/>
      <c r="AIH293"/>
      <c r="AII293"/>
      <c r="AIJ293"/>
      <c r="AIK293"/>
      <c r="AIL293"/>
      <c r="AIM293"/>
      <c r="AIN293"/>
      <c r="AIO293"/>
      <c r="AIP293"/>
      <c r="AIQ293"/>
      <c r="AIR293"/>
      <c r="AIS293"/>
      <c r="AIT293"/>
      <c r="AIU293"/>
      <c r="AIV293"/>
      <c r="AIW293"/>
      <c r="AIX293"/>
      <c r="AIY293"/>
      <c r="AIZ293"/>
      <c r="AJA293"/>
      <c r="AJB293"/>
      <c r="AJC293"/>
      <c r="AJD293"/>
      <c r="AJE293"/>
      <c r="AJF293"/>
      <c r="AJG293"/>
      <c r="AJH293"/>
      <c r="AJI293"/>
      <c r="AJJ293"/>
      <c r="AJK293"/>
      <c r="AJL293"/>
      <c r="AJM293"/>
      <c r="AJN293"/>
      <c r="AJO293"/>
      <c r="AJP293"/>
      <c r="AJQ293"/>
      <c r="AJR293"/>
      <c r="AJS293"/>
      <c r="AJT293"/>
      <c r="AJU293"/>
      <c r="AJV293"/>
      <c r="AJW293"/>
      <c r="AJX293"/>
      <c r="AJY293"/>
      <c r="AJZ293"/>
      <c r="AKA293"/>
      <c r="AKB293"/>
      <c r="AKC293"/>
      <c r="AKD293"/>
      <c r="AKE293"/>
      <c r="AKF293"/>
      <c r="AKG293"/>
      <c r="AKH293"/>
      <c r="AKI293"/>
      <c r="AKJ293"/>
      <c r="AKK293"/>
      <c r="AKL293"/>
      <c r="AKM293"/>
      <c r="AKN293"/>
      <c r="AKO293"/>
      <c r="AKP293"/>
      <c r="AKQ293"/>
      <c r="AKR293"/>
      <c r="AKS293"/>
      <c r="AKT293"/>
      <c r="AKU293"/>
      <c r="AKV293"/>
      <c r="AKW293"/>
      <c r="AKX293"/>
      <c r="AKY293"/>
      <c r="AKZ293"/>
      <c r="ALA293"/>
      <c r="ALB293"/>
      <c r="ALC293"/>
      <c r="ALD293"/>
      <c r="ALE293"/>
      <c r="ALF293"/>
      <c r="ALG293"/>
      <c r="ALH293"/>
      <c r="ALI293"/>
      <c r="ALJ293"/>
      <c r="ALK293"/>
      <c r="ALL293"/>
      <c r="ALM293"/>
      <c r="ALN293"/>
      <c r="ALO293"/>
      <c r="ALP293"/>
      <c r="ALQ293"/>
      <c r="ALR293"/>
      <c r="ALS293"/>
      <c r="ALT293"/>
      <c r="ALU293"/>
      <c r="ALV293"/>
      <c r="ALW293"/>
      <c r="ALX293"/>
      <c r="ALY293"/>
      <c r="ALZ293"/>
      <c r="AMA293"/>
    </row>
    <row r="294" spans="3:1015" x14ac:dyDescent="0.25">
      <c r="C294" s="138"/>
      <c r="D294" s="138"/>
      <c r="E294" s="138"/>
      <c r="F294" s="138"/>
      <c r="G294" s="138"/>
      <c r="H294" s="138"/>
      <c r="I294" s="138"/>
      <c r="J294" s="138"/>
      <c r="K294" s="138"/>
      <c r="L294" s="123"/>
      <c r="M294" s="123"/>
      <c r="N294" s="123"/>
      <c r="O294" s="123"/>
      <c r="P294" s="123"/>
      <c r="Q294" s="123"/>
      <c r="R294" s="123"/>
      <c r="S294" s="123"/>
      <c r="T294" s="123"/>
      <c r="U294" s="123"/>
      <c r="V294" s="123"/>
      <c r="W294" s="123"/>
      <c r="X294" s="123"/>
      <c r="Y294" s="123"/>
      <c r="Z294" s="123"/>
      <c r="AA294" s="123"/>
      <c r="AB294" s="123"/>
      <c r="AC294" s="123"/>
      <c r="AD294" s="123"/>
      <c r="AE294" s="123"/>
      <c r="AF294" s="123"/>
      <c r="AG294" s="123"/>
      <c r="AH294" s="123"/>
      <c r="AI294" s="123"/>
      <c r="AJ294" s="123"/>
      <c r="AK294" s="123"/>
      <c r="AL294" s="123"/>
      <c r="AM294" s="123"/>
      <c r="AN294" s="123"/>
      <c r="AO294" s="123"/>
      <c r="AP294" s="123"/>
      <c r="AQ294" s="123"/>
      <c r="AR294" s="123"/>
      <c r="AS294" s="123"/>
      <c r="AT294" s="123"/>
      <c r="AU294" s="123"/>
      <c r="AV294"/>
      <c r="AW294"/>
      <c r="AX294"/>
      <c r="AY294"/>
      <c r="AZ294"/>
      <c r="BA294"/>
      <c r="BB294"/>
      <c r="BC294"/>
      <c r="BD294"/>
      <c r="BE294"/>
      <c r="BF294"/>
      <c r="BG294"/>
      <c r="BH294"/>
      <c r="BI294"/>
      <c r="BJ294"/>
      <c r="BK294"/>
      <c r="BL294"/>
      <c r="BM294"/>
      <c r="BN294"/>
      <c r="BO294"/>
      <c r="BP294"/>
      <c r="BQ294"/>
      <c r="BR294"/>
      <c r="BS294"/>
      <c r="BT294"/>
      <c r="BU294"/>
      <c r="BV294"/>
      <c r="BW294"/>
      <c r="BX294"/>
      <c r="BY294"/>
      <c r="BZ294"/>
      <c r="CA294"/>
      <c r="CB294"/>
      <c r="CC294"/>
      <c r="CD294"/>
      <c r="CE294"/>
      <c r="CF294"/>
      <c r="CG294"/>
      <c r="CH294"/>
      <c r="CI294"/>
      <c r="CJ294"/>
      <c r="CK294"/>
      <c r="CL294"/>
      <c r="CM294"/>
      <c r="CN294"/>
      <c r="CO294"/>
      <c r="CP294"/>
      <c r="CQ294"/>
      <c r="CR294"/>
      <c r="CS294"/>
      <c r="CT294"/>
      <c r="CU294"/>
      <c r="CV294"/>
      <c r="CW294"/>
      <c r="CX294"/>
      <c r="CY294"/>
      <c r="CZ294"/>
      <c r="DA294"/>
      <c r="DB294"/>
      <c r="DC294"/>
      <c r="DD294"/>
      <c r="DE294"/>
      <c r="DF294"/>
      <c r="DG294"/>
      <c r="DH294"/>
      <c r="DI294"/>
      <c r="DJ294"/>
      <c r="DK294"/>
      <c r="DL294"/>
      <c r="DM294"/>
      <c r="DN294"/>
      <c r="DO294"/>
      <c r="DP294"/>
      <c r="DQ294"/>
      <c r="DR294"/>
      <c r="DS294"/>
      <c r="DT294"/>
      <c r="DU294"/>
      <c r="DV294"/>
      <c r="DW294"/>
      <c r="DX294"/>
      <c r="DY294"/>
      <c r="DZ294"/>
      <c r="EA294"/>
      <c r="EB294"/>
      <c r="EC294"/>
      <c r="ED294"/>
      <c r="EE294"/>
      <c r="EF294"/>
      <c r="EG294"/>
      <c r="EH294"/>
      <c r="EI294"/>
      <c r="EJ294"/>
      <c r="EK294"/>
      <c r="EL294"/>
      <c r="EM294"/>
      <c r="EN294"/>
      <c r="EO294"/>
      <c r="EP294"/>
      <c r="EQ294"/>
      <c r="ER294"/>
      <c r="ES294"/>
      <c r="ET294"/>
      <c r="EU294"/>
      <c r="EV294"/>
      <c r="EW294"/>
      <c r="EX294"/>
      <c r="EY294"/>
      <c r="EZ294"/>
      <c r="FA294"/>
      <c r="FB294"/>
      <c r="FC294"/>
      <c r="FD294"/>
      <c r="FE294"/>
      <c r="FF294"/>
      <c r="FG294"/>
      <c r="FH294"/>
      <c r="FI294"/>
      <c r="FJ294"/>
      <c r="FK294"/>
      <c r="FL294"/>
      <c r="FM294"/>
      <c r="FN294"/>
      <c r="FO294"/>
      <c r="FP294"/>
      <c r="FQ294"/>
      <c r="FR294"/>
      <c r="FS294"/>
      <c r="FT294"/>
      <c r="FU294"/>
      <c r="FV294"/>
      <c r="FW294"/>
      <c r="FX294"/>
      <c r="FY294"/>
      <c r="FZ294"/>
      <c r="GA294"/>
      <c r="GB294"/>
      <c r="GC294"/>
      <c r="GD294"/>
      <c r="GE294"/>
      <c r="GF294"/>
      <c r="GG294"/>
      <c r="GH294"/>
      <c r="GI294"/>
      <c r="GJ294"/>
      <c r="GK294"/>
      <c r="GL294"/>
      <c r="GM294"/>
      <c r="GN294"/>
      <c r="GO294"/>
      <c r="GP294"/>
      <c r="GQ294"/>
      <c r="GR294"/>
      <c r="GS294"/>
      <c r="GT294"/>
      <c r="GU294"/>
      <c r="GV294"/>
      <c r="GW294"/>
      <c r="GX294"/>
      <c r="GY294"/>
      <c r="GZ294"/>
      <c r="HA294"/>
      <c r="HB294"/>
      <c r="HC294"/>
      <c r="HD294"/>
      <c r="HE294"/>
      <c r="HF294"/>
      <c r="HG294"/>
      <c r="HH294"/>
      <c r="HI294"/>
      <c r="HJ294"/>
      <c r="HK294"/>
      <c r="HL294"/>
      <c r="HM294"/>
      <c r="HN294"/>
      <c r="HO294"/>
      <c r="HP294"/>
      <c r="HQ294"/>
      <c r="HR294"/>
      <c r="HS294"/>
      <c r="HT294"/>
      <c r="HU294"/>
      <c r="HV294"/>
      <c r="HW294"/>
      <c r="HX294"/>
      <c r="HY294"/>
      <c r="HZ294"/>
      <c r="IA294"/>
      <c r="IB294"/>
      <c r="IC294"/>
      <c r="ID294"/>
      <c r="IE294"/>
      <c r="IF294"/>
      <c r="IG294"/>
      <c r="IH294"/>
      <c r="II294"/>
      <c r="IJ294"/>
      <c r="IK294"/>
      <c r="IL294"/>
      <c r="IM294"/>
      <c r="IN294"/>
      <c r="IO294"/>
      <c r="IP294"/>
      <c r="IQ294"/>
      <c r="IR294"/>
      <c r="IS294"/>
      <c r="IT294"/>
      <c r="IU294"/>
      <c r="IV294"/>
      <c r="IW294"/>
      <c r="IX294"/>
      <c r="IY294"/>
      <c r="IZ294"/>
      <c r="JA294"/>
      <c r="JB294"/>
      <c r="JC294"/>
      <c r="JD294"/>
      <c r="JE294"/>
      <c r="JF294"/>
      <c r="JG294"/>
      <c r="JH294"/>
      <c r="JI294"/>
      <c r="JJ294"/>
      <c r="JK294"/>
      <c r="JL294"/>
      <c r="JM294"/>
      <c r="JN294"/>
      <c r="JO294"/>
      <c r="JP294"/>
      <c r="JQ294"/>
      <c r="JR294"/>
      <c r="JS294"/>
      <c r="JT294"/>
      <c r="JU294"/>
      <c r="JV294"/>
      <c r="JW294"/>
      <c r="JX294"/>
      <c r="JY294"/>
      <c r="JZ294"/>
      <c r="KA294"/>
      <c r="KB294"/>
      <c r="KC294"/>
      <c r="KD294"/>
      <c r="KE294"/>
      <c r="KF294"/>
      <c r="KG294"/>
      <c r="KH294"/>
      <c r="KI294"/>
      <c r="KJ294"/>
      <c r="KK294"/>
      <c r="KL294"/>
      <c r="KM294"/>
      <c r="KN294"/>
      <c r="KO294"/>
      <c r="KP294"/>
      <c r="KQ294"/>
      <c r="KR294"/>
      <c r="KS294"/>
      <c r="KT294"/>
      <c r="KU294"/>
      <c r="KV294"/>
      <c r="KW294"/>
      <c r="KX294"/>
      <c r="KY294"/>
      <c r="KZ294"/>
      <c r="LA294"/>
      <c r="LB294"/>
      <c r="LC294"/>
      <c r="LD294"/>
      <c r="LE294"/>
      <c r="LF294"/>
      <c r="LG294"/>
      <c r="LH294"/>
      <c r="LI294"/>
      <c r="LJ294"/>
      <c r="LK294"/>
      <c r="LL294"/>
      <c r="LM294"/>
      <c r="LN294"/>
      <c r="LO294"/>
      <c r="LP294"/>
      <c r="LQ294"/>
      <c r="LR294"/>
      <c r="LS294"/>
      <c r="LT294"/>
      <c r="LU294"/>
      <c r="LV294"/>
      <c r="LW294"/>
      <c r="LX294"/>
      <c r="LY294"/>
      <c r="LZ294"/>
      <c r="MA294"/>
      <c r="MB294"/>
      <c r="MC294"/>
      <c r="MD294"/>
      <c r="ME294"/>
      <c r="MF294"/>
      <c r="MG294"/>
      <c r="MH294"/>
      <c r="MI294"/>
      <c r="MJ294"/>
      <c r="MK294"/>
      <c r="ML294"/>
      <c r="MM294"/>
      <c r="MN294"/>
      <c r="MO294"/>
      <c r="MP294"/>
      <c r="MQ294"/>
      <c r="MR294"/>
      <c r="MS294"/>
      <c r="MT294"/>
      <c r="MU294"/>
      <c r="MV294"/>
      <c r="MW294"/>
      <c r="MX294"/>
      <c r="MY294"/>
      <c r="MZ294"/>
      <c r="NA294"/>
      <c r="NB294"/>
      <c r="NC294"/>
      <c r="ND294"/>
      <c r="NE294"/>
      <c r="NF294"/>
      <c r="NG294"/>
      <c r="NH294"/>
      <c r="NI294"/>
      <c r="NJ294"/>
      <c r="NK294"/>
      <c r="NL294"/>
      <c r="NM294"/>
      <c r="NN294"/>
      <c r="NO294"/>
      <c r="NP294"/>
      <c r="NQ294"/>
      <c r="NR294"/>
      <c r="NS294"/>
      <c r="NT294"/>
      <c r="NU294"/>
      <c r="NV294"/>
      <c r="NW294"/>
      <c r="NX294"/>
      <c r="NY294"/>
      <c r="NZ294"/>
      <c r="OA294"/>
      <c r="OB294"/>
      <c r="OC294"/>
      <c r="OD294"/>
      <c r="OE294"/>
      <c r="OF294"/>
      <c r="OG294"/>
      <c r="OH294"/>
      <c r="OI294"/>
      <c r="OJ294"/>
      <c r="OK294"/>
      <c r="OL294"/>
      <c r="OM294"/>
      <c r="ON294"/>
      <c r="OO294"/>
      <c r="OP294"/>
      <c r="OQ294"/>
      <c r="OR294"/>
      <c r="OS294"/>
      <c r="OT294"/>
      <c r="OU294"/>
      <c r="OV294"/>
      <c r="OW294"/>
      <c r="OX294"/>
      <c r="OY294"/>
      <c r="OZ294"/>
      <c r="PA294"/>
      <c r="PB294"/>
      <c r="PC294"/>
      <c r="PD294"/>
      <c r="PE294"/>
      <c r="PF294"/>
      <c r="PG294"/>
      <c r="PH294"/>
      <c r="PI294"/>
      <c r="PJ294"/>
      <c r="PK294"/>
      <c r="PL294"/>
      <c r="PM294"/>
      <c r="PN294"/>
      <c r="PO294"/>
      <c r="PP294"/>
      <c r="PQ294"/>
      <c r="PR294"/>
      <c r="PS294"/>
      <c r="PT294"/>
      <c r="PU294"/>
      <c r="PV294"/>
      <c r="PW294"/>
      <c r="PX294"/>
      <c r="PY294"/>
      <c r="PZ294"/>
      <c r="QA294"/>
      <c r="QB294"/>
      <c r="QC294"/>
      <c r="QD294"/>
      <c r="QE294"/>
      <c r="QF294"/>
      <c r="QG294"/>
      <c r="QH294"/>
      <c r="QI294"/>
      <c r="QJ294"/>
      <c r="QK294"/>
      <c r="QL294"/>
      <c r="QM294"/>
      <c r="QN294"/>
      <c r="QO294"/>
      <c r="QP294"/>
      <c r="QQ294"/>
      <c r="QR294"/>
      <c r="QS294"/>
      <c r="QT294"/>
      <c r="QU294"/>
      <c r="QV294"/>
      <c r="QW294"/>
      <c r="QX294"/>
      <c r="QY294"/>
      <c r="QZ294"/>
      <c r="RA294"/>
      <c r="RB294"/>
      <c r="RC294"/>
      <c r="RD294"/>
      <c r="RE294"/>
      <c r="RF294"/>
      <c r="RG294"/>
      <c r="RH294"/>
      <c r="RI294"/>
      <c r="RJ294"/>
      <c r="RK294"/>
      <c r="RL294"/>
      <c r="RM294"/>
      <c r="RN294"/>
      <c r="RO294"/>
      <c r="RP294"/>
      <c r="RQ294"/>
      <c r="RR294"/>
      <c r="RS294"/>
      <c r="RT294"/>
      <c r="RU294"/>
      <c r="RV294"/>
      <c r="RW294"/>
      <c r="RX294"/>
      <c r="RY294"/>
      <c r="RZ294"/>
      <c r="SA294"/>
      <c r="SB294"/>
      <c r="SC294"/>
      <c r="SD294"/>
      <c r="SE294"/>
      <c r="SF294"/>
      <c r="SG294"/>
      <c r="SH294"/>
      <c r="SI294"/>
      <c r="SJ294"/>
      <c r="SK294"/>
      <c r="SL294"/>
      <c r="SM294"/>
      <c r="SN294"/>
      <c r="SO294"/>
      <c r="SP294"/>
      <c r="SQ294"/>
      <c r="SR294"/>
      <c r="SS294"/>
      <c r="ST294"/>
      <c r="SU294"/>
      <c r="SV294"/>
      <c r="SW294"/>
      <c r="SX294"/>
      <c r="SY294"/>
      <c r="SZ294"/>
      <c r="TA294"/>
      <c r="TB294"/>
      <c r="TC294"/>
      <c r="TD294"/>
      <c r="TE294"/>
      <c r="TF294"/>
      <c r="TG294"/>
      <c r="TH294"/>
      <c r="TI294"/>
      <c r="TJ294"/>
      <c r="TK294"/>
      <c r="TL294"/>
      <c r="TM294"/>
      <c r="TN294"/>
      <c r="TO294"/>
      <c r="TP294"/>
      <c r="TQ294"/>
      <c r="TR294"/>
      <c r="TS294"/>
      <c r="TT294"/>
      <c r="TU294"/>
      <c r="TV294"/>
      <c r="TW294"/>
      <c r="TX294"/>
      <c r="TY294"/>
      <c r="TZ294"/>
      <c r="UA294"/>
      <c r="UB294"/>
      <c r="UC294"/>
      <c r="UD294"/>
      <c r="UE294"/>
      <c r="UF294"/>
      <c r="UG294"/>
      <c r="UH294"/>
      <c r="UI294"/>
      <c r="UJ294"/>
      <c r="UK294"/>
      <c r="UL294"/>
      <c r="UM294"/>
      <c r="UN294"/>
      <c r="UO294"/>
      <c r="UP294"/>
      <c r="UQ294"/>
      <c r="UR294"/>
      <c r="US294"/>
      <c r="UT294"/>
      <c r="UU294"/>
      <c r="UV294"/>
      <c r="UW294"/>
      <c r="UX294"/>
      <c r="UY294"/>
      <c r="UZ294"/>
      <c r="VA294"/>
      <c r="VB294"/>
      <c r="VC294"/>
      <c r="VD294"/>
      <c r="VE294"/>
      <c r="VF294"/>
      <c r="VG294"/>
      <c r="VH294"/>
      <c r="VI294"/>
      <c r="VJ294"/>
      <c r="VK294"/>
      <c r="VL294"/>
      <c r="VM294"/>
      <c r="VN294"/>
      <c r="VO294"/>
      <c r="VP294"/>
      <c r="VQ294"/>
      <c r="VR294"/>
      <c r="VS294"/>
      <c r="VT294"/>
      <c r="VU294"/>
      <c r="VV294"/>
      <c r="VW294"/>
      <c r="VX294"/>
      <c r="VY294"/>
      <c r="VZ294"/>
      <c r="WA294"/>
      <c r="WB294"/>
      <c r="WC294"/>
      <c r="WD294"/>
      <c r="WE294"/>
      <c r="WF294"/>
      <c r="WG294"/>
      <c r="WH294"/>
      <c r="WI294"/>
      <c r="WJ294"/>
      <c r="WK294"/>
      <c r="WL294"/>
      <c r="WM294"/>
      <c r="WN294"/>
      <c r="WO294"/>
      <c r="WP294"/>
      <c r="WQ294"/>
      <c r="WR294"/>
      <c r="WS294"/>
      <c r="WT294"/>
      <c r="WU294"/>
      <c r="WV294"/>
      <c r="WW294"/>
      <c r="WX294"/>
      <c r="WY294"/>
      <c r="WZ294"/>
      <c r="XA294"/>
      <c r="XB294"/>
      <c r="XC294"/>
      <c r="XD294"/>
      <c r="XE294"/>
      <c r="XF294"/>
      <c r="XG294"/>
      <c r="XH294"/>
      <c r="XI294"/>
      <c r="XJ294"/>
      <c r="XK294"/>
      <c r="XL294"/>
      <c r="XM294"/>
      <c r="XN294"/>
      <c r="XO294"/>
      <c r="XP294"/>
      <c r="XQ294"/>
      <c r="XR294"/>
      <c r="XS294"/>
      <c r="XT294"/>
      <c r="XU294"/>
      <c r="XV294"/>
      <c r="XW294"/>
      <c r="XX294"/>
      <c r="XY294"/>
      <c r="XZ294"/>
      <c r="YA294"/>
      <c r="YB294"/>
      <c r="YC294"/>
      <c r="YD294"/>
      <c r="YE294"/>
      <c r="YF294"/>
      <c r="YG294"/>
      <c r="YH294"/>
      <c r="YI294"/>
      <c r="YJ294"/>
      <c r="YK294"/>
      <c r="YL294"/>
      <c r="YM294"/>
      <c r="YN294"/>
      <c r="YO294"/>
      <c r="YP294"/>
      <c r="YQ294"/>
      <c r="YR294"/>
      <c r="YS294"/>
      <c r="YT294"/>
      <c r="YU294"/>
      <c r="YV294"/>
      <c r="YW294"/>
      <c r="YX294"/>
      <c r="YY294"/>
      <c r="YZ294"/>
      <c r="ZA294"/>
      <c r="ZB294"/>
      <c r="ZC294"/>
      <c r="ZD294"/>
      <c r="ZE294"/>
      <c r="ZF294"/>
      <c r="ZG294"/>
      <c r="ZH294"/>
      <c r="ZI294"/>
      <c r="ZJ294"/>
      <c r="ZK294"/>
      <c r="ZL294"/>
      <c r="ZM294"/>
      <c r="ZN294"/>
      <c r="ZO294"/>
      <c r="ZP294"/>
      <c r="ZQ294"/>
      <c r="ZR294"/>
      <c r="ZS294"/>
      <c r="ZT294"/>
      <c r="ZU294"/>
      <c r="ZV294"/>
      <c r="ZW294"/>
      <c r="ZX294"/>
      <c r="ZY294"/>
      <c r="ZZ294"/>
      <c r="AAA294"/>
      <c r="AAB294"/>
      <c r="AAC294"/>
      <c r="AAD294"/>
      <c r="AAE294"/>
      <c r="AAF294"/>
      <c r="AAG294"/>
      <c r="AAH294"/>
      <c r="AAI294"/>
      <c r="AAJ294"/>
      <c r="AAK294"/>
      <c r="AAL294"/>
      <c r="AAM294"/>
      <c r="AAN294"/>
      <c r="AAO294"/>
      <c r="AAP294"/>
      <c r="AAQ294"/>
      <c r="AAR294"/>
      <c r="AAS294"/>
      <c r="AAT294"/>
      <c r="AAU294"/>
      <c r="AAV294"/>
      <c r="AAW294"/>
      <c r="AAX294"/>
      <c r="AAY294"/>
      <c r="AAZ294"/>
      <c r="ABA294"/>
      <c r="ABB294"/>
      <c r="ABC294"/>
      <c r="ABD294"/>
      <c r="ABE294"/>
      <c r="ABF294"/>
      <c r="ABG294"/>
      <c r="ABH294"/>
      <c r="ABI294"/>
      <c r="ABJ294"/>
      <c r="ABK294"/>
      <c r="ABL294"/>
      <c r="ABM294"/>
      <c r="ABN294"/>
      <c r="ABO294"/>
      <c r="ABP294"/>
      <c r="ABQ294"/>
      <c r="ABR294"/>
      <c r="ABS294"/>
      <c r="ABT294"/>
      <c r="ABU294"/>
      <c r="ABV294"/>
      <c r="ABW294"/>
      <c r="ABX294"/>
      <c r="ABY294"/>
      <c r="ABZ294"/>
      <c r="ACA294"/>
      <c r="ACB294"/>
      <c r="ACC294"/>
      <c r="ACD294"/>
      <c r="ACE294"/>
      <c r="ACF294"/>
      <c r="ACG294"/>
      <c r="ACH294"/>
      <c r="ACI294"/>
      <c r="ACJ294"/>
      <c r="ACK294"/>
      <c r="ACL294"/>
      <c r="ACM294"/>
      <c r="ACN294"/>
      <c r="ACO294"/>
      <c r="ACP294"/>
      <c r="ACQ294"/>
      <c r="ACR294"/>
      <c r="ACS294"/>
      <c r="ACT294"/>
      <c r="ACU294"/>
      <c r="ACV294"/>
      <c r="ACW294"/>
      <c r="ACX294"/>
      <c r="ACY294"/>
      <c r="ACZ294"/>
      <c r="ADA294"/>
      <c r="ADB294"/>
      <c r="ADC294"/>
      <c r="ADD294"/>
      <c r="ADE294"/>
      <c r="ADF294"/>
      <c r="ADG294"/>
      <c r="ADH294"/>
      <c r="ADI294"/>
      <c r="ADJ294"/>
      <c r="ADK294"/>
      <c r="ADL294"/>
      <c r="ADM294"/>
      <c r="ADN294"/>
      <c r="ADO294"/>
      <c r="ADP294"/>
      <c r="ADQ294"/>
      <c r="ADR294"/>
      <c r="ADS294"/>
      <c r="ADT294"/>
      <c r="ADU294"/>
      <c r="ADV294"/>
      <c r="ADW294"/>
      <c r="ADX294"/>
      <c r="ADY294"/>
      <c r="ADZ294"/>
      <c r="AEA294"/>
      <c r="AEB294"/>
      <c r="AEC294"/>
      <c r="AED294"/>
      <c r="AEE294"/>
      <c r="AEF294"/>
      <c r="AEG294"/>
      <c r="AEH294"/>
      <c r="AEI294"/>
      <c r="AEJ294"/>
      <c r="AEK294"/>
      <c r="AEL294"/>
      <c r="AEM294"/>
      <c r="AEN294"/>
      <c r="AEO294"/>
      <c r="AEP294"/>
      <c r="AEQ294"/>
      <c r="AER294"/>
      <c r="AES294"/>
      <c r="AET294"/>
      <c r="AEU294"/>
      <c r="AEV294"/>
      <c r="AEW294"/>
      <c r="AEX294"/>
      <c r="AEY294"/>
      <c r="AEZ294"/>
      <c r="AFA294"/>
      <c r="AFB294"/>
      <c r="AFC294"/>
      <c r="AFD294"/>
      <c r="AFE294"/>
      <c r="AFF294"/>
      <c r="AFG294"/>
      <c r="AFH294"/>
      <c r="AFI294"/>
      <c r="AFJ294"/>
      <c r="AFK294"/>
      <c r="AFL294"/>
      <c r="AFM294"/>
      <c r="AFN294"/>
      <c r="AFO294"/>
      <c r="AFP294"/>
      <c r="AFQ294"/>
      <c r="AFR294"/>
      <c r="AFS294"/>
      <c r="AFT294"/>
      <c r="AFU294"/>
      <c r="AFV294"/>
      <c r="AFW294"/>
      <c r="AFX294"/>
      <c r="AFY294"/>
      <c r="AFZ294"/>
      <c r="AGA294"/>
      <c r="AGB294"/>
      <c r="AGC294"/>
      <c r="AGD294"/>
      <c r="AGE294"/>
      <c r="AGF294"/>
      <c r="AGG294"/>
      <c r="AGH294"/>
      <c r="AGI294"/>
      <c r="AGJ294"/>
      <c r="AGK294"/>
      <c r="AGL294"/>
      <c r="AGM294"/>
      <c r="AGN294"/>
      <c r="AGO294"/>
      <c r="AGP294"/>
      <c r="AGQ294"/>
      <c r="AGR294"/>
      <c r="AGS294"/>
      <c r="AGT294"/>
      <c r="AGU294"/>
      <c r="AGV294"/>
      <c r="AGW294"/>
      <c r="AGX294"/>
      <c r="AGY294"/>
      <c r="AGZ294"/>
      <c r="AHA294"/>
      <c r="AHB294"/>
      <c r="AHC294"/>
      <c r="AHD294"/>
      <c r="AHE294"/>
      <c r="AHF294"/>
      <c r="AHG294"/>
      <c r="AHH294"/>
      <c r="AHI294"/>
      <c r="AHJ294"/>
      <c r="AHK294"/>
      <c r="AHL294"/>
      <c r="AHM294"/>
      <c r="AHN294"/>
      <c r="AHO294"/>
      <c r="AHP294"/>
      <c r="AHQ294"/>
      <c r="AHR294"/>
      <c r="AHS294"/>
      <c r="AHT294"/>
      <c r="AHU294"/>
      <c r="AHV294"/>
      <c r="AHW294"/>
      <c r="AHX294"/>
      <c r="AHY294"/>
      <c r="AHZ294"/>
      <c r="AIA294"/>
      <c r="AIB294"/>
      <c r="AIC294"/>
      <c r="AID294"/>
      <c r="AIE294"/>
      <c r="AIF294"/>
      <c r="AIG294"/>
      <c r="AIH294"/>
      <c r="AII294"/>
      <c r="AIJ294"/>
      <c r="AIK294"/>
      <c r="AIL294"/>
      <c r="AIM294"/>
      <c r="AIN294"/>
      <c r="AIO294"/>
      <c r="AIP294"/>
      <c r="AIQ294"/>
      <c r="AIR294"/>
      <c r="AIS294"/>
      <c r="AIT294"/>
      <c r="AIU294"/>
      <c r="AIV294"/>
      <c r="AIW294"/>
      <c r="AIX294"/>
      <c r="AIY294"/>
      <c r="AIZ294"/>
      <c r="AJA294"/>
      <c r="AJB294"/>
      <c r="AJC294"/>
      <c r="AJD294"/>
      <c r="AJE294"/>
      <c r="AJF294"/>
      <c r="AJG294"/>
      <c r="AJH294"/>
      <c r="AJI294"/>
      <c r="AJJ294"/>
      <c r="AJK294"/>
      <c r="AJL294"/>
      <c r="AJM294"/>
      <c r="AJN294"/>
      <c r="AJO294"/>
      <c r="AJP294"/>
      <c r="AJQ294"/>
      <c r="AJR294"/>
      <c r="AJS294"/>
      <c r="AJT294"/>
      <c r="AJU294"/>
      <c r="AJV294"/>
      <c r="AJW294"/>
      <c r="AJX294"/>
      <c r="AJY294"/>
      <c r="AJZ294"/>
      <c r="AKA294"/>
      <c r="AKB294"/>
      <c r="AKC294"/>
      <c r="AKD294"/>
      <c r="AKE294"/>
      <c r="AKF294"/>
      <c r="AKG294"/>
      <c r="AKH294"/>
      <c r="AKI294"/>
      <c r="AKJ294"/>
      <c r="AKK294"/>
      <c r="AKL294"/>
      <c r="AKM294"/>
      <c r="AKN294"/>
      <c r="AKO294"/>
      <c r="AKP294"/>
      <c r="AKQ294"/>
      <c r="AKR294"/>
      <c r="AKS294"/>
      <c r="AKT294"/>
      <c r="AKU294"/>
      <c r="AKV294"/>
      <c r="AKW294"/>
      <c r="AKX294"/>
      <c r="AKY294"/>
      <c r="AKZ294"/>
      <c r="ALA294"/>
      <c r="ALB294"/>
      <c r="ALC294"/>
      <c r="ALD294"/>
      <c r="ALE294"/>
      <c r="ALF294"/>
      <c r="ALG294"/>
      <c r="ALH294"/>
      <c r="ALI294"/>
      <c r="ALJ294"/>
      <c r="ALK294"/>
      <c r="ALL294"/>
      <c r="ALM294"/>
      <c r="ALN294"/>
      <c r="ALO294"/>
      <c r="ALP294"/>
      <c r="ALQ294"/>
      <c r="ALR294"/>
      <c r="ALS294"/>
      <c r="ALT294"/>
      <c r="ALU294"/>
      <c r="ALV294"/>
      <c r="ALW294"/>
      <c r="ALX294"/>
      <c r="ALY294"/>
      <c r="ALZ294"/>
      <c r="AMA294"/>
    </row>
    <row r="295" spans="3:1015" x14ac:dyDescent="0.25">
      <c r="C295" s="138"/>
      <c r="D295" s="138"/>
      <c r="E295" s="138"/>
      <c r="F295" s="138"/>
      <c r="G295" s="138"/>
      <c r="H295" s="138"/>
      <c r="I295" s="138"/>
      <c r="J295" s="138"/>
      <c r="K295" s="138"/>
      <c r="L295" s="123"/>
      <c r="M295" s="123"/>
      <c r="N295" s="123"/>
      <c r="O295" s="123"/>
      <c r="P295" s="123"/>
      <c r="Q295" s="123"/>
      <c r="R295" s="123"/>
      <c r="S295" s="123"/>
      <c r="T295" s="123"/>
      <c r="U295" s="123"/>
      <c r="V295" s="123"/>
      <c r="W295" s="123"/>
      <c r="X295" s="123"/>
      <c r="Y295" s="123"/>
      <c r="Z295" s="123"/>
      <c r="AA295" s="123"/>
      <c r="AB295" s="123"/>
      <c r="AC295" s="123"/>
      <c r="AD295" s="123"/>
      <c r="AE295" s="123"/>
      <c r="AF295" s="123"/>
      <c r="AG295" s="123"/>
      <c r="AH295" s="123"/>
      <c r="AI295" s="123"/>
      <c r="AJ295" s="123"/>
      <c r="AK295" s="123"/>
      <c r="AL295" s="123"/>
      <c r="AM295" s="123"/>
      <c r="AN295" s="123"/>
      <c r="AO295" s="123"/>
      <c r="AP295" s="123"/>
      <c r="AQ295" s="123"/>
      <c r="AR295" s="123"/>
      <c r="AS295" s="123"/>
      <c r="AT295" s="123"/>
      <c r="AU295" s="123"/>
      <c r="AV295"/>
      <c r="AW295"/>
      <c r="AX295"/>
      <c r="AY295"/>
      <c r="AZ295"/>
      <c r="BA295"/>
      <c r="BB295"/>
      <c r="BC295"/>
      <c r="BD295"/>
      <c r="BE295"/>
      <c r="BF295"/>
      <c r="BG295"/>
      <c r="BH295"/>
      <c r="BI295"/>
      <c r="BJ295"/>
      <c r="BK295"/>
      <c r="BL295"/>
      <c r="BM295"/>
      <c r="BN295"/>
      <c r="BO295"/>
      <c r="BP295"/>
      <c r="BQ295"/>
      <c r="BR295"/>
      <c r="BS295"/>
      <c r="BT295"/>
      <c r="BU295"/>
      <c r="BV295"/>
      <c r="BW295"/>
      <c r="BX295"/>
      <c r="BY295"/>
      <c r="BZ295"/>
      <c r="CA295"/>
      <c r="CB295"/>
      <c r="CC295"/>
      <c r="CD295"/>
      <c r="CE295"/>
      <c r="CF295"/>
      <c r="CG295"/>
      <c r="CH295"/>
      <c r="CI295"/>
      <c r="CJ295"/>
      <c r="CK295"/>
      <c r="CL295"/>
      <c r="CM295"/>
      <c r="CN295"/>
      <c r="CO295"/>
      <c r="CP295"/>
      <c r="CQ295"/>
      <c r="CR295"/>
      <c r="CS295"/>
      <c r="CT295"/>
      <c r="CU295"/>
      <c r="CV295"/>
      <c r="CW295"/>
      <c r="CX295"/>
      <c r="CY295"/>
      <c r="CZ295"/>
      <c r="DA295"/>
      <c r="DB295"/>
      <c r="DC295"/>
      <c r="DD295"/>
      <c r="DE295"/>
      <c r="DF295"/>
      <c r="DG295"/>
      <c r="DH295"/>
      <c r="DI295"/>
      <c r="DJ295"/>
      <c r="DK295"/>
      <c r="DL295"/>
      <c r="DM295"/>
      <c r="DN295"/>
      <c r="DO295"/>
      <c r="DP295"/>
      <c r="DQ295"/>
      <c r="DR295"/>
      <c r="DS295"/>
      <c r="DT295"/>
      <c r="DU295"/>
      <c r="DV295"/>
      <c r="DW295"/>
      <c r="DX295"/>
      <c r="DY295"/>
      <c r="DZ295"/>
      <c r="EA295"/>
      <c r="EB295"/>
      <c r="EC295"/>
      <c r="ED295"/>
      <c r="EE295"/>
      <c r="EF295"/>
      <c r="EG295"/>
      <c r="EH295"/>
      <c r="EI295"/>
      <c r="EJ295"/>
      <c r="EK295"/>
      <c r="EL295"/>
      <c r="EM295"/>
      <c r="EN295"/>
      <c r="EO295"/>
      <c r="EP295"/>
      <c r="EQ295"/>
      <c r="ER295"/>
      <c r="ES295"/>
      <c r="ET295"/>
      <c r="EU295"/>
      <c r="EV295"/>
      <c r="EW295"/>
      <c r="EX295"/>
      <c r="EY295"/>
      <c r="EZ295"/>
      <c r="FA295"/>
      <c r="FB295"/>
      <c r="FC295"/>
      <c r="FD295"/>
      <c r="FE295"/>
      <c r="FF295"/>
      <c r="FG295"/>
      <c r="FH295"/>
      <c r="FI295"/>
      <c r="FJ295"/>
      <c r="FK295"/>
      <c r="FL295"/>
      <c r="FM295"/>
      <c r="FN295"/>
      <c r="FO295"/>
      <c r="FP295"/>
      <c r="FQ295"/>
      <c r="FR295"/>
      <c r="FS295"/>
      <c r="FT295"/>
      <c r="FU295"/>
      <c r="FV295"/>
      <c r="FW295"/>
      <c r="FX295"/>
      <c r="FY295"/>
      <c r="FZ295"/>
      <c r="GA295"/>
      <c r="GB295"/>
      <c r="GC295"/>
      <c r="GD295"/>
      <c r="GE295"/>
      <c r="GF295"/>
      <c r="GG295"/>
      <c r="GH295"/>
      <c r="GI295"/>
      <c r="GJ295"/>
      <c r="GK295"/>
      <c r="GL295"/>
      <c r="GM295"/>
      <c r="GN295"/>
      <c r="GO295"/>
      <c r="GP295"/>
      <c r="GQ295"/>
      <c r="GR295"/>
      <c r="GS295"/>
      <c r="GT295"/>
      <c r="GU295"/>
      <c r="GV295"/>
      <c r="GW295"/>
      <c r="GX295"/>
      <c r="GY295"/>
      <c r="GZ295"/>
      <c r="HA295"/>
      <c r="HB295"/>
      <c r="HC295"/>
      <c r="HD295"/>
      <c r="HE295"/>
      <c r="HF295"/>
      <c r="HG295"/>
      <c r="HH295"/>
      <c r="HI295"/>
      <c r="HJ295"/>
      <c r="HK295"/>
      <c r="HL295"/>
      <c r="HM295"/>
      <c r="HN295"/>
      <c r="HO295"/>
      <c r="HP295"/>
      <c r="HQ295"/>
      <c r="HR295"/>
      <c r="HS295"/>
      <c r="HT295"/>
      <c r="HU295"/>
      <c r="HV295"/>
      <c r="HW295"/>
      <c r="HX295"/>
      <c r="HY295"/>
      <c r="HZ295"/>
      <c r="IA295"/>
      <c r="IB295"/>
      <c r="IC295"/>
      <c r="ID295"/>
      <c r="IE295"/>
      <c r="IF295"/>
      <c r="IG295"/>
      <c r="IH295"/>
      <c r="II295"/>
      <c r="IJ295"/>
      <c r="IK295"/>
      <c r="IL295"/>
      <c r="IM295"/>
      <c r="IN295"/>
      <c r="IO295"/>
      <c r="IP295"/>
      <c r="IQ295"/>
      <c r="IR295"/>
      <c r="IS295"/>
      <c r="IT295"/>
      <c r="IU295"/>
      <c r="IV295"/>
      <c r="IW295"/>
      <c r="IX295"/>
      <c r="IY295"/>
      <c r="IZ295"/>
      <c r="JA295"/>
      <c r="JB295"/>
      <c r="JC295"/>
      <c r="JD295"/>
      <c r="JE295"/>
      <c r="JF295"/>
      <c r="JG295"/>
      <c r="JH295"/>
      <c r="JI295"/>
      <c r="JJ295"/>
      <c r="JK295"/>
      <c r="JL295"/>
      <c r="JM295"/>
      <c r="JN295"/>
      <c r="JO295"/>
      <c r="JP295"/>
      <c r="JQ295"/>
      <c r="JR295"/>
      <c r="JS295"/>
      <c r="JT295"/>
      <c r="JU295"/>
      <c r="JV295"/>
      <c r="JW295"/>
      <c r="JX295"/>
      <c r="JY295"/>
      <c r="JZ295"/>
      <c r="KA295"/>
      <c r="KB295"/>
      <c r="KC295"/>
      <c r="KD295"/>
      <c r="KE295"/>
      <c r="KF295"/>
      <c r="KG295"/>
      <c r="KH295"/>
      <c r="KI295"/>
      <c r="KJ295"/>
      <c r="KK295"/>
      <c r="KL295"/>
      <c r="KM295"/>
      <c r="KN295"/>
      <c r="KO295"/>
      <c r="KP295"/>
      <c r="KQ295"/>
      <c r="KR295"/>
      <c r="KS295"/>
      <c r="KT295"/>
      <c r="KU295"/>
      <c r="KV295"/>
      <c r="KW295"/>
      <c r="KX295"/>
      <c r="KY295"/>
      <c r="KZ295"/>
      <c r="LA295"/>
      <c r="LB295"/>
      <c r="LC295"/>
      <c r="LD295"/>
      <c r="LE295"/>
      <c r="LF295"/>
      <c r="LG295"/>
      <c r="LH295"/>
      <c r="LI295"/>
      <c r="LJ295"/>
      <c r="LK295"/>
      <c r="LL295"/>
      <c r="LM295"/>
      <c r="LN295"/>
      <c r="LO295"/>
      <c r="LP295"/>
      <c r="LQ295"/>
      <c r="LR295"/>
      <c r="LS295"/>
      <c r="LT295"/>
      <c r="LU295"/>
      <c r="LV295"/>
      <c r="LW295"/>
      <c r="LX295"/>
      <c r="LY295"/>
      <c r="LZ295"/>
      <c r="MA295"/>
      <c r="MB295"/>
      <c r="MC295"/>
      <c r="MD295"/>
      <c r="ME295"/>
      <c r="MF295"/>
      <c r="MG295"/>
      <c r="MH295"/>
      <c r="MI295"/>
      <c r="MJ295"/>
      <c r="MK295"/>
      <c r="ML295"/>
      <c r="MM295"/>
      <c r="MN295"/>
      <c r="MO295"/>
      <c r="MP295"/>
      <c r="MQ295"/>
      <c r="MR295"/>
      <c r="MS295"/>
      <c r="MT295"/>
      <c r="MU295"/>
      <c r="MV295"/>
      <c r="MW295"/>
      <c r="MX295"/>
      <c r="MY295"/>
      <c r="MZ295"/>
      <c r="NA295"/>
      <c r="NB295"/>
      <c r="NC295"/>
      <c r="ND295"/>
      <c r="NE295"/>
      <c r="NF295"/>
      <c r="NG295"/>
      <c r="NH295"/>
      <c r="NI295"/>
      <c r="NJ295"/>
      <c r="NK295"/>
      <c r="NL295"/>
      <c r="NM295"/>
      <c r="NN295"/>
      <c r="NO295"/>
      <c r="NP295"/>
      <c r="NQ295"/>
      <c r="NR295"/>
      <c r="NS295"/>
      <c r="NT295"/>
      <c r="NU295"/>
      <c r="NV295"/>
      <c r="NW295"/>
      <c r="NX295"/>
      <c r="NY295"/>
      <c r="NZ295"/>
      <c r="OA295"/>
      <c r="OB295"/>
      <c r="OC295"/>
      <c r="OD295"/>
      <c r="OE295"/>
      <c r="OF295"/>
      <c r="OG295"/>
      <c r="OH295"/>
      <c r="OI295"/>
      <c r="OJ295"/>
      <c r="OK295"/>
      <c r="OL295"/>
      <c r="OM295"/>
      <c r="ON295"/>
      <c r="OO295"/>
      <c r="OP295"/>
      <c r="OQ295"/>
      <c r="OR295"/>
      <c r="OS295"/>
      <c r="OT295"/>
      <c r="OU295"/>
      <c r="OV295"/>
      <c r="OW295"/>
      <c r="OX295"/>
      <c r="OY295"/>
      <c r="OZ295"/>
      <c r="PA295"/>
      <c r="PB295"/>
      <c r="PC295"/>
      <c r="PD295"/>
      <c r="PE295"/>
      <c r="PF295"/>
      <c r="PG295"/>
      <c r="PH295"/>
      <c r="PI295"/>
      <c r="PJ295"/>
      <c r="PK295"/>
      <c r="PL295"/>
      <c r="PM295"/>
      <c r="PN295"/>
      <c r="PO295"/>
      <c r="PP295"/>
      <c r="PQ295"/>
      <c r="PR295"/>
      <c r="PS295"/>
      <c r="PT295"/>
      <c r="PU295"/>
      <c r="PV295"/>
      <c r="PW295"/>
      <c r="PX295"/>
      <c r="PY295"/>
      <c r="PZ295"/>
      <c r="QA295"/>
      <c r="QB295"/>
      <c r="QC295"/>
      <c r="QD295"/>
      <c r="QE295"/>
      <c r="QF295"/>
      <c r="QG295"/>
      <c r="QH295"/>
      <c r="QI295"/>
      <c r="QJ295"/>
      <c r="QK295"/>
      <c r="QL295"/>
      <c r="QM295"/>
      <c r="QN295"/>
      <c r="QO295"/>
      <c r="QP295"/>
      <c r="QQ295"/>
      <c r="QR295"/>
      <c r="QS295"/>
      <c r="QT295"/>
      <c r="QU295"/>
      <c r="QV295"/>
      <c r="QW295"/>
      <c r="QX295"/>
      <c r="QY295"/>
      <c r="QZ295"/>
      <c r="RA295"/>
      <c r="RB295"/>
      <c r="RC295"/>
      <c r="RD295"/>
      <c r="RE295"/>
      <c r="RF295"/>
      <c r="RG295"/>
      <c r="RH295"/>
      <c r="RI295"/>
      <c r="RJ295"/>
      <c r="RK295"/>
      <c r="RL295"/>
      <c r="RM295"/>
      <c r="RN295"/>
      <c r="RO295"/>
      <c r="RP295"/>
      <c r="RQ295"/>
      <c r="RR295"/>
      <c r="RS295"/>
      <c r="RT295"/>
      <c r="RU295"/>
      <c r="RV295"/>
      <c r="RW295"/>
      <c r="RX295"/>
      <c r="RY295"/>
      <c r="RZ295"/>
      <c r="SA295"/>
      <c r="SB295"/>
      <c r="SC295"/>
      <c r="SD295"/>
      <c r="SE295"/>
      <c r="SF295"/>
      <c r="SG295"/>
      <c r="SH295"/>
      <c r="SI295"/>
      <c r="SJ295"/>
      <c r="SK295"/>
      <c r="SL295"/>
      <c r="SM295"/>
      <c r="SN295"/>
      <c r="SO295"/>
      <c r="SP295"/>
      <c r="SQ295"/>
      <c r="SR295"/>
      <c r="SS295"/>
      <c r="ST295"/>
      <c r="SU295"/>
      <c r="SV295"/>
      <c r="SW295"/>
      <c r="SX295"/>
      <c r="SY295"/>
      <c r="SZ295"/>
      <c r="TA295"/>
      <c r="TB295"/>
      <c r="TC295"/>
      <c r="TD295"/>
      <c r="TE295"/>
      <c r="TF295"/>
      <c r="TG295"/>
      <c r="TH295"/>
      <c r="TI295"/>
      <c r="TJ295"/>
      <c r="TK295"/>
      <c r="TL295"/>
      <c r="TM295"/>
      <c r="TN295"/>
      <c r="TO295"/>
      <c r="TP295"/>
      <c r="TQ295"/>
      <c r="TR295"/>
      <c r="TS295"/>
      <c r="TT295"/>
      <c r="TU295"/>
      <c r="TV295"/>
      <c r="TW295"/>
      <c r="TX295"/>
      <c r="TY295"/>
      <c r="TZ295"/>
      <c r="UA295"/>
      <c r="UB295"/>
      <c r="UC295"/>
      <c r="UD295"/>
      <c r="UE295"/>
      <c r="UF295"/>
      <c r="UG295"/>
      <c r="UH295"/>
      <c r="UI295"/>
      <c r="UJ295"/>
      <c r="UK295"/>
      <c r="UL295"/>
      <c r="UM295"/>
      <c r="UN295"/>
      <c r="UO295"/>
      <c r="UP295"/>
      <c r="UQ295"/>
      <c r="UR295"/>
      <c r="US295"/>
      <c r="UT295"/>
      <c r="UU295"/>
      <c r="UV295"/>
      <c r="UW295"/>
      <c r="UX295"/>
      <c r="UY295"/>
      <c r="UZ295"/>
      <c r="VA295"/>
      <c r="VB295"/>
      <c r="VC295"/>
      <c r="VD295"/>
      <c r="VE295"/>
      <c r="VF295"/>
      <c r="VG295"/>
      <c r="VH295"/>
      <c r="VI295"/>
      <c r="VJ295"/>
      <c r="VK295"/>
      <c r="VL295"/>
      <c r="VM295"/>
      <c r="VN295"/>
      <c r="VO295"/>
      <c r="VP295"/>
      <c r="VQ295"/>
      <c r="VR295"/>
      <c r="VS295"/>
      <c r="VT295"/>
      <c r="VU295"/>
      <c r="VV295"/>
      <c r="VW295"/>
      <c r="VX295"/>
      <c r="VY295"/>
      <c r="VZ295"/>
      <c r="WA295"/>
      <c r="WB295"/>
      <c r="WC295"/>
      <c r="WD295"/>
      <c r="WE295"/>
      <c r="WF295"/>
      <c r="WG295"/>
      <c r="WH295"/>
      <c r="WI295"/>
      <c r="WJ295"/>
      <c r="WK295"/>
      <c r="WL295"/>
      <c r="WM295"/>
      <c r="WN295"/>
      <c r="WO295"/>
      <c r="WP295"/>
      <c r="WQ295"/>
      <c r="WR295"/>
      <c r="WS295"/>
      <c r="WT295"/>
      <c r="WU295"/>
      <c r="WV295"/>
      <c r="WW295"/>
      <c r="WX295"/>
      <c r="WY295"/>
      <c r="WZ295"/>
      <c r="XA295"/>
      <c r="XB295"/>
      <c r="XC295"/>
      <c r="XD295"/>
      <c r="XE295"/>
      <c r="XF295"/>
      <c r="XG295"/>
      <c r="XH295"/>
      <c r="XI295"/>
      <c r="XJ295"/>
      <c r="XK295"/>
      <c r="XL295"/>
      <c r="XM295"/>
      <c r="XN295"/>
      <c r="XO295"/>
      <c r="XP295"/>
      <c r="XQ295"/>
      <c r="XR295"/>
      <c r="XS295"/>
      <c r="XT295"/>
      <c r="XU295"/>
      <c r="XV295"/>
      <c r="XW295"/>
      <c r="XX295"/>
      <c r="XY295"/>
      <c r="XZ295"/>
      <c r="YA295"/>
      <c r="YB295"/>
      <c r="YC295"/>
      <c r="YD295"/>
      <c r="YE295"/>
      <c r="YF295"/>
      <c r="YG295"/>
      <c r="YH295"/>
      <c r="YI295"/>
      <c r="YJ295"/>
      <c r="YK295"/>
      <c r="YL295"/>
      <c r="YM295"/>
      <c r="YN295"/>
      <c r="YO295"/>
      <c r="YP295"/>
      <c r="YQ295"/>
      <c r="YR295"/>
      <c r="YS295"/>
      <c r="YT295"/>
      <c r="YU295"/>
      <c r="YV295"/>
      <c r="YW295"/>
      <c r="YX295"/>
      <c r="YY295"/>
      <c r="YZ295"/>
      <c r="ZA295"/>
      <c r="ZB295"/>
      <c r="ZC295"/>
      <c r="ZD295"/>
      <c r="ZE295"/>
      <c r="ZF295"/>
      <c r="ZG295"/>
      <c r="ZH295"/>
      <c r="ZI295"/>
      <c r="ZJ295"/>
      <c r="ZK295"/>
      <c r="ZL295"/>
      <c r="ZM295"/>
      <c r="ZN295"/>
      <c r="ZO295"/>
      <c r="ZP295"/>
      <c r="ZQ295"/>
      <c r="ZR295"/>
      <c r="ZS295"/>
      <c r="ZT295"/>
      <c r="ZU295"/>
      <c r="ZV295"/>
      <c r="ZW295"/>
      <c r="ZX295"/>
      <c r="ZY295"/>
      <c r="ZZ295"/>
      <c r="AAA295"/>
      <c r="AAB295"/>
      <c r="AAC295"/>
      <c r="AAD295"/>
      <c r="AAE295"/>
      <c r="AAF295"/>
      <c r="AAG295"/>
      <c r="AAH295"/>
      <c r="AAI295"/>
      <c r="AAJ295"/>
      <c r="AAK295"/>
      <c r="AAL295"/>
      <c r="AAM295"/>
      <c r="AAN295"/>
      <c r="AAO295"/>
      <c r="AAP295"/>
      <c r="AAQ295"/>
      <c r="AAR295"/>
      <c r="AAS295"/>
      <c r="AAT295"/>
      <c r="AAU295"/>
      <c r="AAV295"/>
      <c r="AAW295"/>
      <c r="AAX295"/>
      <c r="AAY295"/>
      <c r="AAZ295"/>
      <c r="ABA295"/>
      <c r="ABB295"/>
      <c r="ABC295"/>
      <c r="ABD295"/>
      <c r="ABE295"/>
      <c r="ABF295"/>
      <c r="ABG295"/>
      <c r="ABH295"/>
      <c r="ABI295"/>
      <c r="ABJ295"/>
      <c r="ABK295"/>
      <c r="ABL295"/>
      <c r="ABM295"/>
      <c r="ABN295"/>
      <c r="ABO295"/>
      <c r="ABP295"/>
      <c r="ABQ295"/>
      <c r="ABR295"/>
      <c r="ABS295"/>
      <c r="ABT295"/>
      <c r="ABU295"/>
      <c r="ABV295"/>
      <c r="ABW295"/>
      <c r="ABX295"/>
      <c r="ABY295"/>
      <c r="ABZ295"/>
      <c r="ACA295"/>
      <c r="ACB295"/>
      <c r="ACC295"/>
      <c r="ACD295"/>
      <c r="ACE295"/>
      <c r="ACF295"/>
      <c r="ACG295"/>
      <c r="ACH295"/>
      <c r="ACI295"/>
      <c r="ACJ295"/>
      <c r="ACK295"/>
      <c r="ACL295"/>
      <c r="ACM295"/>
      <c r="ACN295"/>
      <c r="ACO295"/>
      <c r="ACP295"/>
      <c r="ACQ295"/>
      <c r="ACR295"/>
      <c r="ACS295"/>
      <c r="ACT295"/>
      <c r="ACU295"/>
      <c r="ACV295"/>
      <c r="ACW295"/>
      <c r="ACX295"/>
      <c r="ACY295"/>
      <c r="ACZ295"/>
      <c r="ADA295"/>
      <c r="ADB295"/>
      <c r="ADC295"/>
      <c r="ADD295"/>
      <c r="ADE295"/>
      <c r="ADF295"/>
      <c r="ADG295"/>
      <c r="ADH295"/>
      <c r="ADI295"/>
      <c r="ADJ295"/>
      <c r="ADK295"/>
      <c r="ADL295"/>
      <c r="ADM295"/>
      <c r="ADN295"/>
      <c r="ADO295"/>
      <c r="ADP295"/>
      <c r="ADQ295"/>
      <c r="ADR295"/>
      <c r="ADS295"/>
      <c r="ADT295"/>
      <c r="ADU295"/>
      <c r="ADV295"/>
      <c r="ADW295"/>
      <c r="ADX295"/>
      <c r="ADY295"/>
      <c r="ADZ295"/>
      <c r="AEA295"/>
      <c r="AEB295"/>
      <c r="AEC295"/>
      <c r="AED295"/>
      <c r="AEE295"/>
      <c r="AEF295"/>
      <c r="AEG295"/>
      <c r="AEH295"/>
      <c r="AEI295"/>
      <c r="AEJ295"/>
      <c r="AEK295"/>
      <c r="AEL295"/>
      <c r="AEM295"/>
      <c r="AEN295"/>
      <c r="AEO295"/>
      <c r="AEP295"/>
      <c r="AEQ295"/>
      <c r="AER295"/>
      <c r="AES295"/>
      <c r="AET295"/>
      <c r="AEU295"/>
      <c r="AEV295"/>
      <c r="AEW295"/>
      <c r="AEX295"/>
      <c r="AEY295"/>
      <c r="AEZ295"/>
      <c r="AFA295"/>
      <c r="AFB295"/>
      <c r="AFC295"/>
      <c r="AFD295"/>
      <c r="AFE295"/>
      <c r="AFF295"/>
      <c r="AFG295"/>
      <c r="AFH295"/>
      <c r="AFI295"/>
      <c r="AFJ295"/>
      <c r="AFK295"/>
      <c r="AFL295"/>
      <c r="AFM295"/>
      <c r="AFN295"/>
      <c r="AFO295"/>
      <c r="AFP295"/>
      <c r="AFQ295"/>
      <c r="AFR295"/>
      <c r="AFS295"/>
      <c r="AFT295"/>
      <c r="AFU295"/>
      <c r="AFV295"/>
      <c r="AFW295"/>
      <c r="AFX295"/>
      <c r="AFY295"/>
      <c r="AFZ295"/>
      <c r="AGA295"/>
      <c r="AGB295"/>
      <c r="AGC295"/>
      <c r="AGD295"/>
      <c r="AGE295"/>
      <c r="AGF295"/>
      <c r="AGG295"/>
      <c r="AGH295"/>
      <c r="AGI295"/>
      <c r="AGJ295"/>
      <c r="AGK295"/>
      <c r="AGL295"/>
      <c r="AGM295"/>
      <c r="AGN295"/>
      <c r="AGO295"/>
      <c r="AGP295"/>
      <c r="AGQ295"/>
      <c r="AGR295"/>
      <c r="AGS295"/>
      <c r="AGT295"/>
      <c r="AGU295"/>
      <c r="AGV295"/>
      <c r="AGW295"/>
      <c r="AGX295"/>
      <c r="AGY295"/>
      <c r="AGZ295"/>
      <c r="AHA295"/>
      <c r="AHB295"/>
      <c r="AHC295"/>
      <c r="AHD295"/>
      <c r="AHE295"/>
      <c r="AHF295"/>
      <c r="AHG295"/>
      <c r="AHH295"/>
      <c r="AHI295"/>
      <c r="AHJ295"/>
      <c r="AHK295"/>
      <c r="AHL295"/>
      <c r="AHM295"/>
      <c r="AHN295"/>
      <c r="AHO295"/>
      <c r="AHP295"/>
      <c r="AHQ295"/>
      <c r="AHR295"/>
      <c r="AHS295"/>
      <c r="AHT295"/>
      <c r="AHU295"/>
      <c r="AHV295"/>
      <c r="AHW295"/>
      <c r="AHX295"/>
      <c r="AHY295"/>
      <c r="AHZ295"/>
      <c r="AIA295"/>
      <c r="AIB295"/>
      <c r="AIC295"/>
      <c r="AID295"/>
      <c r="AIE295"/>
      <c r="AIF295"/>
      <c r="AIG295"/>
      <c r="AIH295"/>
      <c r="AII295"/>
      <c r="AIJ295"/>
      <c r="AIK295"/>
      <c r="AIL295"/>
      <c r="AIM295"/>
      <c r="AIN295"/>
      <c r="AIO295"/>
      <c r="AIP295"/>
      <c r="AIQ295"/>
      <c r="AIR295"/>
      <c r="AIS295"/>
      <c r="AIT295"/>
      <c r="AIU295"/>
      <c r="AIV295"/>
      <c r="AIW295"/>
      <c r="AIX295"/>
      <c r="AIY295"/>
      <c r="AIZ295"/>
      <c r="AJA295"/>
      <c r="AJB295"/>
      <c r="AJC295"/>
      <c r="AJD295"/>
      <c r="AJE295"/>
      <c r="AJF295"/>
      <c r="AJG295"/>
      <c r="AJH295"/>
      <c r="AJI295"/>
      <c r="AJJ295"/>
      <c r="AJK295"/>
      <c r="AJL295"/>
      <c r="AJM295"/>
      <c r="AJN295"/>
      <c r="AJO295"/>
      <c r="AJP295"/>
      <c r="AJQ295"/>
      <c r="AJR295"/>
      <c r="AJS295"/>
      <c r="AJT295"/>
      <c r="AJU295"/>
      <c r="AJV295"/>
      <c r="AJW295"/>
      <c r="AJX295"/>
      <c r="AJY295"/>
      <c r="AJZ295"/>
      <c r="AKA295"/>
      <c r="AKB295"/>
      <c r="AKC295"/>
      <c r="AKD295"/>
      <c r="AKE295"/>
      <c r="AKF295"/>
      <c r="AKG295"/>
      <c r="AKH295"/>
      <c r="AKI295"/>
      <c r="AKJ295"/>
      <c r="AKK295"/>
      <c r="AKL295"/>
      <c r="AKM295"/>
      <c r="AKN295"/>
      <c r="AKO295"/>
      <c r="AKP295"/>
      <c r="AKQ295"/>
      <c r="AKR295"/>
      <c r="AKS295"/>
      <c r="AKT295"/>
      <c r="AKU295"/>
      <c r="AKV295"/>
      <c r="AKW295"/>
      <c r="AKX295"/>
      <c r="AKY295"/>
      <c r="AKZ295"/>
      <c r="ALA295"/>
      <c r="ALB295"/>
      <c r="ALC295"/>
      <c r="ALD295"/>
      <c r="ALE295"/>
      <c r="ALF295"/>
      <c r="ALG295"/>
      <c r="ALH295"/>
      <c r="ALI295"/>
      <c r="ALJ295"/>
      <c r="ALK295"/>
      <c r="ALL295"/>
      <c r="ALM295"/>
      <c r="ALN295"/>
      <c r="ALO295"/>
      <c r="ALP295"/>
      <c r="ALQ295"/>
      <c r="ALR295"/>
      <c r="ALS295"/>
      <c r="ALT295"/>
      <c r="ALU295"/>
      <c r="ALV295"/>
      <c r="ALW295"/>
      <c r="ALX295"/>
      <c r="ALY295"/>
      <c r="ALZ295"/>
      <c r="AMA295"/>
    </row>
    <row r="296" spans="3:1015" x14ac:dyDescent="0.25">
      <c r="C296" s="138"/>
      <c r="D296" s="138"/>
      <c r="E296" s="138"/>
      <c r="F296" s="138"/>
      <c r="G296" s="138"/>
      <c r="H296" s="138"/>
      <c r="I296" s="138"/>
      <c r="J296" s="138"/>
      <c r="K296" s="138"/>
      <c r="L296" s="123"/>
      <c r="M296" s="123"/>
      <c r="N296" s="123"/>
      <c r="O296" s="123"/>
      <c r="P296" s="123"/>
      <c r="Q296" s="123"/>
      <c r="R296" s="123"/>
      <c r="S296" s="123"/>
      <c r="T296" s="123"/>
      <c r="U296" s="123"/>
      <c r="V296" s="123"/>
      <c r="W296" s="123"/>
      <c r="X296" s="123"/>
      <c r="Y296" s="123"/>
      <c r="Z296" s="123"/>
      <c r="AA296" s="123"/>
      <c r="AB296" s="123"/>
      <c r="AC296" s="123"/>
      <c r="AD296" s="123"/>
      <c r="AE296" s="123"/>
      <c r="AF296" s="123"/>
      <c r="AG296" s="123"/>
      <c r="AH296" s="123"/>
      <c r="AI296" s="123"/>
      <c r="AJ296" s="123"/>
      <c r="AK296" s="123"/>
      <c r="AL296" s="123"/>
      <c r="AM296" s="123"/>
      <c r="AN296" s="123"/>
      <c r="AO296" s="123"/>
      <c r="AP296" s="123"/>
      <c r="AQ296" s="123"/>
      <c r="AR296" s="123"/>
      <c r="AS296" s="123"/>
      <c r="AT296" s="123"/>
      <c r="AU296" s="123"/>
      <c r="AV296"/>
      <c r="AW296"/>
      <c r="AX296"/>
      <c r="AY296"/>
      <c r="AZ296"/>
      <c r="BA296"/>
      <c r="BB296"/>
      <c r="BC296"/>
      <c r="BD296"/>
      <c r="BE296"/>
      <c r="BF296"/>
      <c r="BG296"/>
      <c r="BH296"/>
      <c r="BI296"/>
      <c r="BJ296"/>
      <c r="BK296"/>
      <c r="BL296"/>
      <c r="BM296"/>
      <c r="BN296"/>
      <c r="BO296"/>
      <c r="BP296"/>
      <c r="BQ296"/>
      <c r="BR296"/>
      <c r="BS296"/>
      <c r="BT296"/>
      <c r="BU296"/>
      <c r="BV296"/>
      <c r="BW296"/>
      <c r="BX296"/>
      <c r="BY296"/>
      <c r="BZ296"/>
      <c r="CA296"/>
      <c r="CB296"/>
      <c r="CC296"/>
      <c r="CD296"/>
      <c r="CE296"/>
      <c r="CF296"/>
      <c r="CG296"/>
      <c r="CH296"/>
      <c r="CI296"/>
      <c r="CJ296"/>
      <c r="CK296"/>
      <c r="CL296"/>
      <c r="CM296"/>
      <c r="CN296"/>
      <c r="CO296"/>
      <c r="CP296"/>
      <c r="CQ296"/>
      <c r="CR296"/>
      <c r="CS296"/>
      <c r="CT296"/>
      <c r="CU296"/>
      <c r="CV296"/>
      <c r="CW296"/>
      <c r="CX296"/>
      <c r="CY296"/>
      <c r="CZ296"/>
      <c r="DA296"/>
      <c r="DB296"/>
      <c r="DC296"/>
      <c r="DD296"/>
      <c r="DE296"/>
      <c r="DF296"/>
      <c r="DG296"/>
      <c r="DH296"/>
      <c r="DI296"/>
      <c r="DJ296"/>
      <c r="DK296"/>
      <c r="DL296"/>
      <c r="DM296"/>
      <c r="DN296"/>
      <c r="DO296"/>
      <c r="DP296"/>
      <c r="DQ296"/>
      <c r="DR296"/>
      <c r="DS296"/>
      <c r="DT296"/>
      <c r="DU296"/>
      <c r="DV296"/>
      <c r="DW296"/>
      <c r="DX296"/>
      <c r="DY296"/>
      <c r="DZ296"/>
      <c r="EA296"/>
      <c r="EB296"/>
      <c r="EC296"/>
      <c r="ED296"/>
      <c r="EE296"/>
      <c r="EF296"/>
      <c r="EG296"/>
      <c r="EH296"/>
      <c r="EI296"/>
      <c r="EJ296"/>
      <c r="EK296"/>
      <c r="EL296"/>
      <c r="EM296"/>
      <c r="EN296"/>
      <c r="EO296"/>
      <c r="EP296"/>
      <c r="EQ296"/>
      <c r="ER296"/>
      <c r="ES296"/>
      <c r="ET296"/>
      <c r="EU296"/>
      <c r="EV296"/>
      <c r="EW296"/>
      <c r="EX296"/>
      <c r="EY296"/>
      <c r="EZ296"/>
      <c r="FA296"/>
      <c r="FB296"/>
      <c r="FC296"/>
      <c r="FD296"/>
      <c r="FE296"/>
      <c r="FF296"/>
      <c r="FG296"/>
      <c r="FH296"/>
      <c r="FI296"/>
      <c r="FJ296"/>
      <c r="FK296"/>
      <c r="FL296"/>
      <c r="FM296"/>
      <c r="FN296"/>
      <c r="FO296"/>
      <c r="FP296"/>
      <c r="FQ296"/>
      <c r="FR296"/>
      <c r="FS296"/>
      <c r="FT296"/>
      <c r="FU296"/>
      <c r="FV296"/>
      <c r="FW296"/>
      <c r="FX296"/>
      <c r="FY296"/>
      <c r="FZ296"/>
      <c r="GA296"/>
      <c r="GB296"/>
      <c r="GC296"/>
      <c r="GD296"/>
      <c r="GE296"/>
      <c r="GF296"/>
      <c r="GG296"/>
      <c r="GH296"/>
      <c r="GI296"/>
      <c r="GJ296"/>
      <c r="GK296"/>
      <c r="GL296"/>
      <c r="GM296"/>
      <c r="GN296"/>
      <c r="GO296"/>
      <c r="GP296"/>
      <c r="GQ296"/>
      <c r="GR296"/>
      <c r="GS296"/>
      <c r="GT296"/>
      <c r="GU296"/>
      <c r="GV296"/>
      <c r="GW296"/>
      <c r="GX296"/>
      <c r="GY296"/>
      <c r="GZ296"/>
      <c r="HA296"/>
      <c r="HB296"/>
      <c r="HC296"/>
      <c r="HD296"/>
      <c r="HE296"/>
      <c r="HF296"/>
      <c r="HG296"/>
      <c r="HH296"/>
      <c r="HI296"/>
      <c r="HJ296"/>
      <c r="HK296"/>
      <c r="HL296"/>
      <c r="HM296"/>
      <c r="HN296"/>
      <c r="HO296"/>
      <c r="HP296"/>
      <c r="HQ296"/>
      <c r="HR296"/>
      <c r="HS296"/>
      <c r="HT296"/>
      <c r="HU296"/>
      <c r="HV296"/>
      <c r="HW296"/>
      <c r="HX296"/>
      <c r="HY296"/>
      <c r="HZ296"/>
      <c r="IA296"/>
      <c r="IB296"/>
      <c r="IC296"/>
      <c r="ID296"/>
      <c r="IE296"/>
      <c r="IF296"/>
      <c r="IG296"/>
      <c r="IH296"/>
      <c r="II296"/>
      <c r="IJ296"/>
      <c r="IK296"/>
      <c r="IL296"/>
      <c r="IM296"/>
      <c r="IN296"/>
      <c r="IO296"/>
      <c r="IP296"/>
      <c r="IQ296"/>
      <c r="IR296"/>
      <c r="IS296"/>
      <c r="IT296"/>
      <c r="IU296"/>
      <c r="IV296"/>
      <c r="IW296"/>
      <c r="IX296"/>
      <c r="IY296"/>
      <c r="IZ296"/>
      <c r="JA296"/>
      <c r="JB296"/>
      <c r="JC296"/>
      <c r="JD296"/>
      <c r="JE296"/>
      <c r="JF296"/>
      <c r="JG296"/>
      <c r="JH296"/>
      <c r="JI296"/>
      <c r="JJ296"/>
      <c r="JK296"/>
      <c r="JL296"/>
      <c r="JM296"/>
      <c r="JN296"/>
      <c r="JO296"/>
      <c r="JP296"/>
      <c r="JQ296"/>
      <c r="JR296"/>
      <c r="JS296"/>
      <c r="JT296"/>
      <c r="JU296"/>
      <c r="JV296"/>
      <c r="JW296"/>
      <c r="JX296"/>
      <c r="JY296"/>
      <c r="JZ296"/>
      <c r="KA296"/>
      <c r="KB296"/>
      <c r="KC296"/>
      <c r="KD296"/>
      <c r="KE296"/>
      <c r="KF296"/>
      <c r="KG296"/>
      <c r="KH296"/>
      <c r="KI296"/>
      <c r="KJ296"/>
      <c r="KK296"/>
      <c r="KL296"/>
      <c r="KM296"/>
      <c r="KN296"/>
      <c r="KO296"/>
      <c r="KP296"/>
      <c r="KQ296"/>
      <c r="KR296"/>
      <c r="KS296"/>
      <c r="KT296"/>
      <c r="KU296"/>
      <c r="KV296"/>
      <c r="KW296"/>
      <c r="KX296"/>
      <c r="KY296"/>
      <c r="KZ296"/>
      <c r="LA296"/>
      <c r="LB296"/>
      <c r="LC296"/>
      <c r="LD296"/>
      <c r="LE296"/>
      <c r="LF296"/>
      <c r="LG296"/>
      <c r="LH296"/>
      <c r="LI296"/>
      <c r="LJ296"/>
      <c r="LK296"/>
      <c r="LL296"/>
      <c r="LM296"/>
      <c r="LN296"/>
      <c r="LO296"/>
      <c r="LP296"/>
      <c r="LQ296"/>
      <c r="LR296"/>
      <c r="LS296"/>
      <c r="LT296"/>
      <c r="LU296"/>
      <c r="LV296"/>
      <c r="LW296"/>
      <c r="LX296"/>
      <c r="LY296"/>
      <c r="LZ296"/>
      <c r="MA296"/>
      <c r="MB296"/>
      <c r="MC296"/>
      <c r="MD296"/>
      <c r="ME296"/>
      <c r="MF296"/>
      <c r="MG296"/>
      <c r="MH296"/>
      <c r="MI296"/>
      <c r="MJ296"/>
      <c r="MK296"/>
      <c r="ML296"/>
      <c r="MM296"/>
      <c r="MN296"/>
      <c r="MO296"/>
      <c r="MP296"/>
      <c r="MQ296"/>
      <c r="MR296"/>
      <c r="MS296"/>
      <c r="MT296"/>
      <c r="MU296"/>
      <c r="MV296"/>
      <c r="MW296"/>
      <c r="MX296"/>
      <c r="MY296"/>
      <c r="MZ296"/>
      <c r="NA296"/>
      <c r="NB296"/>
      <c r="NC296"/>
      <c r="ND296"/>
      <c r="NE296"/>
      <c r="NF296"/>
      <c r="NG296"/>
      <c r="NH296"/>
      <c r="NI296"/>
      <c r="NJ296"/>
      <c r="NK296"/>
      <c r="NL296"/>
      <c r="NM296"/>
      <c r="NN296"/>
      <c r="NO296"/>
      <c r="NP296"/>
      <c r="NQ296"/>
      <c r="NR296"/>
      <c r="NS296"/>
      <c r="NT296"/>
      <c r="NU296"/>
      <c r="NV296"/>
      <c r="NW296"/>
      <c r="NX296"/>
      <c r="NY296"/>
      <c r="NZ296"/>
      <c r="OA296"/>
      <c r="OB296"/>
      <c r="OC296"/>
      <c r="OD296"/>
      <c r="OE296"/>
      <c r="OF296"/>
      <c r="OG296"/>
      <c r="OH296"/>
      <c r="OI296"/>
      <c r="OJ296"/>
      <c r="OK296"/>
      <c r="OL296"/>
      <c r="OM296"/>
      <c r="ON296"/>
      <c r="OO296"/>
      <c r="OP296"/>
      <c r="OQ296"/>
      <c r="OR296"/>
      <c r="OS296"/>
      <c r="OT296"/>
      <c r="OU296"/>
      <c r="OV296"/>
      <c r="OW296"/>
      <c r="OX296"/>
      <c r="OY296"/>
      <c r="OZ296"/>
      <c r="PA296"/>
      <c r="PB296"/>
      <c r="PC296"/>
      <c r="PD296"/>
      <c r="PE296"/>
      <c r="PF296"/>
      <c r="PG296"/>
      <c r="PH296"/>
      <c r="PI296"/>
      <c r="PJ296"/>
      <c r="PK296"/>
      <c r="PL296"/>
      <c r="PM296"/>
      <c r="PN296"/>
      <c r="PO296"/>
      <c r="PP296"/>
      <c r="PQ296"/>
      <c r="PR296"/>
      <c r="PS296"/>
      <c r="PT296"/>
      <c r="PU296"/>
      <c r="PV296"/>
      <c r="PW296"/>
      <c r="PX296"/>
      <c r="PY296"/>
      <c r="PZ296"/>
      <c r="QA296"/>
      <c r="QB296"/>
      <c r="QC296"/>
      <c r="QD296"/>
      <c r="QE296"/>
      <c r="QF296"/>
      <c r="QG296"/>
      <c r="QH296"/>
      <c r="QI296"/>
      <c r="QJ296"/>
      <c r="QK296"/>
      <c r="QL296"/>
      <c r="QM296"/>
      <c r="QN296"/>
      <c r="QO296"/>
      <c r="QP296"/>
      <c r="QQ296"/>
      <c r="QR296"/>
      <c r="QS296"/>
      <c r="QT296"/>
      <c r="QU296"/>
      <c r="QV296"/>
      <c r="QW296"/>
      <c r="QX296"/>
      <c r="QY296"/>
      <c r="QZ296"/>
      <c r="RA296"/>
      <c r="RB296"/>
      <c r="RC296"/>
      <c r="RD296"/>
      <c r="RE296"/>
      <c r="RF296"/>
      <c r="RG296"/>
      <c r="RH296"/>
      <c r="RI296"/>
      <c r="RJ296"/>
      <c r="RK296"/>
      <c r="RL296"/>
      <c r="RM296"/>
      <c r="RN296"/>
      <c r="RO296"/>
      <c r="RP296"/>
      <c r="RQ296"/>
      <c r="RR296"/>
      <c r="RS296"/>
      <c r="RT296"/>
      <c r="RU296"/>
      <c r="RV296"/>
      <c r="RW296"/>
      <c r="RX296"/>
      <c r="RY296"/>
      <c r="RZ296"/>
      <c r="SA296"/>
      <c r="SB296"/>
      <c r="SC296"/>
      <c r="SD296"/>
      <c r="SE296"/>
      <c r="SF296"/>
      <c r="SG296"/>
      <c r="SH296"/>
      <c r="SI296"/>
      <c r="SJ296"/>
      <c r="SK296"/>
      <c r="SL296"/>
      <c r="SM296"/>
      <c r="SN296"/>
      <c r="SO296"/>
      <c r="SP296"/>
      <c r="SQ296"/>
      <c r="SR296"/>
      <c r="SS296"/>
      <c r="ST296"/>
      <c r="SU296"/>
      <c r="SV296"/>
      <c r="SW296"/>
      <c r="SX296"/>
      <c r="SY296"/>
      <c r="SZ296"/>
      <c r="TA296"/>
      <c r="TB296"/>
      <c r="TC296"/>
      <c r="TD296"/>
      <c r="TE296"/>
      <c r="TF296"/>
      <c r="TG296"/>
      <c r="TH296"/>
      <c r="TI296"/>
      <c r="TJ296"/>
      <c r="TK296"/>
      <c r="TL296"/>
      <c r="TM296"/>
      <c r="TN296"/>
      <c r="TO296"/>
      <c r="TP296"/>
      <c r="TQ296"/>
      <c r="TR296"/>
      <c r="TS296"/>
      <c r="TT296"/>
      <c r="TU296"/>
      <c r="TV296"/>
      <c r="TW296"/>
      <c r="TX296"/>
      <c r="TY296"/>
      <c r="TZ296"/>
      <c r="UA296"/>
      <c r="UB296"/>
      <c r="UC296"/>
      <c r="UD296"/>
      <c r="UE296"/>
      <c r="UF296"/>
      <c r="UG296"/>
      <c r="UH296"/>
      <c r="UI296"/>
      <c r="UJ296"/>
      <c r="UK296"/>
      <c r="UL296"/>
      <c r="UM296"/>
      <c r="UN296"/>
      <c r="UO296"/>
      <c r="UP296"/>
      <c r="UQ296"/>
      <c r="UR296"/>
      <c r="US296"/>
      <c r="UT296"/>
      <c r="UU296"/>
      <c r="UV296"/>
      <c r="UW296"/>
      <c r="UX296"/>
      <c r="UY296"/>
      <c r="UZ296"/>
      <c r="VA296"/>
      <c r="VB296"/>
      <c r="VC296"/>
      <c r="VD296"/>
      <c r="VE296"/>
      <c r="VF296"/>
      <c r="VG296"/>
      <c r="VH296"/>
      <c r="VI296"/>
      <c r="VJ296"/>
      <c r="VK296"/>
      <c r="VL296"/>
      <c r="VM296"/>
      <c r="VN296"/>
      <c r="VO296"/>
      <c r="VP296"/>
      <c r="VQ296"/>
      <c r="VR296"/>
      <c r="VS296"/>
      <c r="VT296"/>
      <c r="VU296"/>
      <c r="VV296"/>
      <c r="VW296"/>
      <c r="VX296"/>
      <c r="VY296"/>
      <c r="VZ296"/>
      <c r="WA296"/>
      <c r="WB296"/>
      <c r="WC296"/>
      <c r="WD296"/>
      <c r="WE296"/>
      <c r="WF296"/>
      <c r="WG296"/>
      <c r="WH296"/>
      <c r="WI296"/>
      <c r="WJ296"/>
      <c r="WK296"/>
      <c r="WL296"/>
      <c r="WM296"/>
      <c r="WN296"/>
      <c r="WO296"/>
      <c r="WP296"/>
      <c r="WQ296"/>
      <c r="WR296"/>
      <c r="WS296"/>
      <c r="WT296"/>
      <c r="WU296"/>
      <c r="WV296"/>
      <c r="WW296"/>
      <c r="WX296"/>
      <c r="WY296"/>
      <c r="WZ296"/>
      <c r="XA296"/>
      <c r="XB296"/>
      <c r="XC296"/>
      <c r="XD296"/>
      <c r="XE296"/>
      <c r="XF296"/>
      <c r="XG296"/>
      <c r="XH296"/>
      <c r="XI296"/>
      <c r="XJ296"/>
      <c r="XK296"/>
      <c r="XL296"/>
      <c r="XM296"/>
      <c r="XN296"/>
      <c r="XO296"/>
      <c r="XP296"/>
      <c r="XQ296"/>
      <c r="XR296"/>
      <c r="XS296"/>
      <c r="XT296"/>
      <c r="XU296"/>
      <c r="XV296"/>
      <c r="XW296"/>
      <c r="XX296"/>
      <c r="XY296"/>
      <c r="XZ296"/>
      <c r="YA296"/>
      <c r="YB296"/>
      <c r="YC296"/>
      <c r="YD296"/>
      <c r="YE296"/>
      <c r="YF296"/>
      <c r="YG296"/>
      <c r="YH296"/>
      <c r="YI296"/>
      <c r="YJ296"/>
      <c r="YK296"/>
      <c r="YL296"/>
      <c r="YM296"/>
      <c r="YN296"/>
      <c r="YO296"/>
      <c r="YP296"/>
      <c r="YQ296"/>
      <c r="YR296"/>
      <c r="YS296"/>
      <c r="YT296"/>
      <c r="YU296"/>
      <c r="YV296"/>
      <c r="YW296"/>
      <c r="YX296"/>
      <c r="YY296"/>
      <c r="YZ296"/>
      <c r="ZA296"/>
      <c r="ZB296"/>
      <c r="ZC296"/>
      <c r="ZD296"/>
      <c r="ZE296"/>
      <c r="ZF296"/>
      <c r="ZG296"/>
      <c r="ZH296"/>
      <c r="ZI296"/>
      <c r="ZJ296"/>
      <c r="ZK296"/>
      <c r="ZL296"/>
      <c r="ZM296"/>
      <c r="ZN296"/>
      <c r="ZO296"/>
      <c r="ZP296"/>
      <c r="ZQ296"/>
      <c r="ZR296"/>
      <c r="ZS296"/>
      <c r="ZT296"/>
      <c r="ZU296"/>
      <c r="ZV296"/>
      <c r="ZW296"/>
      <c r="ZX296"/>
      <c r="ZY296"/>
      <c r="ZZ296"/>
      <c r="AAA296"/>
      <c r="AAB296"/>
      <c r="AAC296"/>
      <c r="AAD296"/>
      <c r="AAE296"/>
      <c r="AAF296"/>
      <c r="AAG296"/>
      <c r="AAH296"/>
      <c r="AAI296"/>
      <c r="AAJ296"/>
      <c r="AAK296"/>
      <c r="AAL296"/>
      <c r="AAM296"/>
      <c r="AAN296"/>
      <c r="AAO296"/>
      <c r="AAP296"/>
      <c r="AAQ296"/>
      <c r="AAR296"/>
      <c r="AAS296"/>
      <c r="AAT296"/>
      <c r="AAU296"/>
      <c r="AAV296"/>
      <c r="AAW296"/>
      <c r="AAX296"/>
      <c r="AAY296"/>
      <c r="AAZ296"/>
      <c r="ABA296"/>
      <c r="ABB296"/>
      <c r="ABC296"/>
      <c r="ABD296"/>
      <c r="ABE296"/>
      <c r="ABF296"/>
      <c r="ABG296"/>
      <c r="ABH296"/>
      <c r="ABI296"/>
      <c r="ABJ296"/>
      <c r="ABK296"/>
      <c r="ABL296"/>
      <c r="ABM296"/>
      <c r="ABN296"/>
      <c r="ABO296"/>
      <c r="ABP296"/>
      <c r="ABQ296"/>
      <c r="ABR296"/>
      <c r="ABS296"/>
      <c r="ABT296"/>
      <c r="ABU296"/>
      <c r="ABV296"/>
      <c r="ABW296"/>
      <c r="ABX296"/>
      <c r="ABY296"/>
      <c r="ABZ296"/>
      <c r="ACA296"/>
      <c r="ACB296"/>
      <c r="ACC296"/>
      <c r="ACD296"/>
      <c r="ACE296"/>
      <c r="ACF296"/>
      <c r="ACG296"/>
      <c r="ACH296"/>
      <c r="ACI296"/>
      <c r="ACJ296"/>
      <c r="ACK296"/>
      <c r="ACL296"/>
      <c r="ACM296"/>
      <c r="ACN296"/>
      <c r="ACO296"/>
      <c r="ACP296"/>
      <c r="ACQ296"/>
      <c r="ACR296"/>
      <c r="ACS296"/>
      <c r="ACT296"/>
      <c r="ACU296"/>
      <c r="ACV296"/>
      <c r="ACW296"/>
      <c r="ACX296"/>
      <c r="ACY296"/>
      <c r="ACZ296"/>
      <c r="ADA296"/>
      <c r="ADB296"/>
      <c r="ADC296"/>
      <c r="ADD296"/>
      <c r="ADE296"/>
      <c r="ADF296"/>
      <c r="ADG296"/>
      <c r="ADH296"/>
      <c r="ADI296"/>
      <c r="ADJ296"/>
      <c r="ADK296"/>
      <c r="ADL296"/>
      <c r="ADM296"/>
      <c r="ADN296"/>
      <c r="ADO296"/>
      <c r="ADP296"/>
      <c r="ADQ296"/>
      <c r="ADR296"/>
      <c r="ADS296"/>
      <c r="ADT296"/>
      <c r="ADU296"/>
      <c r="ADV296"/>
      <c r="ADW296"/>
      <c r="ADX296"/>
      <c r="ADY296"/>
      <c r="ADZ296"/>
      <c r="AEA296"/>
      <c r="AEB296"/>
      <c r="AEC296"/>
      <c r="AED296"/>
      <c r="AEE296"/>
      <c r="AEF296"/>
      <c r="AEG296"/>
      <c r="AEH296"/>
      <c r="AEI296"/>
      <c r="AEJ296"/>
      <c r="AEK296"/>
      <c r="AEL296"/>
      <c r="AEM296"/>
      <c r="AEN296"/>
      <c r="AEO296"/>
      <c r="AEP296"/>
      <c r="AEQ296"/>
      <c r="AER296"/>
      <c r="AES296"/>
      <c r="AET296"/>
      <c r="AEU296"/>
      <c r="AEV296"/>
      <c r="AEW296"/>
      <c r="AEX296"/>
      <c r="AEY296"/>
      <c r="AEZ296"/>
      <c r="AFA296"/>
      <c r="AFB296"/>
      <c r="AFC296"/>
      <c r="AFD296"/>
      <c r="AFE296"/>
      <c r="AFF296"/>
      <c r="AFG296"/>
      <c r="AFH296"/>
      <c r="AFI296"/>
      <c r="AFJ296"/>
      <c r="AFK296"/>
      <c r="AFL296"/>
      <c r="AFM296"/>
      <c r="AFN296"/>
      <c r="AFO296"/>
      <c r="AFP296"/>
      <c r="AFQ296"/>
      <c r="AFR296"/>
      <c r="AFS296"/>
      <c r="AFT296"/>
      <c r="AFU296"/>
      <c r="AFV296"/>
      <c r="AFW296"/>
      <c r="AFX296"/>
      <c r="AFY296"/>
      <c r="AFZ296"/>
      <c r="AGA296"/>
      <c r="AGB296"/>
      <c r="AGC296"/>
      <c r="AGD296"/>
      <c r="AGE296"/>
      <c r="AGF296"/>
      <c r="AGG296"/>
      <c r="AGH296"/>
      <c r="AGI296"/>
      <c r="AGJ296"/>
      <c r="AGK296"/>
      <c r="AGL296"/>
      <c r="AGM296"/>
      <c r="AGN296"/>
      <c r="AGO296"/>
      <c r="AGP296"/>
      <c r="AGQ296"/>
      <c r="AGR296"/>
      <c r="AGS296"/>
      <c r="AGT296"/>
      <c r="AGU296"/>
      <c r="AGV296"/>
      <c r="AGW296"/>
      <c r="AGX296"/>
      <c r="AGY296"/>
      <c r="AGZ296"/>
      <c r="AHA296"/>
      <c r="AHB296"/>
      <c r="AHC296"/>
      <c r="AHD296"/>
      <c r="AHE296"/>
      <c r="AHF296"/>
      <c r="AHG296"/>
      <c r="AHH296"/>
      <c r="AHI296"/>
      <c r="AHJ296"/>
      <c r="AHK296"/>
      <c r="AHL296"/>
      <c r="AHM296"/>
      <c r="AHN296"/>
      <c r="AHO296"/>
      <c r="AHP296"/>
      <c r="AHQ296"/>
      <c r="AHR296"/>
      <c r="AHS296"/>
      <c r="AHT296"/>
      <c r="AHU296"/>
      <c r="AHV296"/>
      <c r="AHW296"/>
      <c r="AHX296"/>
      <c r="AHY296"/>
      <c r="AHZ296"/>
      <c r="AIA296"/>
      <c r="AIB296"/>
      <c r="AIC296"/>
      <c r="AID296"/>
      <c r="AIE296"/>
      <c r="AIF296"/>
      <c r="AIG296"/>
      <c r="AIH296"/>
      <c r="AII296"/>
      <c r="AIJ296"/>
      <c r="AIK296"/>
      <c r="AIL296"/>
      <c r="AIM296"/>
      <c r="AIN296"/>
      <c r="AIO296"/>
      <c r="AIP296"/>
      <c r="AIQ296"/>
      <c r="AIR296"/>
      <c r="AIS296"/>
      <c r="AIT296"/>
      <c r="AIU296"/>
      <c r="AIV296"/>
      <c r="AIW296"/>
      <c r="AIX296"/>
      <c r="AIY296"/>
      <c r="AIZ296"/>
      <c r="AJA296"/>
      <c r="AJB296"/>
      <c r="AJC296"/>
      <c r="AJD296"/>
      <c r="AJE296"/>
      <c r="AJF296"/>
      <c r="AJG296"/>
      <c r="AJH296"/>
      <c r="AJI296"/>
      <c r="AJJ296"/>
      <c r="AJK296"/>
      <c r="AJL296"/>
      <c r="AJM296"/>
      <c r="AJN296"/>
      <c r="AJO296"/>
      <c r="AJP296"/>
      <c r="AJQ296"/>
      <c r="AJR296"/>
      <c r="AJS296"/>
      <c r="AJT296"/>
      <c r="AJU296"/>
      <c r="AJV296"/>
      <c r="AJW296"/>
      <c r="AJX296"/>
      <c r="AJY296"/>
      <c r="AJZ296"/>
      <c r="AKA296"/>
      <c r="AKB296"/>
      <c r="AKC296"/>
      <c r="AKD296"/>
      <c r="AKE296"/>
      <c r="AKF296"/>
      <c r="AKG296"/>
      <c r="AKH296"/>
      <c r="AKI296"/>
      <c r="AKJ296"/>
      <c r="AKK296"/>
      <c r="AKL296"/>
      <c r="AKM296"/>
      <c r="AKN296"/>
      <c r="AKO296"/>
      <c r="AKP296"/>
      <c r="AKQ296"/>
      <c r="AKR296"/>
      <c r="AKS296"/>
      <c r="AKT296"/>
      <c r="AKU296"/>
      <c r="AKV296"/>
      <c r="AKW296"/>
      <c r="AKX296"/>
      <c r="AKY296"/>
      <c r="AKZ296"/>
      <c r="ALA296"/>
      <c r="ALB296"/>
      <c r="ALC296"/>
      <c r="ALD296"/>
      <c r="ALE296"/>
      <c r="ALF296"/>
      <c r="ALG296"/>
      <c r="ALH296"/>
      <c r="ALI296"/>
      <c r="ALJ296"/>
      <c r="ALK296"/>
      <c r="ALL296"/>
      <c r="ALM296"/>
      <c r="ALN296"/>
      <c r="ALO296"/>
      <c r="ALP296"/>
      <c r="ALQ296"/>
      <c r="ALR296"/>
      <c r="ALS296"/>
      <c r="ALT296"/>
      <c r="ALU296"/>
      <c r="ALV296"/>
      <c r="ALW296"/>
      <c r="ALX296"/>
      <c r="ALY296"/>
      <c r="ALZ296"/>
      <c r="AMA296"/>
    </row>
    <row r="297" spans="3:1015" x14ac:dyDescent="0.25">
      <c r="C297" s="138"/>
      <c r="D297" s="138"/>
      <c r="E297" s="138"/>
      <c r="F297" s="138"/>
      <c r="G297" s="138"/>
      <c r="H297" s="138"/>
      <c r="I297" s="138"/>
      <c r="J297" s="138"/>
      <c r="K297" s="138"/>
      <c r="L297" s="123"/>
      <c r="M297" s="123"/>
      <c r="N297" s="123"/>
      <c r="O297" s="123"/>
      <c r="P297" s="123"/>
      <c r="Q297" s="123"/>
      <c r="R297" s="123"/>
      <c r="S297" s="123"/>
      <c r="T297" s="123"/>
      <c r="U297" s="123"/>
      <c r="V297" s="123"/>
      <c r="W297" s="123"/>
      <c r="X297" s="123"/>
      <c r="Y297" s="123"/>
      <c r="Z297" s="123"/>
      <c r="AA297" s="123"/>
      <c r="AB297" s="123"/>
      <c r="AC297" s="123"/>
      <c r="AD297" s="123"/>
      <c r="AE297" s="123"/>
      <c r="AF297" s="123"/>
      <c r="AG297" s="123"/>
      <c r="AH297" s="123"/>
      <c r="AI297" s="123"/>
      <c r="AJ297" s="123"/>
      <c r="AK297" s="123"/>
      <c r="AL297" s="123"/>
      <c r="AM297" s="123"/>
      <c r="AN297" s="123"/>
      <c r="AO297" s="123"/>
      <c r="AP297" s="123"/>
      <c r="AQ297" s="123"/>
      <c r="AR297" s="123"/>
      <c r="AS297" s="123"/>
      <c r="AT297" s="123"/>
      <c r="AU297" s="123"/>
      <c r="AV297"/>
      <c r="AW297"/>
      <c r="AX297"/>
      <c r="AY297"/>
      <c r="AZ297"/>
      <c r="BA297"/>
      <c r="BB297"/>
      <c r="BC297"/>
      <c r="BD297"/>
      <c r="BE297"/>
      <c r="BF297"/>
      <c r="BG297"/>
      <c r="BH297"/>
      <c r="BI297"/>
      <c r="BJ297"/>
      <c r="BK297"/>
      <c r="BL297"/>
      <c r="BM297"/>
      <c r="BN297"/>
      <c r="BO297"/>
      <c r="BP297"/>
      <c r="BQ297"/>
      <c r="BR297"/>
      <c r="BS297"/>
      <c r="BT297"/>
      <c r="BU297"/>
      <c r="BV297"/>
      <c r="BW297"/>
      <c r="BX297"/>
      <c r="BY297"/>
      <c r="BZ297"/>
      <c r="CA297"/>
      <c r="CB297"/>
      <c r="CC297"/>
      <c r="CD297"/>
      <c r="CE297"/>
      <c r="CF297"/>
      <c r="CG297"/>
      <c r="CH297"/>
      <c r="CI297"/>
      <c r="CJ297"/>
      <c r="CK297"/>
      <c r="CL297"/>
      <c r="CM297"/>
      <c r="CN297"/>
      <c r="CO297"/>
      <c r="CP297"/>
      <c r="CQ297"/>
      <c r="CR297"/>
      <c r="CS297"/>
      <c r="CT297"/>
      <c r="CU297"/>
      <c r="CV297"/>
      <c r="CW297"/>
      <c r="CX297"/>
      <c r="CY297"/>
      <c r="CZ297"/>
      <c r="DA297"/>
      <c r="DB297"/>
      <c r="DC297"/>
      <c r="DD297"/>
      <c r="DE297"/>
      <c r="DF297"/>
      <c r="DG297"/>
      <c r="DH297"/>
      <c r="DI297"/>
      <c r="DJ297"/>
      <c r="DK297"/>
      <c r="DL297"/>
      <c r="DM297"/>
      <c r="DN297"/>
      <c r="DO297"/>
      <c r="DP297"/>
      <c r="DQ297"/>
      <c r="DR297"/>
      <c r="DS297"/>
      <c r="DT297"/>
      <c r="DU297"/>
      <c r="DV297"/>
      <c r="DW297"/>
      <c r="DX297"/>
      <c r="DY297"/>
      <c r="DZ297"/>
      <c r="EA297"/>
      <c r="EB297"/>
      <c r="EC297"/>
      <c r="ED297"/>
      <c r="EE297"/>
      <c r="EF297"/>
      <c r="EG297"/>
      <c r="EH297"/>
      <c r="EI297"/>
      <c r="EJ297"/>
      <c r="EK297"/>
      <c r="EL297"/>
      <c r="EM297"/>
      <c r="EN297"/>
      <c r="EO297"/>
      <c r="EP297"/>
      <c r="EQ297"/>
      <c r="ER297"/>
      <c r="ES297"/>
      <c r="ET297"/>
      <c r="EU297"/>
      <c r="EV297"/>
      <c r="EW297"/>
      <c r="EX297"/>
      <c r="EY297"/>
      <c r="EZ297"/>
      <c r="FA297"/>
      <c r="FB297"/>
      <c r="FC297"/>
      <c r="FD297"/>
      <c r="FE297"/>
      <c r="FF297"/>
      <c r="FG297"/>
      <c r="FH297"/>
      <c r="FI297"/>
      <c r="FJ297"/>
      <c r="FK297"/>
      <c r="FL297"/>
      <c r="FM297"/>
      <c r="FN297"/>
      <c r="FO297"/>
      <c r="FP297"/>
      <c r="FQ297"/>
      <c r="FR297"/>
      <c r="FS297"/>
      <c r="FT297"/>
      <c r="FU297"/>
      <c r="FV297"/>
      <c r="FW297"/>
      <c r="FX297"/>
      <c r="FY297"/>
      <c r="FZ297"/>
      <c r="GA297"/>
      <c r="GB297"/>
      <c r="GC297"/>
      <c r="GD297"/>
      <c r="GE297"/>
      <c r="GF297"/>
      <c r="GG297"/>
      <c r="GH297"/>
      <c r="GI297"/>
      <c r="GJ297"/>
      <c r="GK297"/>
      <c r="GL297"/>
      <c r="GM297"/>
      <c r="GN297"/>
      <c r="GO297"/>
      <c r="GP297"/>
      <c r="GQ297"/>
      <c r="GR297"/>
      <c r="GS297"/>
      <c r="GT297"/>
      <c r="GU297"/>
      <c r="GV297"/>
      <c r="GW297"/>
      <c r="GX297"/>
      <c r="GY297"/>
      <c r="GZ297"/>
      <c r="HA297"/>
      <c r="HB297"/>
      <c r="HC297"/>
      <c r="HD297"/>
      <c r="HE297"/>
      <c r="HF297"/>
      <c r="HG297"/>
      <c r="HH297"/>
      <c r="HI297"/>
      <c r="HJ297"/>
      <c r="HK297"/>
      <c r="HL297"/>
      <c r="HM297"/>
      <c r="HN297"/>
      <c r="HO297"/>
      <c r="HP297"/>
      <c r="HQ297"/>
      <c r="HR297"/>
      <c r="HS297"/>
      <c r="HT297"/>
      <c r="HU297"/>
      <c r="HV297"/>
      <c r="HW297"/>
      <c r="HX297"/>
      <c r="HY297"/>
      <c r="HZ297"/>
      <c r="IA297"/>
      <c r="IB297"/>
      <c r="IC297"/>
      <c r="ID297"/>
      <c r="IE297"/>
      <c r="IF297"/>
      <c r="IG297"/>
      <c r="IH297"/>
      <c r="II297"/>
      <c r="IJ297"/>
      <c r="IK297"/>
      <c r="IL297"/>
      <c r="IM297"/>
      <c r="IN297"/>
      <c r="IO297"/>
      <c r="IP297"/>
      <c r="IQ297"/>
      <c r="IR297"/>
      <c r="IS297"/>
      <c r="IT297"/>
      <c r="IU297"/>
      <c r="IV297"/>
      <c r="IW297"/>
      <c r="IX297"/>
      <c r="IY297"/>
      <c r="IZ297"/>
      <c r="JA297"/>
      <c r="JB297"/>
      <c r="JC297"/>
      <c r="JD297"/>
      <c r="JE297"/>
      <c r="JF297"/>
      <c r="JG297"/>
      <c r="JH297"/>
      <c r="JI297"/>
      <c r="JJ297"/>
      <c r="JK297"/>
      <c r="JL297"/>
      <c r="JM297"/>
      <c r="JN297"/>
      <c r="JO297"/>
      <c r="JP297"/>
      <c r="JQ297"/>
      <c r="JR297"/>
      <c r="JS297"/>
      <c r="JT297"/>
      <c r="JU297"/>
      <c r="JV297"/>
      <c r="JW297"/>
      <c r="JX297"/>
      <c r="JY297"/>
      <c r="JZ297"/>
      <c r="KA297"/>
      <c r="KB297"/>
      <c r="KC297"/>
      <c r="KD297"/>
      <c r="KE297"/>
      <c r="KF297"/>
      <c r="KG297"/>
      <c r="KH297"/>
      <c r="KI297"/>
      <c r="KJ297"/>
      <c r="KK297"/>
      <c r="KL297"/>
      <c r="KM297"/>
      <c r="KN297"/>
      <c r="KO297"/>
      <c r="KP297"/>
      <c r="KQ297"/>
      <c r="KR297"/>
      <c r="KS297"/>
      <c r="KT297"/>
      <c r="KU297"/>
      <c r="KV297"/>
      <c r="KW297"/>
      <c r="KX297"/>
      <c r="KY297"/>
      <c r="KZ297"/>
      <c r="LA297"/>
      <c r="LB297"/>
      <c r="LC297"/>
      <c r="LD297"/>
      <c r="LE297"/>
      <c r="LF297"/>
      <c r="LG297"/>
      <c r="LH297"/>
      <c r="LI297"/>
      <c r="LJ297"/>
      <c r="LK297"/>
      <c r="LL297"/>
      <c r="LM297"/>
      <c r="LN297"/>
      <c r="LO297"/>
      <c r="LP297"/>
      <c r="LQ297"/>
      <c r="LR297"/>
      <c r="LS297"/>
      <c r="LT297"/>
      <c r="LU297"/>
      <c r="LV297"/>
      <c r="LW297"/>
      <c r="LX297"/>
      <c r="LY297"/>
      <c r="LZ297"/>
      <c r="MA297"/>
      <c r="MB297"/>
      <c r="MC297"/>
      <c r="MD297"/>
      <c r="ME297"/>
      <c r="MF297"/>
      <c r="MG297"/>
      <c r="MH297"/>
      <c r="MI297"/>
      <c r="MJ297"/>
      <c r="MK297"/>
      <c r="ML297"/>
      <c r="MM297"/>
      <c r="MN297"/>
      <c r="MO297"/>
      <c r="MP297"/>
      <c r="MQ297"/>
      <c r="MR297"/>
      <c r="MS297"/>
      <c r="MT297"/>
      <c r="MU297"/>
      <c r="MV297"/>
      <c r="MW297"/>
      <c r="MX297"/>
      <c r="MY297"/>
      <c r="MZ297"/>
      <c r="NA297"/>
      <c r="NB297"/>
      <c r="NC297"/>
      <c r="ND297"/>
      <c r="NE297"/>
      <c r="NF297"/>
      <c r="NG297"/>
      <c r="NH297"/>
      <c r="NI297"/>
      <c r="NJ297"/>
      <c r="NK297"/>
      <c r="NL297"/>
      <c r="NM297"/>
      <c r="NN297"/>
      <c r="NO297"/>
      <c r="NP297"/>
      <c r="NQ297"/>
      <c r="NR297"/>
      <c r="NS297"/>
      <c r="NT297"/>
      <c r="NU297"/>
      <c r="NV297"/>
      <c r="NW297"/>
      <c r="NX297"/>
      <c r="NY297"/>
      <c r="NZ297"/>
      <c r="OA297"/>
      <c r="OB297"/>
      <c r="OC297"/>
      <c r="OD297"/>
      <c r="OE297"/>
      <c r="OF297"/>
      <c r="OG297"/>
      <c r="OH297"/>
      <c r="OI297"/>
      <c r="OJ297"/>
      <c r="OK297"/>
      <c r="OL297"/>
      <c r="OM297"/>
      <c r="ON297"/>
      <c r="OO297"/>
      <c r="OP297"/>
      <c r="OQ297"/>
      <c r="OR297"/>
      <c r="OS297"/>
      <c r="OT297"/>
      <c r="OU297"/>
      <c r="OV297"/>
      <c r="OW297"/>
      <c r="OX297"/>
      <c r="OY297"/>
      <c r="OZ297"/>
      <c r="PA297"/>
      <c r="PB297"/>
      <c r="PC297"/>
      <c r="PD297"/>
      <c r="PE297"/>
      <c r="PF297"/>
      <c r="PG297"/>
      <c r="PH297"/>
      <c r="PI297"/>
      <c r="PJ297"/>
      <c r="PK297"/>
      <c r="PL297"/>
      <c r="PM297"/>
      <c r="PN297"/>
      <c r="PO297"/>
      <c r="PP297"/>
      <c r="PQ297"/>
      <c r="PR297"/>
      <c r="PS297"/>
      <c r="PT297"/>
      <c r="PU297"/>
      <c r="PV297"/>
      <c r="PW297"/>
      <c r="PX297"/>
      <c r="PY297"/>
      <c r="PZ297"/>
      <c r="QA297"/>
      <c r="QB297"/>
      <c r="QC297"/>
      <c r="QD297"/>
      <c r="QE297"/>
      <c r="QF297"/>
      <c r="QG297"/>
      <c r="QH297"/>
      <c r="QI297"/>
      <c r="QJ297"/>
      <c r="QK297"/>
      <c r="QL297"/>
      <c r="QM297"/>
      <c r="QN297"/>
      <c r="QO297"/>
      <c r="QP297"/>
      <c r="QQ297"/>
      <c r="QR297"/>
      <c r="QS297"/>
      <c r="QT297"/>
      <c r="QU297"/>
      <c r="QV297"/>
      <c r="QW297"/>
      <c r="QX297"/>
      <c r="QY297"/>
      <c r="QZ297"/>
      <c r="RA297"/>
      <c r="RB297"/>
      <c r="RC297"/>
      <c r="RD297"/>
      <c r="RE297"/>
      <c r="RF297"/>
      <c r="RG297"/>
      <c r="RH297"/>
      <c r="RI297"/>
      <c r="RJ297"/>
      <c r="RK297"/>
      <c r="RL297"/>
      <c r="RM297"/>
      <c r="RN297"/>
      <c r="RO297"/>
      <c r="RP297"/>
      <c r="RQ297"/>
      <c r="RR297"/>
      <c r="RS297"/>
      <c r="RT297"/>
      <c r="RU297"/>
      <c r="RV297"/>
      <c r="RW297"/>
      <c r="RX297"/>
      <c r="RY297"/>
      <c r="RZ297"/>
      <c r="SA297"/>
      <c r="SB297"/>
      <c r="SC297"/>
      <c r="SD297"/>
      <c r="SE297"/>
      <c r="SF297"/>
      <c r="SG297"/>
      <c r="SH297"/>
      <c r="SI297"/>
      <c r="SJ297"/>
      <c r="SK297"/>
      <c r="SL297"/>
      <c r="SM297"/>
      <c r="SN297"/>
      <c r="SO297"/>
      <c r="SP297"/>
      <c r="SQ297"/>
      <c r="SR297"/>
      <c r="SS297"/>
      <c r="ST297"/>
      <c r="SU297"/>
      <c r="SV297"/>
      <c r="SW297"/>
      <c r="SX297"/>
      <c r="SY297"/>
      <c r="SZ297"/>
      <c r="TA297"/>
      <c r="TB297"/>
      <c r="TC297"/>
      <c r="TD297"/>
      <c r="TE297"/>
      <c r="TF297"/>
      <c r="TG297"/>
      <c r="TH297"/>
      <c r="TI297"/>
      <c r="TJ297"/>
      <c r="TK297"/>
      <c r="TL297"/>
      <c r="TM297"/>
      <c r="TN297"/>
      <c r="TO297"/>
      <c r="TP297"/>
      <c r="TQ297"/>
      <c r="TR297"/>
      <c r="TS297"/>
      <c r="TT297"/>
      <c r="TU297"/>
      <c r="TV297"/>
      <c r="TW297"/>
      <c r="TX297"/>
      <c r="TY297"/>
      <c r="TZ297"/>
      <c r="UA297"/>
      <c r="UB297"/>
      <c r="UC297"/>
      <c r="UD297"/>
      <c r="UE297"/>
      <c r="UF297"/>
      <c r="UG297"/>
      <c r="UH297"/>
      <c r="UI297"/>
      <c r="UJ297"/>
      <c r="UK297"/>
      <c r="UL297"/>
      <c r="UM297"/>
      <c r="UN297"/>
      <c r="UO297"/>
      <c r="UP297"/>
      <c r="UQ297"/>
      <c r="UR297"/>
      <c r="US297"/>
      <c r="UT297"/>
      <c r="UU297"/>
      <c r="UV297"/>
      <c r="UW297"/>
      <c r="UX297"/>
      <c r="UY297"/>
      <c r="UZ297"/>
      <c r="VA297"/>
      <c r="VB297"/>
      <c r="VC297"/>
      <c r="VD297"/>
      <c r="VE297"/>
      <c r="VF297"/>
      <c r="VG297"/>
      <c r="VH297"/>
      <c r="VI297"/>
      <c r="VJ297"/>
      <c r="VK297"/>
      <c r="VL297"/>
      <c r="VM297"/>
      <c r="VN297"/>
      <c r="VO297"/>
      <c r="VP297"/>
      <c r="VQ297"/>
      <c r="VR297"/>
      <c r="VS297"/>
      <c r="VT297"/>
      <c r="VU297"/>
      <c r="VV297"/>
      <c r="VW297"/>
      <c r="VX297"/>
      <c r="VY297"/>
      <c r="VZ297"/>
      <c r="WA297"/>
      <c r="WB297"/>
      <c r="WC297"/>
      <c r="WD297"/>
      <c r="WE297"/>
      <c r="WF297"/>
      <c r="WG297"/>
      <c r="WH297"/>
      <c r="WI297"/>
      <c r="WJ297"/>
      <c r="WK297"/>
      <c r="WL297"/>
      <c r="WM297"/>
      <c r="WN297"/>
      <c r="WO297"/>
      <c r="WP297"/>
      <c r="WQ297"/>
      <c r="WR297"/>
      <c r="WS297"/>
      <c r="WT297"/>
      <c r="WU297"/>
      <c r="WV297"/>
      <c r="WW297"/>
      <c r="WX297"/>
      <c r="WY297"/>
      <c r="WZ297"/>
      <c r="XA297"/>
      <c r="XB297"/>
      <c r="XC297"/>
      <c r="XD297"/>
      <c r="XE297"/>
      <c r="XF297"/>
      <c r="XG297"/>
      <c r="XH297"/>
      <c r="XI297"/>
      <c r="XJ297"/>
      <c r="XK297"/>
      <c r="XL297"/>
      <c r="XM297"/>
      <c r="XN297"/>
      <c r="XO297"/>
      <c r="XP297"/>
      <c r="XQ297"/>
      <c r="XR297"/>
      <c r="XS297"/>
      <c r="XT297"/>
      <c r="XU297"/>
      <c r="XV297"/>
      <c r="XW297"/>
      <c r="XX297"/>
      <c r="XY297"/>
      <c r="XZ297"/>
      <c r="YA297"/>
      <c r="YB297"/>
      <c r="YC297"/>
      <c r="YD297"/>
      <c r="YE297"/>
      <c r="YF297"/>
      <c r="YG297"/>
      <c r="YH297"/>
      <c r="YI297"/>
      <c r="YJ297"/>
      <c r="YK297"/>
      <c r="YL297"/>
      <c r="YM297"/>
      <c r="YN297"/>
      <c r="YO297"/>
      <c r="YP297"/>
      <c r="YQ297"/>
      <c r="YR297"/>
      <c r="YS297"/>
      <c r="YT297"/>
      <c r="YU297"/>
      <c r="YV297"/>
      <c r="YW297"/>
      <c r="YX297"/>
      <c r="YY297"/>
      <c r="YZ297"/>
      <c r="ZA297"/>
      <c r="ZB297"/>
      <c r="ZC297"/>
      <c r="ZD297"/>
      <c r="ZE297"/>
      <c r="ZF297"/>
      <c r="ZG297"/>
      <c r="ZH297"/>
      <c r="ZI297"/>
      <c r="ZJ297"/>
      <c r="ZK297"/>
      <c r="ZL297"/>
      <c r="ZM297"/>
      <c r="ZN297"/>
      <c r="ZO297"/>
      <c r="ZP297"/>
      <c r="ZQ297"/>
      <c r="ZR297"/>
      <c r="ZS297"/>
      <c r="ZT297"/>
      <c r="ZU297"/>
      <c r="ZV297"/>
      <c r="ZW297"/>
      <c r="ZX297"/>
      <c r="ZY297"/>
      <c r="ZZ297"/>
      <c r="AAA297"/>
      <c r="AAB297"/>
      <c r="AAC297"/>
      <c r="AAD297"/>
      <c r="AAE297"/>
      <c r="AAF297"/>
      <c r="AAG297"/>
      <c r="AAH297"/>
      <c r="AAI297"/>
      <c r="AAJ297"/>
      <c r="AAK297"/>
      <c r="AAL297"/>
      <c r="AAM297"/>
      <c r="AAN297"/>
      <c r="AAO297"/>
      <c r="AAP297"/>
      <c r="AAQ297"/>
      <c r="AAR297"/>
      <c r="AAS297"/>
      <c r="AAT297"/>
      <c r="AAU297"/>
      <c r="AAV297"/>
      <c r="AAW297"/>
      <c r="AAX297"/>
      <c r="AAY297"/>
      <c r="AAZ297"/>
      <c r="ABA297"/>
      <c r="ABB297"/>
      <c r="ABC297"/>
      <c r="ABD297"/>
      <c r="ABE297"/>
      <c r="ABF297"/>
      <c r="ABG297"/>
      <c r="ABH297"/>
      <c r="ABI297"/>
      <c r="ABJ297"/>
      <c r="ABK297"/>
      <c r="ABL297"/>
      <c r="ABM297"/>
      <c r="ABN297"/>
      <c r="ABO297"/>
      <c r="ABP297"/>
      <c r="ABQ297"/>
      <c r="ABR297"/>
      <c r="ABS297"/>
      <c r="ABT297"/>
      <c r="ABU297"/>
      <c r="ABV297"/>
      <c r="ABW297"/>
      <c r="ABX297"/>
      <c r="ABY297"/>
      <c r="ABZ297"/>
      <c r="ACA297"/>
      <c r="ACB297"/>
      <c r="ACC297"/>
      <c r="ACD297"/>
      <c r="ACE297"/>
      <c r="ACF297"/>
      <c r="ACG297"/>
      <c r="ACH297"/>
      <c r="ACI297"/>
      <c r="ACJ297"/>
      <c r="ACK297"/>
      <c r="ACL297"/>
      <c r="ACM297"/>
      <c r="ACN297"/>
      <c r="ACO297"/>
      <c r="ACP297"/>
      <c r="ACQ297"/>
      <c r="ACR297"/>
      <c r="ACS297"/>
      <c r="ACT297"/>
      <c r="ACU297"/>
      <c r="ACV297"/>
      <c r="ACW297"/>
      <c r="ACX297"/>
      <c r="ACY297"/>
      <c r="ACZ297"/>
      <c r="ADA297"/>
      <c r="ADB297"/>
      <c r="ADC297"/>
      <c r="ADD297"/>
      <c r="ADE297"/>
      <c r="ADF297"/>
      <c r="ADG297"/>
      <c r="ADH297"/>
      <c r="ADI297"/>
      <c r="ADJ297"/>
      <c r="ADK297"/>
      <c r="ADL297"/>
      <c r="ADM297"/>
      <c r="ADN297"/>
      <c r="ADO297"/>
      <c r="ADP297"/>
      <c r="ADQ297"/>
      <c r="ADR297"/>
      <c r="ADS297"/>
      <c r="ADT297"/>
      <c r="ADU297"/>
      <c r="ADV297"/>
      <c r="ADW297"/>
      <c r="ADX297"/>
      <c r="ADY297"/>
      <c r="ADZ297"/>
      <c r="AEA297"/>
      <c r="AEB297"/>
      <c r="AEC297"/>
      <c r="AED297"/>
      <c r="AEE297"/>
      <c r="AEF297"/>
      <c r="AEG297"/>
      <c r="AEH297"/>
      <c r="AEI297"/>
      <c r="AEJ297"/>
      <c r="AEK297"/>
      <c r="AEL297"/>
      <c r="AEM297"/>
      <c r="AEN297"/>
      <c r="AEO297"/>
      <c r="AEP297"/>
      <c r="AEQ297"/>
      <c r="AER297"/>
      <c r="AES297"/>
      <c r="AET297"/>
      <c r="AEU297"/>
      <c r="AEV297"/>
      <c r="AEW297"/>
      <c r="AEX297"/>
      <c r="AEY297"/>
      <c r="AEZ297"/>
      <c r="AFA297"/>
      <c r="AFB297"/>
      <c r="AFC297"/>
      <c r="AFD297"/>
      <c r="AFE297"/>
      <c r="AFF297"/>
      <c r="AFG297"/>
      <c r="AFH297"/>
      <c r="AFI297"/>
      <c r="AFJ297"/>
      <c r="AFK297"/>
      <c r="AFL297"/>
      <c r="AFM297"/>
      <c r="AFN297"/>
      <c r="AFO297"/>
      <c r="AFP297"/>
      <c r="AFQ297"/>
      <c r="AFR297"/>
      <c r="AFS297"/>
      <c r="AFT297"/>
      <c r="AFU297"/>
      <c r="AFV297"/>
      <c r="AFW297"/>
      <c r="AFX297"/>
      <c r="AFY297"/>
      <c r="AFZ297"/>
      <c r="AGA297"/>
      <c r="AGB297"/>
      <c r="AGC297"/>
      <c r="AGD297"/>
      <c r="AGE297"/>
      <c r="AGF297"/>
      <c r="AGG297"/>
      <c r="AGH297"/>
      <c r="AGI297"/>
      <c r="AGJ297"/>
      <c r="AGK297"/>
      <c r="AGL297"/>
      <c r="AGM297"/>
      <c r="AGN297"/>
      <c r="AGO297"/>
      <c r="AGP297"/>
      <c r="AGQ297"/>
      <c r="AGR297"/>
      <c r="AGS297"/>
      <c r="AGT297"/>
      <c r="AGU297"/>
      <c r="AGV297"/>
      <c r="AGW297"/>
      <c r="AGX297"/>
      <c r="AGY297"/>
      <c r="AGZ297"/>
      <c r="AHA297"/>
      <c r="AHB297"/>
      <c r="AHC297"/>
      <c r="AHD297"/>
      <c r="AHE297"/>
      <c r="AHF297"/>
      <c r="AHG297"/>
      <c r="AHH297"/>
      <c r="AHI297"/>
      <c r="AHJ297"/>
      <c r="AHK297"/>
      <c r="AHL297"/>
      <c r="AHM297"/>
      <c r="AHN297"/>
      <c r="AHO297"/>
      <c r="AHP297"/>
      <c r="AHQ297"/>
      <c r="AHR297"/>
      <c r="AHS297"/>
      <c r="AHT297"/>
      <c r="AHU297"/>
      <c r="AHV297"/>
      <c r="AHW297"/>
      <c r="AHX297"/>
      <c r="AHY297"/>
      <c r="AHZ297"/>
      <c r="AIA297"/>
      <c r="AIB297"/>
      <c r="AIC297"/>
      <c r="AID297"/>
      <c r="AIE297"/>
      <c r="AIF297"/>
      <c r="AIG297"/>
      <c r="AIH297"/>
      <c r="AII297"/>
      <c r="AIJ297"/>
      <c r="AIK297"/>
      <c r="AIL297"/>
      <c r="AIM297"/>
      <c r="AIN297"/>
      <c r="AIO297"/>
      <c r="AIP297"/>
      <c r="AIQ297"/>
      <c r="AIR297"/>
      <c r="AIS297"/>
      <c r="AIT297"/>
      <c r="AIU297"/>
      <c r="AIV297"/>
      <c r="AIW297"/>
      <c r="AIX297"/>
      <c r="AIY297"/>
      <c r="AIZ297"/>
      <c r="AJA297"/>
      <c r="AJB297"/>
      <c r="AJC297"/>
      <c r="AJD297"/>
      <c r="AJE297"/>
      <c r="AJF297"/>
      <c r="AJG297"/>
      <c r="AJH297"/>
      <c r="AJI297"/>
      <c r="AJJ297"/>
      <c r="AJK297"/>
      <c r="AJL297"/>
      <c r="AJM297"/>
      <c r="AJN297"/>
      <c r="AJO297"/>
      <c r="AJP297"/>
      <c r="AJQ297"/>
      <c r="AJR297"/>
      <c r="AJS297"/>
      <c r="AJT297"/>
      <c r="AJU297"/>
      <c r="AJV297"/>
      <c r="AJW297"/>
      <c r="AJX297"/>
      <c r="AJY297"/>
      <c r="AJZ297"/>
      <c r="AKA297"/>
      <c r="AKB297"/>
      <c r="AKC297"/>
      <c r="AKD297"/>
      <c r="AKE297"/>
      <c r="AKF297"/>
      <c r="AKG297"/>
      <c r="AKH297"/>
      <c r="AKI297"/>
      <c r="AKJ297"/>
      <c r="AKK297"/>
      <c r="AKL297"/>
      <c r="AKM297"/>
      <c r="AKN297"/>
      <c r="AKO297"/>
      <c r="AKP297"/>
      <c r="AKQ297"/>
      <c r="AKR297"/>
      <c r="AKS297"/>
      <c r="AKT297"/>
      <c r="AKU297"/>
      <c r="AKV297"/>
      <c r="AKW297"/>
      <c r="AKX297"/>
      <c r="AKY297"/>
      <c r="AKZ297"/>
      <c r="ALA297"/>
      <c r="ALB297"/>
      <c r="ALC297"/>
      <c r="ALD297"/>
      <c r="ALE297"/>
      <c r="ALF297"/>
      <c r="ALG297"/>
      <c r="ALH297"/>
      <c r="ALI297"/>
      <c r="ALJ297"/>
      <c r="ALK297"/>
      <c r="ALL297"/>
      <c r="ALM297"/>
      <c r="ALN297"/>
      <c r="ALO297"/>
      <c r="ALP297"/>
      <c r="ALQ297"/>
      <c r="ALR297"/>
      <c r="ALS297"/>
      <c r="ALT297"/>
      <c r="ALU297"/>
      <c r="ALV297"/>
      <c r="ALW297"/>
      <c r="ALX297"/>
      <c r="ALY297"/>
      <c r="ALZ297"/>
      <c r="AMA297"/>
    </row>
    <row r="298" spans="3:1015" x14ac:dyDescent="0.25">
      <c r="C298" s="138"/>
      <c r="D298" s="138"/>
      <c r="E298" s="138"/>
      <c r="F298" s="138"/>
      <c r="G298" s="138"/>
      <c r="H298" s="138"/>
      <c r="I298" s="138"/>
      <c r="J298" s="138"/>
      <c r="K298" s="138"/>
      <c r="L298" s="123"/>
      <c r="M298" s="123"/>
      <c r="N298" s="123"/>
      <c r="O298" s="123"/>
      <c r="P298" s="123"/>
      <c r="Q298" s="123"/>
      <c r="R298" s="123"/>
      <c r="S298" s="123"/>
      <c r="T298" s="123"/>
      <c r="U298" s="123"/>
      <c r="V298" s="123"/>
      <c r="W298" s="123"/>
      <c r="X298" s="123"/>
      <c r="Y298" s="123"/>
      <c r="Z298" s="123"/>
      <c r="AA298" s="123"/>
      <c r="AB298" s="123"/>
      <c r="AC298" s="123"/>
      <c r="AD298" s="123"/>
      <c r="AE298" s="123"/>
      <c r="AF298" s="123"/>
      <c r="AG298" s="123"/>
      <c r="AH298" s="123"/>
      <c r="AI298" s="123"/>
      <c r="AJ298" s="123"/>
      <c r="AK298" s="123"/>
      <c r="AL298" s="123"/>
      <c r="AM298" s="123"/>
      <c r="AN298" s="123"/>
      <c r="AO298" s="123"/>
      <c r="AP298" s="123"/>
      <c r="AQ298" s="123"/>
      <c r="AR298" s="123"/>
      <c r="AS298" s="123"/>
      <c r="AT298" s="123"/>
      <c r="AU298" s="123"/>
      <c r="AV298"/>
      <c r="AW298"/>
      <c r="AX298"/>
      <c r="AY298"/>
      <c r="AZ298"/>
      <c r="BA298"/>
      <c r="BB298"/>
      <c r="BC298"/>
      <c r="BD298"/>
      <c r="BE298"/>
      <c r="BF298"/>
      <c r="BG298"/>
      <c r="BH298"/>
      <c r="BI298"/>
      <c r="BJ298"/>
      <c r="BK298"/>
      <c r="BL298"/>
      <c r="BM298"/>
      <c r="BN298"/>
      <c r="BO298"/>
      <c r="BP298"/>
      <c r="BQ298"/>
      <c r="BR298"/>
      <c r="BS298"/>
      <c r="BT298"/>
      <c r="BU298"/>
      <c r="BV298"/>
      <c r="BW298"/>
      <c r="BX298"/>
      <c r="BY298"/>
      <c r="BZ298"/>
      <c r="CA298"/>
      <c r="CB298"/>
      <c r="CC298"/>
      <c r="CD298"/>
      <c r="CE298"/>
      <c r="CF298"/>
      <c r="CG298"/>
      <c r="CH298"/>
      <c r="CI298"/>
      <c r="CJ298"/>
      <c r="CK298"/>
      <c r="CL298"/>
      <c r="CM298"/>
      <c r="CN298"/>
      <c r="CO298"/>
      <c r="CP298"/>
      <c r="CQ298"/>
      <c r="CR298"/>
      <c r="CS298"/>
      <c r="CT298"/>
      <c r="CU298"/>
      <c r="CV298"/>
      <c r="CW298"/>
      <c r="CX298"/>
      <c r="CY298"/>
      <c r="CZ298"/>
      <c r="DA298"/>
      <c r="DB298"/>
      <c r="DC298"/>
      <c r="DD298"/>
      <c r="DE298"/>
      <c r="DF298"/>
      <c r="DG298"/>
      <c r="DH298"/>
      <c r="DI298"/>
      <c r="DJ298"/>
      <c r="DK298"/>
      <c r="DL298"/>
      <c r="DM298"/>
      <c r="DN298"/>
      <c r="DO298"/>
      <c r="DP298"/>
      <c r="DQ298"/>
      <c r="DR298"/>
      <c r="DS298"/>
      <c r="DT298"/>
      <c r="DU298"/>
      <c r="DV298"/>
      <c r="DW298"/>
      <c r="DX298"/>
      <c r="DY298"/>
      <c r="DZ298"/>
      <c r="EA298"/>
      <c r="EB298"/>
      <c r="EC298"/>
      <c r="ED298"/>
      <c r="EE298"/>
      <c r="EF298"/>
      <c r="EG298"/>
      <c r="EH298"/>
      <c r="EI298"/>
      <c r="EJ298"/>
      <c r="EK298"/>
      <c r="EL298"/>
      <c r="EM298"/>
      <c r="EN298"/>
      <c r="EO298"/>
      <c r="EP298"/>
      <c r="EQ298"/>
      <c r="ER298"/>
      <c r="ES298"/>
      <c r="ET298"/>
      <c r="EU298"/>
      <c r="EV298"/>
      <c r="EW298"/>
      <c r="EX298"/>
      <c r="EY298"/>
      <c r="EZ298"/>
      <c r="FA298"/>
      <c r="FB298"/>
      <c r="FC298"/>
      <c r="FD298"/>
      <c r="FE298"/>
      <c r="FF298"/>
      <c r="FG298"/>
      <c r="FH298"/>
      <c r="FI298"/>
      <c r="FJ298"/>
      <c r="FK298"/>
      <c r="FL298"/>
      <c r="FM298"/>
      <c r="FN298"/>
      <c r="FO298"/>
      <c r="FP298"/>
      <c r="FQ298"/>
      <c r="FR298"/>
      <c r="FS298"/>
      <c r="FT298"/>
      <c r="FU298"/>
      <c r="FV298"/>
      <c r="FW298"/>
      <c r="FX298"/>
      <c r="FY298"/>
      <c r="FZ298"/>
      <c r="GA298"/>
      <c r="GB298"/>
      <c r="GC298"/>
      <c r="GD298"/>
      <c r="GE298"/>
      <c r="GF298"/>
      <c r="GG298"/>
      <c r="GH298"/>
      <c r="GI298"/>
      <c r="GJ298"/>
      <c r="GK298"/>
      <c r="GL298"/>
      <c r="GM298"/>
      <c r="GN298"/>
      <c r="GO298"/>
      <c r="GP298"/>
      <c r="GQ298"/>
      <c r="GR298"/>
      <c r="GS298"/>
      <c r="GT298"/>
      <c r="GU298"/>
      <c r="GV298"/>
      <c r="GW298"/>
      <c r="GX298"/>
      <c r="GY298"/>
      <c r="GZ298"/>
      <c r="HA298"/>
      <c r="HB298"/>
      <c r="HC298"/>
      <c r="HD298"/>
      <c r="HE298"/>
      <c r="HF298"/>
      <c r="HG298"/>
      <c r="HH298"/>
      <c r="HI298"/>
      <c r="HJ298"/>
      <c r="HK298"/>
      <c r="HL298"/>
      <c r="HM298"/>
      <c r="HN298"/>
      <c r="HO298"/>
      <c r="HP298"/>
      <c r="HQ298"/>
      <c r="HR298"/>
      <c r="HS298"/>
      <c r="HT298"/>
      <c r="HU298"/>
      <c r="HV298"/>
      <c r="HW298"/>
      <c r="HX298"/>
      <c r="HY298"/>
      <c r="HZ298"/>
      <c r="IA298"/>
      <c r="IB298"/>
      <c r="IC298"/>
      <c r="ID298"/>
      <c r="IE298"/>
      <c r="IF298"/>
      <c r="IG298"/>
      <c r="IH298"/>
      <c r="II298"/>
      <c r="IJ298"/>
      <c r="IK298"/>
      <c r="IL298"/>
      <c r="IM298"/>
      <c r="IN298"/>
      <c r="IO298"/>
      <c r="IP298"/>
      <c r="IQ298"/>
      <c r="IR298"/>
      <c r="IS298"/>
      <c r="IT298"/>
      <c r="IU298"/>
      <c r="IV298"/>
      <c r="IW298"/>
      <c r="IX298"/>
      <c r="IY298"/>
      <c r="IZ298"/>
      <c r="JA298"/>
      <c r="JB298"/>
      <c r="JC298"/>
      <c r="JD298"/>
      <c r="JE298"/>
      <c r="JF298"/>
      <c r="JG298"/>
      <c r="JH298"/>
      <c r="JI298"/>
      <c r="JJ298"/>
      <c r="JK298"/>
      <c r="JL298"/>
      <c r="JM298"/>
      <c r="JN298"/>
      <c r="JO298"/>
      <c r="JP298"/>
      <c r="JQ298"/>
      <c r="JR298"/>
      <c r="JS298"/>
      <c r="JT298"/>
      <c r="JU298"/>
      <c r="JV298"/>
      <c r="JW298"/>
      <c r="JX298"/>
      <c r="JY298"/>
      <c r="JZ298"/>
      <c r="KA298"/>
      <c r="KB298"/>
      <c r="KC298"/>
      <c r="KD298"/>
      <c r="KE298"/>
      <c r="KF298"/>
      <c r="KG298"/>
      <c r="KH298"/>
      <c r="KI298"/>
      <c r="KJ298"/>
      <c r="KK298"/>
      <c r="KL298"/>
      <c r="KM298"/>
      <c r="KN298"/>
      <c r="KO298"/>
      <c r="KP298"/>
      <c r="KQ298"/>
      <c r="KR298"/>
      <c r="KS298"/>
      <c r="KT298"/>
      <c r="KU298"/>
      <c r="KV298"/>
      <c r="KW298"/>
      <c r="KX298"/>
      <c r="KY298"/>
      <c r="KZ298"/>
      <c r="LA298"/>
      <c r="LB298"/>
      <c r="LC298"/>
      <c r="LD298"/>
      <c r="LE298"/>
      <c r="LF298"/>
      <c r="LG298"/>
      <c r="LH298"/>
      <c r="LI298"/>
      <c r="LJ298"/>
      <c r="LK298"/>
      <c r="LL298"/>
      <c r="LM298"/>
      <c r="LN298"/>
      <c r="LO298"/>
      <c r="LP298"/>
      <c r="LQ298"/>
      <c r="LR298"/>
      <c r="LS298"/>
      <c r="LT298"/>
      <c r="LU298"/>
      <c r="LV298"/>
      <c r="LW298"/>
      <c r="LX298"/>
      <c r="LY298"/>
      <c r="LZ298"/>
      <c r="MA298"/>
      <c r="MB298"/>
      <c r="MC298"/>
      <c r="MD298"/>
      <c r="ME298"/>
      <c r="MF298"/>
      <c r="MG298"/>
      <c r="MH298"/>
      <c r="MI298"/>
      <c r="MJ298"/>
      <c r="MK298"/>
      <c r="ML298"/>
      <c r="MM298"/>
      <c r="MN298"/>
      <c r="MO298"/>
      <c r="MP298"/>
      <c r="MQ298"/>
      <c r="MR298"/>
      <c r="MS298"/>
      <c r="MT298"/>
      <c r="MU298"/>
      <c r="MV298"/>
      <c r="MW298"/>
      <c r="MX298"/>
      <c r="MY298"/>
      <c r="MZ298"/>
      <c r="NA298"/>
      <c r="NB298"/>
      <c r="NC298"/>
      <c r="ND298"/>
      <c r="NE298"/>
      <c r="NF298"/>
      <c r="NG298"/>
      <c r="NH298"/>
      <c r="NI298"/>
      <c r="NJ298"/>
      <c r="NK298"/>
      <c r="NL298"/>
      <c r="NM298"/>
      <c r="NN298"/>
      <c r="NO298"/>
      <c r="NP298"/>
      <c r="NQ298"/>
      <c r="NR298"/>
      <c r="NS298"/>
      <c r="NT298"/>
      <c r="NU298"/>
      <c r="NV298"/>
      <c r="NW298"/>
      <c r="NX298"/>
      <c r="NY298"/>
      <c r="NZ298"/>
      <c r="OA298"/>
      <c r="OB298"/>
      <c r="OC298"/>
      <c r="OD298"/>
      <c r="OE298"/>
      <c r="OF298"/>
      <c r="OG298"/>
      <c r="OH298"/>
      <c r="OI298"/>
      <c r="OJ298"/>
      <c r="OK298"/>
      <c r="OL298"/>
      <c r="OM298"/>
      <c r="ON298"/>
      <c r="OO298"/>
      <c r="OP298"/>
      <c r="OQ298"/>
      <c r="OR298"/>
      <c r="OS298"/>
      <c r="OT298"/>
      <c r="OU298"/>
      <c r="OV298"/>
      <c r="OW298"/>
      <c r="OX298"/>
      <c r="OY298"/>
      <c r="OZ298"/>
      <c r="PA298"/>
      <c r="PB298"/>
      <c r="PC298"/>
      <c r="PD298"/>
      <c r="PE298"/>
      <c r="PF298"/>
      <c r="PG298"/>
      <c r="PH298"/>
      <c r="PI298"/>
      <c r="PJ298"/>
      <c r="PK298"/>
      <c r="PL298"/>
      <c r="PM298"/>
      <c r="PN298"/>
      <c r="PO298"/>
      <c r="PP298"/>
      <c r="PQ298"/>
      <c r="PR298"/>
      <c r="PS298"/>
      <c r="PT298"/>
      <c r="PU298"/>
      <c r="PV298"/>
      <c r="PW298"/>
      <c r="PX298"/>
      <c r="PY298"/>
      <c r="PZ298"/>
      <c r="QA298"/>
      <c r="QB298"/>
      <c r="QC298"/>
      <c r="QD298"/>
      <c r="QE298"/>
      <c r="QF298"/>
      <c r="QG298"/>
      <c r="QH298"/>
      <c r="QI298"/>
      <c r="QJ298"/>
      <c r="QK298"/>
      <c r="QL298"/>
      <c r="QM298"/>
      <c r="QN298"/>
      <c r="QO298"/>
      <c r="QP298"/>
      <c r="QQ298"/>
      <c r="QR298"/>
      <c r="QS298"/>
      <c r="QT298"/>
      <c r="QU298"/>
      <c r="QV298"/>
      <c r="QW298"/>
      <c r="QX298"/>
      <c r="QY298"/>
      <c r="QZ298"/>
      <c r="RA298"/>
      <c r="RB298"/>
      <c r="RC298"/>
      <c r="RD298"/>
      <c r="RE298"/>
      <c r="RF298"/>
      <c r="RG298"/>
      <c r="RH298"/>
      <c r="RI298"/>
      <c r="RJ298"/>
      <c r="RK298"/>
      <c r="RL298"/>
      <c r="RM298"/>
      <c r="RN298"/>
      <c r="RO298"/>
      <c r="RP298"/>
      <c r="RQ298"/>
      <c r="RR298"/>
      <c r="RS298"/>
      <c r="RT298"/>
      <c r="RU298"/>
      <c r="RV298"/>
      <c r="RW298"/>
      <c r="RX298"/>
      <c r="RY298"/>
      <c r="RZ298"/>
      <c r="SA298"/>
      <c r="SB298"/>
      <c r="SC298"/>
      <c r="SD298"/>
      <c r="SE298"/>
      <c r="SF298"/>
      <c r="SG298"/>
      <c r="SH298"/>
      <c r="SI298"/>
      <c r="SJ298"/>
      <c r="SK298"/>
      <c r="SL298"/>
      <c r="SM298"/>
      <c r="SN298"/>
      <c r="SO298"/>
      <c r="SP298"/>
      <c r="SQ298"/>
      <c r="SR298"/>
      <c r="SS298"/>
      <c r="ST298"/>
      <c r="SU298"/>
      <c r="SV298"/>
      <c r="SW298"/>
      <c r="SX298"/>
      <c r="SY298"/>
      <c r="SZ298"/>
      <c r="TA298"/>
      <c r="TB298"/>
      <c r="TC298"/>
      <c r="TD298"/>
      <c r="TE298"/>
      <c r="TF298"/>
      <c r="TG298"/>
      <c r="TH298"/>
      <c r="TI298"/>
      <c r="TJ298"/>
      <c r="TK298"/>
      <c r="TL298"/>
      <c r="TM298"/>
      <c r="TN298"/>
      <c r="TO298"/>
      <c r="TP298"/>
      <c r="TQ298"/>
      <c r="TR298"/>
      <c r="TS298"/>
      <c r="TT298"/>
      <c r="TU298"/>
      <c r="TV298"/>
      <c r="TW298"/>
      <c r="TX298"/>
      <c r="TY298"/>
      <c r="TZ298"/>
      <c r="UA298"/>
      <c r="UB298"/>
      <c r="UC298"/>
      <c r="UD298"/>
      <c r="UE298"/>
      <c r="UF298"/>
      <c r="UG298"/>
      <c r="UH298"/>
      <c r="UI298"/>
      <c r="UJ298"/>
      <c r="UK298"/>
      <c r="UL298"/>
      <c r="UM298"/>
      <c r="UN298"/>
      <c r="UO298"/>
      <c r="UP298"/>
      <c r="UQ298"/>
      <c r="UR298"/>
      <c r="US298"/>
      <c r="UT298"/>
      <c r="UU298"/>
      <c r="UV298"/>
      <c r="UW298"/>
      <c r="UX298"/>
      <c r="UY298"/>
      <c r="UZ298"/>
      <c r="VA298"/>
      <c r="VB298"/>
      <c r="VC298"/>
      <c r="VD298"/>
      <c r="VE298"/>
      <c r="VF298"/>
      <c r="VG298"/>
      <c r="VH298"/>
      <c r="VI298"/>
      <c r="VJ298"/>
      <c r="VK298"/>
      <c r="VL298"/>
      <c r="VM298"/>
      <c r="VN298"/>
      <c r="VO298"/>
      <c r="VP298"/>
      <c r="VQ298"/>
      <c r="VR298"/>
      <c r="VS298"/>
      <c r="VT298"/>
      <c r="VU298"/>
      <c r="VV298"/>
      <c r="VW298"/>
      <c r="VX298"/>
      <c r="VY298"/>
      <c r="VZ298"/>
      <c r="WA298"/>
      <c r="WB298"/>
      <c r="WC298"/>
      <c r="WD298"/>
      <c r="WE298"/>
      <c r="WF298"/>
      <c r="WG298"/>
      <c r="WH298"/>
      <c r="WI298"/>
      <c r="WJ298"/>
      <c r="WK298"/>
      <c r="WL298"/>
      <c r="WM298"/>
      <c r="WN298"/>
      <c r="WO298"/>
      <c r="WP298"/>
      <c r="WQ298"/>
      <c r="WR298"/>
      <c r="WS298"/>
      <c r="WT298"/>
      <c r="WU298"/>
      <c r="WV298"/>
      <c r="WW298"/>
      <c r="WX298"/>
      <c r="WY298"/>
      <c r="WZ298"/>
      <c r="XA298"/>
      <c r="XB298"/>
      <c r="XC298"/>
      <c r="XD298"/>
      <c r="XE298"/>
      <c r="XF298"/>
      <c r="XG298"/>
      <c r="XH298"/>
      <c r="XI298"/>
      <c r="XJ298"/>
      <c r="XK298"/>
      <c r="XL298"/>
      <c r="XM298"/>
      <c r="XN298"/>
      <c r="XO298"/>
      <c r="XP298"/>
      <c r="XQ298"/>
      <c r="XR298"/>
      <c r="XS298"/>
      <c r="XT298"/>
      <c r="XU298"/>
      <c r="XV298"/>
      <c r="XW298"/>
      <c r="XX298"/>
      <c r="XY298"/>
      <c r="XZ298"/>
      <c r="YA298"/>
      <c r="YB298"/>
      <c r="YC298"/>
      <c r="YD298"/>
      <c r="YE298"/>
      <c r="YF298"/>
      <c r="YG298"/>
      <c r="YH298"/>
      <c r="YI298"/>
      <c r="YJ298"/>
      <c r="YK298"/>
      <c r="YL298"/>
      <c r="YM298"/>
      <c r="YN298"/>
      <c r="YO298"/>
      <c r="YP298"/>
      <c r="YQ298"/>
      <c r="YR298"/>
      <c r="YS298"/>
      <c r="YT298"/>
      <c r="YU298"/>
      <c r="YV298"/>
      <c r="YW298"/>
      <c r="YX298"/>
      <c r="YY298"/>
      <c r="YZ298"/>
      <c r="ZA298"/>
      <c r="ZB298"/>
      <c r="ZC298"/>
      <c r="ZD298"/>
      <c r="ZE298"/>
      <c r="ZF298"/>
      <c r="ZG298"/>
      <c r="ZH298"/>
      <c r="ZI298"/>
      <c r="ZJ298"/>
      <c r="ZK298"/>
      <c r="ZL298"/>
      <c r="ZM298"/>
      <c r="ZN298"/>
      <c r="ZO298"/>
      <c r="ZP298"/>
      <c r="ZQ298"/>
      <c r="ZR298"/>
      <c r="ZS298"/>
      <c r="ZT298"/>
      <c r="ZU298"/>
      <c r="ZV298"/>
      <c r="ZW298"/>
      <c r="ZX298"/>
      <c r="ZY298"/>
      <c r="ZZ298"/>
      <c r="AAA298"/>
      <c r="AAB298"/>
      <c r="AAC298"/>
      <c r="AAD298"/>
      <c r="AAE298"/>
      <c r="AAF298"/>
      <c r="AAG298"/>
      <c r="AAH298"/>
      <c r="AAI298"/>
      <c r="AAJ298"/>
      <c r="AAK298"/>
      <c r="AAL298"/>
      <c r="AAM298"/>
      <c r="AAN298"/>
      <c r="AAO298"/>
      <c r="AAP298"/>
      <c r="AAQ298"/>
      <c r="AAR298"/>
      <c r="AAS298"/>
      <c r="AAT298"/>
      <c r="AAU298"/>
      <c r="AAV298"/>
      <c r="AAW298"/>
      <c r="AAX298"/>
      <c r="AAY298"/>
      <c r="AAZ298"/>
      <c r="ABA298"/>
      <c r="ABB298"/>
      <c r="ABC298"/>
      <c r="ABD298"/>
      <c r="ABE298"/>
      <c r="ABF298"/>
      <c r="ABG298"/>
      <c r="ABH298"/>
      <c r="ABI298"/>
      <c r="ABJ298"/>
      <c r="ABK298"/>
      <c r="ABL298"/>
      <c r="ABM298"/>
      <c r="ABN298"/>
      <c r="ABO298"/>
      <c r="ABP298"/>
      <c r="ABQ298"/>
      <c r="ABR298"/>
      <c r="ABS298"/>
      <c r="ABT298"/>
      <c r="ABU298"/>
      <c r="ABV298"/>
      <c r="ABW298"/>
      <c r="ABX298"/>
      <c r="ABY298"/>
      <c r="ABZ298"/>
      <c r="ACA298"/>
      <c r="ACB298"/>
      <c r="ACC298"/>
      <c r="ACD298"/>
      <c r="ACE298"/>
      <c r="ACF298"/>
      <c r="ACG298"/>
      <c r="ACH298"/>
      <c r="ACI298"/>
      <c r="ACJ298"/>
      <c r="ACK298"/>
      <c r="ACL298"/>
      <c r="ACM298"/>
      <c r="ACN298"/>
      <c r="ACO298"/>
      <c r="ACP298"/>
      <c r="ACQ298"/>
      <c r="ACR298"/>
      <c r="ACS298"/>
      <c r="ACT298"/>
      <c r="ACU298"/>
      <c r="ACV298"/>
      <c r="ACW298"/>
      <c r="ACX298"/>
      <c r="ACY298"/>
      <c r="ACZ298"/>
      <c r="ADA298"/>
      <c r="ADB298"/>
      <c r="ADC298"/>
      <c r="ADD298"/>
      <c r="ADE298"/>
      <c r="ADF298"/>
      <c r="ADG298"/>
      <c r="ADH298"/>
      <c r="ADI298"/>
      <c r="ADJ298"/>
      <c r="ADK298"/>
      <c r="ADL298"/>
      <c r="ADM298"/>
      <c r="ADN298"/>
      <c r="ADO298"/>
      <c r="ADP298"/>
      <c r="ADQ298"/>
      <c r="ADR298"/>
      <c r="ADS298"/>
      <c r="ADT298"/>
      <c r="ADU298"/>
      <c r="ADV298"/>
      <c r="ADW298"/>
      <c r="ADX298"/>
      <c r="ADY298"/>
      <c r="ADZ298"/>
      <c r="AEA298"/>
      <c r="AEB298"/>
      <c r="AEC298"/>
      <c r="AED298"/>
      <c r="AEE298"/>
      <c r="AEF298"/>
      <c r="AEG298"/>
      <c r="AEH298"/>
      <c r="AEI298"/>
      <c r="AEJ298"/>
      <c r="AEK298"/>
      <c r="AEL298"/>
      <c r="AEM298"/>
      <c r="AEN298"/>
      <c r="AEO298"/>
      <c r="AEP298"/>
      <c r="AEQ298"/>
      <c r="AER298"/>
      <c r="AES298"/>
      <c r="AET298"/>
      <c r="AEU298"/>
      <c r="AEV298"/>
      <c r="AEW298"/>
      <c r="AEX298"/>
      <c r="AEY298"/>
      <c r="AEZ298"/>
      <c r="AFA298"/>
      <c r="AFB298"/>
      <c r="AFC298"/>
      <c r="AFD298"/>
      <c r="AFE298"/>
      <c r="AFF298"/>
      <c r="AFG298"/>
      <c r="AFH298"/>
      <c r="AFI298"/>
      <c r="AFJ298"/>
      <c r="AFK298"/>
      <c r="AFL298"/>
      <c r="AFM298"/>
      <c r="AFN298"/>
      <c r="AFO298"/>
      <c r="AFP298"/>
      <c r="AFQ298"/>
      <c r="AFR298"/>
      <c r="AFS298"/>
      <c r="AFT298"/>
      <c r="AFU298"/>
      <c r="AFV298"/>
      <c r="AFW298"/>
      <c r="AFX298"/>
      <c r="AFY298"/>
      <c r="AFZ298"/>
      <c r="AGA298"/>
      <c r="AGB298"/>
      <c r="AGC298"/>
      <c r="AGD298"/>
      <c r="AGE298"/>
      <c r="AGF298"/>
      <c r="AGG298"/>
      <c r="AGH298"/>
      <c r="AGI298"/>
      <c r="AGJ298"/>
      <c r="AGK298"/>
      <c r="AGL298"/>
      <c r="AGM298"/>
      <c r="AGN298"/>
      <c r="AGO298"/>
      <c r="AGP298"/>
      <c r="AGQ298"/>
      <c r="AGR298"/>
      <c r="AGS298"/>
      <c r="AGT298"/>
      <c r="AGU298"/>
      <c r="AGV298"/>
      <c r="AGW298"/>
      <c r="AGX298"/>
      <c r="AGY298"/>
      <c r="AGZ298"/>
      <c r="AHA298"/>
      <c r="AHB298"/>
      <c r="AHC298"/>
      <c r="AHD298"/>
      <c r="AHE298"/>
      <c r="AHF298"/>
      <c r="AHG298"/>
      <c r="AHH298"/>
      <c r="AHI298"/>
      <c r="AHJ298"/>
      <c r="AHK298"/>
      <c r="AHL298"/>
      <c r="AHM298"/>
      <c r="AHN298"/>
      <c r="AHO298"/>
      <c r="AHP298"/>
      <c r="AHQ298"/>
      <c r="AHR298"/>
      <c r="AHS298"/>
      <c r="AHT298"/>
      <c r="AHU298"/>
      <c r="AHV298"/>
      <c r="AHW298"/>
      <c r="AHX298"/>
      <c r="AHY298"/>
      <c r="AHZ298"/>
      <c r="AIA298"/>
      <c r="AIB298"/>
      <c r="AIC298"/>
      <c r="AID298"/>
      <c r="AIE298"/>
      <c r="AIF298"/>
      <c r="AIG298"/>
      <c r="AIH298"/>
      <c r="AII298"/>
      <c r="AIJ298"/>
      <c r="AIK298"/>
      <c r="AIL298"/>
      <c r="AIM298"/>
      <c r="AIN298"/>
      <c r="AIO298"/>
      <c r="AIP298"/>
      <c r="AIQ298"/>
      <c r="AIR298"/>
      <c r="AIS298"/>
      <c r="AIT298"/>
      <c r="AIU298"/>
      <c r="AIV298"/>
      <c r="AIW298"/>
      <c r="AIX298"/>
      <c r="AIY298"/>
      <c r="AIZ298"/>
      <c r="AJA298"/>
      <c r="AJB298"/>
      <c r="AJC298"/>
      <c r="AJD298"/>
      <c r="AJE298"/>
      <c r="AJF298"/>
      <c r="AJG298"/>
      <c r="AJH298"/>
      <c r="AJI298"/>
      <c r="AJJ298"/>
      <c r="AJK298"/>
      <c r="AJL298"/>
      <c r="AJM298"/>
      <c r="AJN298"/>
      <c r="AJO298"/>
      <c r="AJP298"/>
      <c r="AJQ298"/>
      <c r="AJR298"/>
      <c r="AJS298"/>
      <c r="AJT298"/>
      <c r="AJU298"/>
      <c r="AJV298"/>
      <c r="AJW298"/>
      <c r="AJX298"/>
      <c r="AJY298"/>
      <c r="AJZ298"/>
      <c r="AKA298"/>
      <c r="AKB298"/>
      <c r="AKC298"/>
      <c r="AKD298"/>
      <c r="AKE298"/>
      <c r="AKF298"/>
      <c r="AKG298"/>
      <c r="AKH298"/>
      <c r="AKI298"/>
      <c r="AKJ298"/>
      <c r="AKK298"/>
      <c r="AKL298"/>
      <c r="AKM298"/>
      <c r="AKN298"/>
      <c r="AKO298"/>
      <c r="AKP298"/>
      <c r="AKQ298"/>
      <c r="AKR298"/>
      <c r="AKS298"/>
      <c r="AKT298"/>
      <c r="AKU298"/>
      <c r="AKV298"/>
      <c r="AKW298"/>
      <c r="AKX298"/>
      <c r="AKY298"/>
      <c r="AKZ298"/>
      <c r="ALA298"/>
      <c r="ALB298"/>
      <c r="ALC298"/>
      <c r="ALD298"/>
      <c r="ALE298"/>
      <c r="ALF298"/>
      <c r="ALG298"/>
      <c r="ALH298"/>
      <c r="ALI298"/>
      <c r="ALJ298"/>
      <c r="ALK298"/>
      <c r="ALL298"/>
      <c r="ALM298"/>
      <c r="ALN298"/>
      <c r="ALO298"/>
      <c r="ALP298"/>
      <c r="ALQ298"/>
      <c r="ALR298"/>
      <c r="ALS298"/>
      <c r="ALT298"/>
      <c r="ALU298"/>
      <c r="ALV298"/>
      <c r="ALW298"/>
      <c r="ALX298"/>
      <c r="ALY298"/>
      <c r="ALZ298"/>
      <c r="AMA298"/>
    </row>
    <row r="299" spans="3:1015" x14ac:dyDescent="0.25">
      <c r="C299" s="138"/>
      <c r="D299" s="138"/>
      <c r="E299" s="138"/>
      <c r="F299" s="138"/>
      <c r="G299" s="138"/>
      <c r="H299" s="138"/>
      <c r="I299" s="138"/>
      <c r="J299" s="138"/>
      <c r="K299" s="138"/>
      <c r="L299" s="123"/>
      <c r="M299" s="123"/>
      <c r="N299" s="123"/>
      <c r="O299" s="123"/>
      <c r="P299" s="123"/>
      <c r="Q299" s="123"/>
      <c r="R299" s="123"/>
      <c r="S299" s="123"/>
      <c r="T299" s="123"/>
      <c r="U299" s="123"/>
      <c r="V299" s="123"/>
      <c r="W299" s="123"/>
      <c r="X299" s="123"/>
      <c r="Y299" s="123"/>
      <c r="Z299" s="123"/>
      <c r="AA299" s="123"/>
      <c r="AB299" s="123"/>
      <c r="AC299" s="123"/>
      <c r="AD299" s="123"/>
      <c r="AE299" s="123"/>
      <c r="AF299" s="123"/>
      <c r="AG299" s="123"/>
      <c r="AH299" s="123"/>
      <c r="AI299" s="123"/>
      <c r="AJ299" s="123"/>
      <c r="AK299" s="123"/>
      <c r="AL299" s="123"/>
      <c r="AM299" s="123"/>
      <c r="AN299" s="123"/>
      <c r="AO299" s="123"/>
      <c r="AP299" s="123"/>
      <c r="AQ299" s="123"/>
      <c r="AR299" s="123"/>
      <c r="AS299" s="123"/>
      <c r="AT299" s="123"/>
      <c r="AU299" s="123"/>
      <c r="AV299"/>
      <c r="AW299"/>
      <c r="AX299"/>
      <c r="AY299"/>
      <c r="AZ299"/>
      <c r="BA299"/>
      <c r="BB299"/>
      <c r="BC299"/>
      <c r="BD299"/>
      <c r="BE299"/>
      <c r="BF299"/>
      <c r="BG299"/>
      <c r="BH299"/>
      <c r="BI299"/>
      <c r="BJ299"/>
      <c r="BK299"/>
      <c r="BL299"/>
      <c r="BM299"/>
      <c r="BN299"/>
      <c r="BO299"/>
      <c r="BP299"/>
      <c r="BQ299"/>
      <c r="BR299"/>
      <c r="BS299"/>
      <c r="BT299"/>
      <c r="BU299"/>
      <c r="BV299"/>
      <c r="BW299"/>
      <c r="BX299"/>
      <c r="BY299"/>
      <c r="BZ299"/>
      <c r="CA299"/>
      <c r="CB299"/>
      <c r="CC299"/>
      <c r="CD299"/>
      <c r="CE299"/>
      <c r="CF299"/>
      <c r="CG299"/>
      <c r="CH299"/>
      <c r="CI299"/>
      <c r="CJ299"/>
      <c r="CK299"/>
      <c r="CL299"/>
      <c r="CM299"/>
      <c r="CN299"/>
      <c r="CO299"/>
      <c r="CP299"/>
      <c r="CQ299"/>
      <c r="CR299"/>
      <c r="CS299"/>
      <c r="CT299"/>
      <c r="CU299"/>
      <c r="CV299"/>
      <c r="CW299"/>
      <c r="CX299"/>
      <c r="CY299"/>
      <c r="CZ299"/>
      <c r="DA299"/>
      <c r="DB299"/>
      <c r="DC299"/>
      <c r="DD299"/>
      <c r="DE299"/>
      <c r="DF299"/>
      <c r="DG299"/>
      <c r="DH299"/>
      <c r="DI299"/>
      <c r="DJ299"/>
      <c r="DK299"/>
      <c r="DL299"/>
      <c r="DM299"/>
      <c r="DN299"/>
      <c r="DO299"/>
      <c r="DP299"/>
      <c r="DQ299"/>
      <c r="DR299"/>
      <c r="DS299"/>
      <c r="DT299"/>
      <c r="DU299"/>
      <c r="DV299"/>
      <c r="DW299"/>
      <c r="DX299"/>
      <c r="DY299"/>
      <c r="DZ299"/>
      <c r="EA299"/>
      <c r="EB299"/>
      <c r="EC299"/>
      <c r="ED299"/>
      <c r="EE299"/>
      <c r="EF299"/>
      <c r="EG299"/>
      <c r="EH299"/>
      <c r="EI299"/>
      <c r="EJ299"/>
      <c r="EK299"/>
      <c r="EL299"/>
      <c r="EM299"/>
      <c r="EN299"/>
      <c r="EO299"/>
      <c r="EP299"/>
      <c r="EQ299"/>
      <c r="ER299"/>
      <c r="ES299"/>
      <c r="ET299"/>
      <c r="EU299"/>
      <c r="EV299"/>
      <c r="EW299"/>
      <c r="EX299"/>
      <c r="EY299"/>
      <c r="EZ299"/>
      <c r="FA299"/>
      <c r="FB299"/>
      <c r="FC299"/>
      <c r="FD299"/>
      <c r="FE299"/>
      <c r="FF299"/>
      <c r="FG299"/>
      <c r="FH299"/>
      <c r="FI299"/>
      <c r="FJ299"/>
      <c r="FK299"/>
      <c r="FL299"/>
      <c r="FM299"/>
      <c r="FN299"/>
      <c r="FO299"/>
      <c r="FP299"/>
      <c r="FQ299"/>
      <c r="FR299"/>
      <c r="FS299"/>
      <c r="FT299"/>
      <c r="FU299"/>
      <c r="FV299"/>
      <c r="FW299"/>
      <c r="FX299"/>
      <c r="FY299"/>
      <c r="FZ299"/>
      <c r="GA299"/>
      <c r="GB299"/>
      <c r="GC299"/>
      <c r="GD299"/>
      <c r="GE299"/>
      <c r="GF299"/>
      <c r="GG299"/>
      <c r="GH299"/>
      <c r="GI299"/>
      <c r="GJ299"/>
      <c r="GK299"/>
      <c r="GL299"/>
      <c r="GM299"/>
      <c r="GN299"/>
      <c r="GO299"/>
      <c r="GP299"/>
      <c r="GQ299"/>
      <c r="GR299"/>
      <c r="GS299"/>
      <c r="GT299"/>
      <c r="GU299"/>
      <c r="GV299"/>
      <c r="GW299"/>
      <c r="GX299"/>
      <c r="GY299"/>
      <c r="GZ299"/>
      <c r="HA299"/>
      <c r="HB299"/>
      <c r="HC299"/>
      <c r="HD299"/>
      <c r="HE299"/>
      <c r="HF299"/>
      <c r="HG299"/>
      <c r="HH299"/>
      <c r="HI299"/>
      <c r="HJ299"/>
      <c r="HK299"/>
      <c r="HL299"/>
      <c r="HM299"/>
      <c r="HN299"/>
      <c r="HO299"/>
      <c r="HP299"/>
      <c r="HQ299"/>
      <c r="HR299"/>
      <c r="HS299"/>
      <c r="HT299"/>
      <c r="HU299"/>
      <c r="HV299"/>
      <c r="HW299"/>
      <c r="HX299"/>
      <c r="HY299"/>
      <c r="HZ299"/>
      <c r="IA299"/>
      <c r="IB299"/>
      <c r="IC299"/>
      <c r="ID299"/>
      <c r="IE299"/>
      <c r="IF299"/>
      <c r="IG299"/>
      <c r="IH299"/>
      <c r="II299"/>
      <c r="IJ299"/>
      <c r="IK299"/>
      <c r="IL299"/>
      <c r="IM299"/>
      <c r="IN299"/>
      <c r="IO299"/>
      <c r="IP299"/>
      <c r="IQ299"/>
      <c r="IR299"/>
      <c r="IS299"/>
      <c r="IT299"/>
      <c r="IU299"/>
      <c r="IV299"/>
      <c r="IW299"/>
      <c r="IX299"/>
      <c r="IY299"/>
      <c r="IZ299"/>
      <c r="JA299"/>
      <c r="JB299"/>
      <c r="JC299"/>
      <c r="JD299"/>
      <c r="JE299"/>
      <c r="JF299"/>
      <c r="JG299"/>
      <c r="JH299"/>
      <c r="JI299"/>
      <c r="JJ299"/>
      <c r="JK299"/>
      <c r="JL299"/>
      <c r="JM299"/>
      <c r="JN299"/>
      <c r="JO299"/>
      <c r="JP299"/>
      <c r="JQ299"/>
      <c r="JR299"/>
      <c r="JS299"/>
      <c r="JT299"/>
      <c r="JU299"/>
      <c r="JV299"/>
      <c r="JW299"/>
      <c r="JX299"/>
      <c r="JY299"/>
      <c r="JZ299"/>
      <c r="KA299"/>
      <c r="KB299"/>
      <c r="KC299"/>
      <c r="KD299"/>
      <c r="KE299"/>
      <c r="KF299"/>
      <c r="KG299"/>
      <c r="KH299"/>
      <c r="KI299"/>
      <c r="KJ299"/>
      <c r="KK299"/>
      <c r="KL299"/>
      <c r="KM299"/>
      <c r="KN299"/>
      <c r="KO299"/>
      <c r="KP299"/>
      <c r="KQ299"/>
      <c r="KR299"/>
      <c r="KS299"/>
      <c r="KT299"/>
      <c r="KU299"/>
      <c r="KV299"/>
      <c r="KW299"/>
      <c r="KX299"/>
      <c r="KY299"/>
      <c r="KZ299"/>
      <c r="LA299"/>
      <c r="LB299"/>
      <c r="LC299"/>
      <c r="LD299"/>
      <c r="LE299"/>
      <c r="LF299"/>
      <c r="LG299"/>
      <c r="LH299"/>
      <c r="LI299"/>
      <c r="LJ299"/>
      <c r="LK299"/>
      <c r="LL299"/>
      <c r="LM299"/>
      <c r="LN299"/>
      <c r="LO299"/>
      <c r="LP299"/>
      <c r="LQ299"/>
      <c r="LR299"/>
      <c r="LS299"/>
      <c r="LT299"/>
      <c r="LU299"/>
      <c r="LV299"/>
      <c r="LW299"/>
      <c r="LX299"/>
      <c r="LY299"/>
      <c r="LZ299"/>
      <c r="MA299"/>
      <c r="MB299"/>
      <c r="MC299"/>
      <c r="MD299"/>
      <c r="ME299"/>
      <c r="MF299"/>
      <c r="MG299"/>
      <c r="MH299"/>
      <c r="MI299"/>
      <c r="MJ299"/>
      <c r="MK299"/>
      <c r="ML299"/>
      <c r="MM299"/>
      <c r="MN299"/>
      <c r="MO299"/>
      <c r="MP299"/>
      <c r="MQ299"/>
      <c r="MR299"/>
      <c r="MS299"/>
      <c r="MT299"/>
      <c r="MU299"/>
      <c r="MV299"/>
      <c r="MW299"/>
      <c r="MX299"/>
      <c r="MY299"/>
      <c r="MZ299"/>
      <c r="NA299"/>
      <c r="NB299"/>
      <c r="NC299"/>
      <c r="ND299"/>
      <c r="NE299"/>
      <c r="NF299"/>
      <c r="NG299"/>
      <c r="NH299"/>
      <c r="NI299"/>
      <c r="NJ299"/>
      <c r="NK299"/>
      <c r="NL299"/>
      <c r="NM299"/>
      <c r="NN299"/>
      <c r="NO299"/>
      <c r="NP299"/>
      <c r="NQ299"/>
      <c r="NR299"/>
      <c r="NS299"/>
      <c r="NT299"/>
      <c r="NU299"/>
      <c r="NV299"/>
      <c r="NW299"/>
      <c r="NX299"/>
      <c r="NY299"/>
      <c r="NZ299"/>
      <c r="OA299"/>
      <c r="OB299"/>
      <c r="OC299"/>
      <c r="OD299"/>
      <c r="OE299"/>
      <c r="OF299"/>
      <c r="OG299"/>
      <c r="OH299"/>
      <c r="OI299"/>
      <c r="OJ299"/>
      <c r="OK299"/>
      <c r="OL299"/>
      <c r="OM299"/>
      <c r="ON299"/>
      <c r="OO299"/>
      <c r="OP299"/>
      <c r="OQ299"/>
      <c r="OR299"/>
      <c r="OS299"/>
      <c r="OT299"/>
      <c r="OU299"/>
      <c r="OV299"/>
      <c r="OW299"/>
      <c r="OX299"/>
      <c r="OY299"/>
      <c r="OZ299"/>
      <c r="PA299"/>
      <c r="PB299"/>
      <c r="PC299"/>
      <c r="PD299"/>
      <c r="PE299"/>
      <c r="PF299"/>
      <c r="PG299"/>
      <c r="PH299"/>
      <c r="PI299"/>
      <c r="PJ299"/>
      <c r="PK299"/>
      <c r="PL299"/>
      <c r="PM299"/>
      <c r="PN299"/>
      <c r="PO299"/>
      <c r="PP299"/>
      <c r="PQ299"/>
      <c r="PR299"/>
      <c r="PS299"/>
      <c r="PT299"/>
      <c r="PU299"/>
      <c r="PV299"/>
      <c r="PW299"/>
      <c r="PX299"/>
      <c r="PY299"/>
      <c r="PZ299"/>
      <c r="QA299"/>
      <c r="QB299"/>
      <c r="QC299"/>
      <c r="QD299"/>
      <c r="QE299"/>
      <c r="QF299"/>
      <c r="QG299"/>
      <c r="QH299"/>
      <c r="QI299"/>
      <c r="QJ299"/>
      <c r="QK299"/>
      <c r="QL299"/>
      <c r="QM299"/>
      <c r="QN299"/>
      <c r="QO299"/>
      <c r="QP299"/>
      <c r="QQ299"/>
      <c r="QR299"/>
      <c r="QS299"/>
      <c r="QT299"/>
      <c r="QU299"/>
      <c r="QV299"/>
      <c r="QW299"/>
      <c r="QX299"/>
      <c r="QY299"/>
      <c r="QZ299"/>
      <c r="RA299"/>
      <c r="RB299"/>
      <c r="RC299"/>
      <c r="RD299"/>
      <c r="RE299"/>
      <c r="RF299"/>
      <c r="RG299"/>
      <c r="RH299"/>
      <c r="RI299"/>
      <c r="RJ299"/>
      <c r="RK299"/>
      <c r="RL299"/>
      <c r="RM299"/>
      <c r="RN299"/>
      <c r="RO299"/>
      <c r="RP299"/>
      <c r="RQ299"/>
      <c r="RR299"/>
      <c r="RS299"/>
      <c r="RT299"/>
      <c r="RU299"/>
      <c r="RV299"/>
      <c r="RW299"/>
      <c r="RX299"/>
      <c r="RY299"/>
      <c r="RZ299"/>
      <c r="SA299"/>
      <c r="SB299"/>
      <c r="SC299"/>
      <c r="SD299"/>
      <c r="SE299"/>
      <c r="SF299"/>
      <c r="SG299"/>
      <c r="SH299"/>
      <c r="SI299"/>
      <c r="SJ299"/>
      <c r="SK299"/>
      <c r="SL299"/>
      <c r="SM299"/>
      <c r="SN299"/>
      <c r="SO299"/>
      <c r="SP299"/>
      <c r="SQ299"/>
      <c r="SR299"/>
      <c r="SS299"/>
      <c r="ST299"/>
      <c r="SU299"/>
      <c r="SV299"/>
      <c r="SW299"/>
      <c r="SX299"/>
      <c r="SY299"/>
      <c r="SZ299"/>
      <c r="TA299"/>
      <c r="TB299"/>
      <c r="TC299"/>
      <c r="TD299"/>
      <c r="TE299"/>
      <c r="TF299"/>
      <c r="TG299"/>
      <c r="TH299"/>
      <c r="TI299"/>
      <c r="TJ299"/>
      <c r="TK299"/>
      <c r="TL299"/>
      <c r="TM299"/>
      <c r="TN299"/>
      <c r="TO299"/>
      <c r="TP299"/>
      <c r="TQ299"/>
      <c r="TR299"/>
      <c r="TS299"/>
      <c r="TT299"/>
      <c r="TU299"/>
      <c r="TV299"/>
      <c r="TW299"/>
      <c r="TX299"/>
      <c r="TY299"/>
      <c r="TZ299"/>
      <c r="UA299"/>
      <c r="UB299"/>
      <c r="UC299"/>
      <c r="UD299"/>
      <c r="UE299"/>
      <c r="UF299"/>
      <c r="UG299"/>
      <c r="UH299"/>
      <c r="UI299"/>
      <c r="UJ299"/>
      <c r="UK299"/>
      <c r="UL299"/>
      <c r="UM299"/>
      <c r="UN299"/>
      <c r="UO299"/>
      <c r="UP299"/>
      <c r="UQ299"/>
      <c r="UR299"/>
      <c r="US299"/>
      <c r="UT299"/>
      <c r="UU299"/>
      <c r="UV299"/>
      <c r="UW299"/>
      <c r="UX299"/>
      <c r="UY299"/>
      <c r="UZ299"/>
      <c r="VA299"/>
      <c r="VB299"/>
      <c r="VC299"/>
      <c r="VD299"/>
      <c r="VE299"/>
      <c r="VF299"/>
      <c r="VG299"/>
      <c r="VH299"/>
      <c r="VI299"/>
      <c r="VJ299"/>
      <c r="VK299"/>
      <c r="VL299"/>
      <c r="VM299"/>
      <c r="VN299"/>
      <c r="VO299"/>
      <c r="VP299"/>
      <c r="VQ299"/>
      <c r="VR299"/>
      <c r="VS299"/>
      <c r="VT299"/>
      <c r="VU299"/>
      <c r="VV299"/>
      <c r="VW299"/>
      <c r="VX299"/>
      <c r="VY299"/>
      <c r="VZ299"/>
      <c r="WA299"/>
      <c r="WB299"/>
      <c r="WC299"/>
      <c r="WD299"/>
      <c r="WE299"/>
      <c r="WF299"/>
      <c r="WG299"/>
      <c r="WH299"/>
      <c r="WI299"/>
      <c r="WJ299"/>
      <c r="WK299"/>
      <c r="WL299"/>
      <c r="WM299"/>
      <c r="WN299"/>
      <c r="WO299"/>
      <c r="WP299"/>
      <c r="WQ299"/>
      <c r="WR299"/>
      <c r="WS299"/>
      <c r="WT299"/>
      <c r="WU299"/>
      <c r="WV299"/>
      <c r="WW299"/>
      <c r="WX299"/>
      <c r="WY299"/>
      <c r="WZ299"/>
      <c r="XA299"/>
      <c r="XB299"/>
      <c r="XC299"/>
      <c r="XD299"/>
      <c r="XE299"/>
      <c r="XF299"/>
      <c r="XG299"/>
      <c r="XH299"/>
      <c r="XI299"/>
      <c r="XJ299"/>
      <c r="XK299"/>
      <c r="XL299"/>
      <c r="XM299"/>
      <c r="XN299"/>
      <c r="XO299"/>
      <c r="XP299"/>
      <c r="XQ299"/>
      <c r="XR299"/>
      <c r="XS299"/>
      <c r="XT299"/>
      <c r="XU299"/>
      <c r="XV299"/>
      <c r="XW299"/>
      <c r="XX299"/>
      <c r="XY299"/>
      <c r="XZ299"/>
      <c r="YA299"/>
      <c r="YB299"/>
      <c r="YC299"/>
      <c r="YD299"/>
      <c r="YE299"/>
      <c r="YF299"/>
      <c r="YG299"/>
      <c r="YH299"/>
      <c r="YI299"/>
      <c r="YJ299"/>
      <c r="YK299"/>
      <c r="YL299"/>
      <c r="YM299"/>
      <c r="YN299"/>
      <c r="YO299"/>
      <c r="YP299"/>
      <c r="YQ299"/>
      <c r="YR299"/>
      <c r="YS299"/>
      <c r="YT299"/>
      <c r="YU299"/>
      <c r="YV299"/>
      <c r="YW299"/>
      <c r="YX299"/>
      <c r="YY299"/>
      <c r="YZ299"/>
      <c r="ZA299"/>
      <c r="ZB299"/>
      <c r="ZC299"/>
      <c r="ZD299"/>
      <c r="ZE299"/>
      <c r="ZF299"/>
      <c r="ZG299"/>
      <c r="ZH299"/>
      <c r="ZI299"/>
      <c r="ZJ299"/>
      <c r="ZK299"/>
      <c r="ZL299"/>
      <c r="ZM299"/>
      <c r="ZN299"/>
      <c r="ZO299"/>
      <c r="ZP299"/>
      <c r="ZQ299"/>
      <c r="ZR299"/>
      <c r="ZS299"/>
      <c r="ZT299"/>
      <c r="ZU299"/>
      <c r="ZV299"/>
      <c r="ZW299"/>
      <c r="ZX299"/>
      <c r="ZY299"/>
      <c r="ZZ299"/>
      <c r="AAA299"/>
      <c r="AAB299"/>
      <c r="AAC299"/>
      <c r="AAD299"/>
      <c r="AAE299"/>
      <c r="AAF299"/>
      <c r="AAG299"/>
      <c r="AAH299"/>
      <c r="AAI299"/>
      <c r="AAJ299"/>
      <c r="AAK299"/>
      <c r="AAL299"/>
      <c r="AAM299"/>
      <c r="AAN299"/>
      <c r="AAO299"/>
      <c r="AAP299"/>
      <c r="AAQ299"/>
      <c r="AAR299"/>
      <c r="AAS299"/>
      <c r="AAT299"/>
      <c r="AAU299"/>
      <c r="AAV299"/>
      <c r="AAW299"/>
      <c r="AAX299"/>
      <c r="AAY299"/>
      <c r="AAZ299"/>
      <c r="ABA299"/>
      <c r="ABB299"/>
      <c r="ABC299"/>
      <c r="ABD299"/>
      <c r="ABE299"/>
      <c r="ABF299"/>
      <c r="ABG299"/>
      <c r="ABH299"/>
      <c r="ABI299"/>
      <c r="ABJ299"/>
      <c r="ABK299"/>
      <c r="ABL299"/>
      <c r="ABM299"/>
      <c r="ABN299"/>
      <c r="ABO299"/>
      <c r="ABP299"/>
      <c r="ABQ299"/>
      <c r="ABR299"/>
      <c r="ABS299"/>
      <c r="ABT299"/>
      <c r="ABU299"/>
      <c r="ABV299"/>
      <c r="ABW299"/>
      <c r="ABX299"/>
      <c r="ABY299"/>
      <c r="ABZ299"/>
      <c r="ACA299"/>
      <c r="ACB299"/>
      <c r="ACC299"/>
      <c r="ACD299"/>
      <c r="ACE299"/>
      <c r="ACF299"/>
      <c r="ACG299"/>
      <c r="ACH299"/>
      <c r="ACI299"/>
      <c r="ACJ299"/>
      <c r="ACK299"/>
      <c r="ACL299"/>
      <c r="ACM299"/>
      <c r="ACN299"/>
      <c r="ACO299"/>
      <c r="ACP299"/>
      <c r="ACQ299"/>
      <c r="ACR299"/>
      <c r="ACS299"/>
      <c r="ACT299"/>
      <c r="ACU299"/>
      <c r="ACV299"/>
      <c r="ACW299"/>
      <c r="ACX299"/>
      <c r="ACY299"/>
      <c r="ACZ299"/>
      <c r="ADA299"/>
      <c r="ADB299"/>
      <c r="ADC299"/>
      <c r="ADD299"/>
      <c r="ADE299"/>
      <c r="ADF299"/>
      <c r="ADG299"/>
      <c r="ADH299"/>
      <c r="ADI299"/>
      <c r="ADJ299"/>
      <c r="ADK299"/>
      <c r="ADL299"/>
      <c r="ADM299"/>
      <c r="ADN299"/>
      <c r="ADO299"/>
      <c r="ADP299"/>
      <c r="ADQ299"/>
      <c r="ADR299"/>
      <c r="ADS299"/>
      <c r="ADT299"/>
      <c r="ADU299"/>
      <c r="ADV299"/>
      <c r="ADW299"/>
      <c r="ADX299"/>
      <c r="ADY299"/>
      <c r="ADZ299"/>
      <c r="AEA299"/>
      <c r="AEB299"/>
      <c r="AEC299"/>
      <c r="AED299"/>
      <c r="AEE299"/>
      <c r="AEF299"/>
      <c r="AEG299"/>
      <c r="AEH299"/>
      <c r="AEI299"/>
      <c r="AEJ299"/>
      <c r="AEK299"/>
      <c r="AEL299"/>
      <c r="AEM299"/>
      <c r="AEN299"/>
      <c r="AEO299"/>
      <c r="AEP299"/>
      <c r="AEQ299"/>
      <c r="AER299"/>
      <c r="AES299"/>
      <c r="AET299"/>
      <c r="AEU299"/>
      <c r="AEV299"/>
      <c r="AEW299"/>
      <c r="AEX299"/>
      <c r="AEY299"/>
      <c r="AEZ299"/>
      <c r="AFA299"/>
      <c r="AFB299"/>
      <c r="AFC299"/>
      <c r="AFD299"/>
      <c r="AFE299"/>
      <c r="AFF299"/>
      <c r="AFG299"/>
      <c r="AFH299"/>
      <c r="AFI299"/>
      <c r="AFJ299"/>
      <c r="AFK299"/>
      <c r="AFL299"/>
      <c r="AFM299"/>
      <c r="AFN299"/>
      <c r="AFO299"/>
      <c r="AFP299"/>
      <c r="AFQ299"/>
      <c r="AFR299"/>
      <c r="AFS299"/>
      <c r="AFT299"/>
      <c r="AFU299"/>
      <c r="AFV299"/>
      <c r="AFW299"/>
      <c r="AFX299"/>
      <c r="AFY299"/>
      <c r="AFZ299"/>
      <c r="AGA299"/>
      <c r="AGB299"/>
      <c r="AGC299"/>
      <c r="AGD299"/>
      <c r="AGE299"/>
      <c r="AGF299"/>
      <c r="AGG299"/>
      <c r="AGH299"/>
      <c r="AGI299"/>
      <c r="AGJ299"/>
      <c r="AGK299"/>
      <c r="AGL299"/>
      <c r="AGM299"/>
      <c r="AGN299"/>
      <c r="AGO299"/>
      <c r="AGP299"/>
      <c r="AGQ299"/>
      <c r="AGR299"/>
      <c r="AGS299"/>
      <c r="AGT299"/>
      <c r="AGU299"/>
      <c r="AGV299"/>
      <c r="AGW299"/>
      <c r="AGX299"/>
      <c r="AGY299"/>
      <c r="AGZ299"/>
      <c r="AHA299"/>
      <c r="AHB299"/>
      <c r="AHC299"/>
      <c r="AHD299"/>
      <c r="AHE299"/>
      <c r="AHF299"/>
      <c r="AHG299"/>
      <c r="AHH299"/>
      <c r="AHI299"/>
      <c r="AHJ299"/>
      <c r="AHK299"/>
      <c r="AHL299"/>
      <c r="AHM299"/>
      <c r="AHN299"/>
      <c r="AHO299"/>
      <c r="AHP299"/>
      <c r="AHQ299"/>
      <c r="AHR299"/>
      <c r="AHS299"/>
      <c r="AHT299"/>
      <c r="AHU299"/>
      <c r="AHV299"/>
      <c r="AHW299"/>
      <c r="AHX299"/>
      <c r="AHY299"/>
      <c r="AHZ299"/>
      <c r="AIA299"/>
      <c r="AIB299"/>
      <c r="AIC299"/>
      <c r="AID299"/>
      <c r="AIE299"/>
      <c r="AIF299"/>
      <c r="AIG299"/>
      <c r="AIH299"/>
      <c r="AII299"/>
      <c r="AIJ299"/>
      <c r="AIK299"/>
      <c r="AIL299"/>
      <c r="AIM299"/>
      <c r="AIN299"/>
      <c r="AIO299"/>
      <c r="AIP299"/>
      <c r="AIQ299"/>
      <c r="AIR299"/>
      <c r="AIS299"/>
      <c r="AIT299"/>
      <c r="AIU299"/>
      <c r="AIV299"/>
      <c r="AIW299"/>
      <c r="AIX299"/>
      <c r="AIY299"/>
      <c r="AIZ299"/>
      <c r="AJA299"/>
      <c r="AJB299"/>
      <c r="AJC299"/>
      <c r="AJD299"/>
      <c r="AJE299"/>
      <c r="AJF299"/>
      <c r="AJG299"/>
      <c r="AJH299"/>
      <c r="AJI299"/>
      <c r="AJJ299"/>
      <c r="AJK299"/>
      <c r="AJL299"/>
      <c r="AJM299"/>
      <c r="AJN299"/>
      <c r="AJO299"/>
      <c r="AJP299"/>
      <c r="AJQ299"/>
      <c r="AJR299"/>
      <c r="AJS299"/>
      <c r="AJT299"/>
      <c r="AJU299"/>
      <c r="AJV299"/>
      <c r="AJW299"/>
      <c r="AJX299"/>
      <c r="AJY299"/>
      <c r="AJZ299"/>
      <c r="AKA299"/>
      <c r="AKB299"/>
      <c r="AKC299"/>
      <c r="AKD299"/>
      <c r="AKE299"/>
      <c r="AKF299"/>
      <c r="AKG299"/>
      <c r="AKH299"/>
      <c r="AKI299"/>
      <c r="AKJ299"/>
      <c r="AKK299"/>
      <c r="AKL299"/>
      <c r="AKM299"/>
      <c r="AKN299"/>
      <c r="AKO299"/>
      <c r="AKP299"/>
      <c r="AKQ299"/>
      <c r="AKR299"/>
      <c r="AKS299"/>
      <c r="AKT299"/>
      <c r="AKU299"/>
      <c r="AKV299"/>
      <c r="AKW299"/>
      <c r="AKX299"/>
      <c r="AKY299"/>
      <c r="AKZ299"/>
      <c r="ALA299"/>
      <c r="ALB299"/>
      <c r="ALC299"/>
      <c r="ALD299"/>
      <c r="ALE299"/>
      <c r="ALF299"/>
      <c r="ALG299"/>
      <c r="ALH299"/>
      <c r="ALI299"/>
      <c r="ALJ299"/>
      <c r="ALK299"/>
      <c r="ALL299"/>
      <c r="ALM299"/>
      <c r="ALN299"/>
      <c r="ALO299"/>
      <c r="ALP299"/>
      <c r="ALQ299"/>
      <c r="ALR299"/>
      <c r="ALS299"/>
      <c r="ALT299"/>
      <c r="ALU299"/>
      <c r="ALV299"/>
      <c r="ALW299"/>
      <c r="ALX299"/>
      <c r="ALY299"/>
      <c r="ALZ299"/>
      <c r="AMA299"/>
    </row>
    <row r="300" spans="3:1015" x14ac:dyDescent="0.25">
      <c r="C300" s="138"/>
      <c r="D300" s="138"/>
      <c r="E300" s="138"/>
      <c r="F300" s="138"/>
      <c r="G300" s="138"/>
      <c r="H300" s="138"/>
      <c r="I300" s="138"/>
      <c r="J300" s="138"/>
      <c r="K300" s="138"/>
      <c r="L300" s="123"/>
      <c r="M300" s="123"/>
      <c r="N300" s="123"/>
      <c r="O300" s="123"/>
      <c r="P300" s="123"/>
      <c r="Q300" s="123"/>
      <c r="R300" s="123"/>
      <c r="S300" s="123"/>
      <c r="T300" s="123"/>
      <c r="U300" s="123"/>
      <c r="V300" s="123"/>
      <c r="W300" s="123"/>
      <c r="X300" s="123"/>
      <c r="Y300" s="123"/>
      <c r="Z300" s="123"/>
      <c r="AA300" s="123"/>
      <c r="AB300" s="123"/>
      <c r="AC300" s="123"/>
      <c r="AD300" s="123"/>
      <c r="AE300" s="123"/>
      <c r="AF300" s="123"/>
      <c r="AG300" s="123"/>
      <c r="AH300" s="123"/>
      <c r="AI300" s="123"/>
      <c r="AJ300" s="123"/>
      <c r="AK300" s="123"/>
      <c r="AL300" s="123"/>
      <c r="AM300" s="123"/>
      <c r="AN300" s="123"/>
      <c r="AO300" s="123"/>
      <c r="AP300" s="123"/>
      <c r="AQ300" s="123"/>
      <c r="AR300" s="123"/>
      <c r="AS300" s="123"/>
      <c r="AT300" s="123"/>
      <c r="AU300" s="123"/>
      <c r="AV300"/>
      <c r="AW300"/>
      <c r="AX300"/>
      <c r="AY300"/>
      <c r="AZ300"/>
      <c r="BA300"/>
      <c r="BB300"/>
      <c r="BC300"/>
      <c r="BD300"/>
      <c r="BE300"/>
      <c r="BF300"/>
      <c r="BG300"/>
      <c r="BH300"/>
      <c r="BI300"/>
      <c r="BJ300"/>
      <c r="BK300"/>
      <c r="BL300"/>
      <c r="BM300"/>
      <c r="BN300"/>
      <c r="BO300"/>
      <c r="BP300"/>
      <c r="BQ300"/>
      <c r="BR300"/>
      <c r="BS300"/>
      <c r="BT300"/>
      <c r="BU300"/>
      <c r="BV300"/>
      <c r="BW300"/>
      <c r="BX300"/>
      <c r="BY300"/>
      <c r="BZ300"/>
      <c r="CA300"/>
      <c r="CB300"/>
      <c r="CC300"/>
      <c r="CD300"/>
      <c r="CE300"/>
      <c r="CF300"/>
      <c r="CG300"/>
      <c r="CH300"/>
      <c r="CI300"/>
      <c r="CJ300"/>
      <c r="CK300"/>
      <c r="CL300"/>
      <c r="CM300"/>
      <c r="CN300"/>
      <c r="CO300"/>
      <c r="CP300"/>
      <c r="CQ300"/>
      <c r="CR300"/>
      <c r="CS300"/>
      <c r="CT300"/>
      <c r="CU300"/>
      <c r="CV300"/>
      <c r="CW300"/>
      <c r="CX300"/>
      <c r="CY300"/>
      <c r="CZ300"/>
      <c r="DA300"/>
      <c r="DB300"/>
      <c r="DC300"/>
      <c r="DD300"/>
      <c r="DE300"/>
      <c r="DF300"/>
      <c r="DG300"/>
      <c r="DH300"/>
      <c r="DI300"/>
      <c r="DJ300"/>
      <c r="DK300"/>
      <c r="DL300"/>
      <c r="DM300"/>
      <c r="DN300"/>
      <c r="DO300"/>
      <c r="DP300"/>
      <c r="DQ300"/>
      <c r="DR300"/>
      <c r="DS300"/>
      <c r="DT300"/>
      <c r="DU300"/>
      <c r="DV300"/>
      <c r="DW300"/>
      <c r="DX300"/>
      <c r="DY300"/>
      <c r="DZ300"/>
      <c r="EA300"/>
      <c r="EB300"/>
      <c r="EC300"/>
      <c r="ED300"/>
      <c r="EE300"/>
      <c r="EF300"/>
      <c r="EG300"/>
      <c r="EH300"/>
      <c r="EI300"/>
      <c r="EJ300"/>
      <c r="EK300"/>
      <c r="EL300"/>
      <c r="EM300"/>
      <c r="EN300"/>
      <c r="EO300"/>
      <c r="EP300"/>
      <c r="EQ300"/>
      <c r="ER300"/>
      <c r="ES300"/>
      <c r="ET300"/>
      <c r="EU300"/>
      <c r="EV300"/>
      <c r="EW300"/>
      <c r="EX300"/>
      <c r="EY300"/>
      <c r="EZ300"/>
      <c r="FA300"/>
      <c r="FB300"/>
      <c r="FC300"/>
      <c r="FD300"/>
      <c r="FE300"/>
      <c r="FF300"/>
      <c r="FG300"/>
      <c r="FH300"/>
      <c r="FI300"/>
      <c r="FJ300"/>
      <c r="FK300"/>
      <c r="FL300"/>
      <c r="FM300"/>
      <c r="FN300"/>
      <c r="FO300"/>
      <c r="FP300"/>
      <c r="FQ300"/>
      <c r="FR300"/>
      <c r="FS300"/>
      <c r="FT300"/>
      <c r="FU300"/>
      <c r="FV300"/>
      <c r="FW300"/>
      <c r="FX300"/>
      <c r="FY300"/>
      <c r="FZ300"/>
      <c r="GA300"/>
      <c r="GB300"/>
      <c r="GC300"/>
      <c r="GD300"/>
      <c r="GE300"/>
      <c r="GF300"/>
      <c r="GG300"/>
      <c r="GH300"/>
      <c r="GI300"/>
      <c r="GJ300"/>
      <c r="GK300"/>
      <c r="GL300"/>
      <c r="GM300"/>
      <c r="GN300"/>
      <c r="GO300"/>
      <c r="GP300"/>
      <c r="GQ300"/>
      <c r="GR300"/>
      <c r="GS300"/>
      <c r="GT300"/>
      <c r="GU300"/>
      <c r="GV300"/>
      <c r="GW300"/>
      <c r="GX300"/>
      <c r="GY300"/>
      <c r="GZ300"/>
      <c r="HA300"/>
      <c r="HB300"/>
      <c r="HC300"/>
      <c r="HD300"/>
      <c r="HE300"/>
      <c r="HF300"/>
      <c r="HG300"/>
      <c r="HH300"/>
      <c r="HI300"/>
      <c r="HJ300"/>
      <c r="HK300"/>
      <c r="HL300"/>
      <c r="HM300"/>
      <c r="HN300"/>
      <c r="HO300"/>
      <c r="HP300"/>
      <c r="HQ300"/>
      <c r="HR300"/>
      <c r="HS300"/>
      <c r="HT300"/>
      <c r="HU300"/>
      <c r="HV300"/>
      <c r="HW300"/>
      <c r="HX300"/>
      <c r="HY300"/>
      <c r="HZ300"/>
      <c r="IA300"/>
      <c r="IB300"/>
      <c r="IC300"/>
      <c r="ID300"/>
      <c r="IE300"/>
      <c r="IF300"/>
      <c r="IG300"/>
      <c r="IH300"/>
      <c r="II300"/>
      <c r="IJ300"/>
      <c r="IK300"/>
      <c r="IL300"/>
      <c r="IM300"/>
      <c r="IN300"/>
      <c r="IO300"/>
      <c r="IP300"/>
      <c r="IQ300"/>
      <c r="IR300"/>
      <c r="IS300"/>
      <c r="IT300"/>
      <c r="IU300"/>
      <c r="IV300"/>
      <c r="IW300"/>
      <c r="IX300"/>
      <c r="IY300"/>
      <c r="IZ300"/>
      <c r="JA300"/>
      <c r="JB300"/>
      <c r="JC300"/>
      <c r="JD300"/>
      <c r="JE300"/>
      <c r="JF300"/>
      <c r="JG300"/>
      <c r="JH300"/>
      <c r="JI300"/>
      <c r="JJ300"/>
      <c r="JK300"/>
      <c r="JL300"/>
      <c r="JM300"/>
      <c r="JN300"/>
      <c r="JO300"/>
      <c r="JP300"/>
      <c r="JQ300"/>
      <c r="JR300"/>
      <c r="JS300"/>
      <c r="JT300"/>
      <c r="JU300"/>
      <c r="JV300"/>
      <c r="JW300"/>
      <c r="JX300"/>
      <c r="JY300"/>
      <c r="JZ300"/>
      <c r="KA300"/>
      <c r="KB300"/>
      <c r="KC300"/>
      <c r="KD300"/>
      <c r="KE300"/>
      <c r="KF300"/>
      <c r="KG300"/>
      <c r="KH300"/>
      <c r="KI300"/>
      <c r="KJ300"/>
      <c r="KK300"/>
      <c r="KL300"/>
      <c r="KM300"/>
      <c r="KN300"/>
      <c r="KO300"/>
      <c r="KP300"/>
      <c r="KQ300"/>
      <c r="KR300"/>
      <c r="KS300"/>
      <c r="KT300"/>
      <c r="KU300"/>
      <c r="KV300"/>
      <c r="KW300"/>
      <c r="KX300"/>
      <c r="KY300"/>
      <c r="KZ300"/>
      <c r="LA300"/>
      <c r="LB300"/>
      <c r="LC300"/>
      <c r="LD300"/>
      <c r="LE300"/>
      <c r="LF300"/>
      <c r="LG300"/>
      <c r="LH300"/>
      <c r="LI300"/>
      <c r="LJ300"/>
      <c r="LK300"/>
      <c r="LL300"/>
      <c r="LM300"/>
      <c r="LN300"/>
      <c r="LO300"/>
      <c r="LP300"/>
      <c r="LQ300"/>
      <c r="LR300"/>
      <c r="LS300"/>
      <c r="LT300"/>
      <c r="LU300"/>
      <c r="LV300"/>
      <c r="LW300"/>
      <c r="LX300"/>
      <c r="LY300"/>
      <c r="LZ300"/>
      <c r="MA300"/>
      <c r="MB300"/>
      <c r="MC300"/>
      <c r="MD300"/>
      <c r="ME300"/>
      <c r="MF300"/>
      <c r="MG300"/>
      <c r="MH300"/>
      <c r="MI300"/>
      <c r="MJ300"/>
      <c r="MK300"/>
      <c r="ML300"/>
      <c r="MM300"/>
      <c r="MN300"/>
      <c r="MO300"/>
      <c r="MP300"/>
      <c r="MQ300"/>
      <c r="MR300"/>
      <c r="MS300"/>
      <c r="MT300"/>
      <c r="MU300"/>
      <c r="MV300"/>
      <c r="MW300"/>
      <c r="MX300"/>
      <c r="MY300"/>
      <c r="MZ300"/>
      <c r="NA300"/>
      <c r="NB300"/>
      <c r="NC300"/>
      <c r="ND300"/>
      <c r="NE300"/>
      <c r="NF300"/>
      <c r="NG300"/>
      <c r="NH300"/>
      <c r="NI300"/>
      <c r="NJ300"/>
      <c r="NK300"/>
      <c r="NL300"/>
      <c r="NM300"/>
      <c r="NN300"/>
      <c r="NO300"/>
      <c r="NP300"/>
      <c r="NQ300"/>
      <c r="NR300"/>
      <c r="NS300"/>
      <c r="NT300"/>
      <c r="NU300"/>
      <c r="NV300"/>
      <c r="NW300"/>
      <c r="NX300"/>
      <c r="NY300"/>
      <c r="NZ300"/>
      <c r="OA300"/>
      <c r="OB300"/>
      <c r="OC300"/>
      <c r="OD300"/>
      <c r="OE300"/>
      <c r="OF300"/>
      <c r="OG300"/>
      <c r="OH300"/>
      <c r="OI300"/>
      <c r="OJ300"/>
      <c r="OK300"/>
      <c r="OL300"/>
      <c r="OM300"/>
      <c r="ON300"/>
      <c r="OO300"/>
      <c r="OP300"/>
      <c r="OQ300"/>
      <c r="OR300"/>
      <c r="OS300"/>
      <c r="OT300"/>
      <c r="OU300"/>
      <c r="OV300"/>
      <c r="OW300"/>
      <c r="OX300"/>
      <c r="OY300"/>
      <c r="OZ300"/>
      <c r="PA300"/>
      <c r="PB300"/>
      <c r="PC300"/>
      <c r="PD300"/>
      <c r="PE300"/>
      <c r="PF300"/>
      <c r="PG300"/>
      <c r="PH300"/>
      <c r="PI300"/>
      <c r="PJ300"/>
      <c r="PK300"/>
      <c r="PL300"/>
      <c r="PM300"/>
      <c r="PN300"/>
      <c r="PO300"/>
      <c r="PP300"/>
      <c r="PQ300"/>
      <c r="PR300"/>
      <c r="PS300"/>
      <c r="PT300"/>
      <c r="PU300"/>
      <c r="PV300"/>
      <c r="PW300"/>
      <c r="PX300"/>
      <c r="PY300"/>
      <c r="PZ300"/>
      <c r="QA300"/>
      <c r="QB300"/>
      <c r="QC300"/>
      <c r="QD300"/>
      <c r="QE300"/>
      <c r="QF300"/>
      <c r="QG300"/>
      <c r="QH300"/>
      <c r="QI300"/>
      <c r="QJ300"/>
      <c r="QK300"/>
      <c r="QL300"/>
      <c r="QM300"/>
      <c r="QN300"/>
      <c r="QO300"/>
      <c r="QP300"/>
      <c r="QQ300"/>
      <c r="QR300"/>
      <c r="QS300"/>
      <c r="QT300"/>
      <c r="QU300"/>
      <c r="QV300"/>
      <c r="QW300"/>
      <c r="QX300"/>
      <c r="QY300"/>
      <c r="QZ300"/>
      <c r="RA300"/>
      <c r="RB300"/>
      <c r="RC300"/>
      <c r="RD300"/>
      <c r="RE300"/>
      <c r="RF300"/>
      <c r="RG300"/>
      <c r="RH300"/>
      <c r="RI300"/>
      <c r="RJ300"/>
      <c r="RK300"/>
      <c r="RL300"/>
      <c r="RM300"/>
      <c r="RN300"/>
      <c r="RO300"/>
      <c r="RP300"/>
      <c r="RQ300"/>
      <c r="RR300"/>
      <c r="RS300"/>
      <c r="RT300"/>
      <c r="RU300"/>
      <c r="RV300"/>
      <c r="RW300"/>
      <c r="RX300"/>
      <c r="RY300"/>
      <c r="RZ300"/>
      <c r="SA300"/>
      <c r="SB300"/>
      <c r="SC300"/>
      <c r="SD300"/>
      <c r="SE300"/>
      <c r="SF300"/>
      <c r="SG300"/>
      <c r="SH300"/>
      <c r="SI300"/>
      <c r="SJ300"/>
      <c r="SK300"/>
      <c r="SL300"/>
      <c r="SM300"/>
      <c r="SN300"/>
      <c r="SO300"/>
      <c r="SP300"/>
      <c r="SQ300"/>
      <c r="SR300"/>
      <c r="SS300"/>
      <c r="ST300"/>
      <c r="SU300"/>
      <c r="SV300"/>
      <c r="SW300"/>
      <c r="SX300"/>
      <c r="SY300"/>
      <c r="SZ300"/>
      <c r="TA300"/>
      <c r="TB300"/>
      <c r="TC300"/>
      <c r="TD300"/>
      <c r="TE300"/>
      <c r="TF300"/>
      <c r="TG300"/>
      <c r="TH300"/>
      <c r="TI300"/>
      <c r="TJ300"/>
      <c r="TK300"/>
      <c r="TL300"/>
      <c r="TM300"/>
      <c r="TN300"/>
      <c r="TO300"/>
      <c r="TP300"/>
      <c r="TQ300"/>
      <c r="TR300"/>
      <c r="TS300"/>
      <c r="TT300"/>
      <c r="TU300"/>
      <c r="TV300"/>
      <c r="TW300"/>
      <c r="TX300"/>
      <c r="TY300"/>
      <c r="TZ300"/>
      <c r="UA300"/>
      <c r="UB300"/>
      <c r="UC300"/>
      <c r="UD300"/>
      <c r="UE300"/>
      <c r="UF300"/>
      <c r="UG300"/>
      <c r="UH300"/>
      <c r="UI300"/>
      <c r="UJ300"/>
      <c r="UK300"/>
      <c r="UL300"/>
      <c r="UM300"/>
      <c r="UN300"/>
      <c r="UO300"/>
      <c r="UP300"/>
      <c r="UQ300"/>
      <c r="UR300"/>
      <c r="US300"/>
      <c r="UT300"/>
      <c r="UU300"/>
      <c r="UV300"/>
      <c r="UW300"/>
      <c r="UX300"/>
      <c r="UY300"/>
      <c r="UZ300"/>
      <c r="VA300"/>
      <c r="VB300"/>
      <c r="VC300"/>
      <c r="VD300"/>
      <c r="VE300"/>
      <c r="VF300"/>
      <c r="VG300"/>
      <c r="VH300"/>
      <c r="VI300"/>
      <c r="VJ300"/>
      <c r="VK300"/>
      <c r="VL300"/>
      <c r="VM300"/>
      <c r="VN300"/>
      <c r="VO300"/>
      <c r="VP300"/>
      <c r="VQ300"/>
      <c r="VR300"/>
      <c r="VS300"/>
      <c r="VT300"/>
      <c r="VU300"/>
      <c r="VV300"/>
      <c r="VW300"/>
      <c r="VX300"/>
      <c r="VY300"/>
      <c r="VZ300"/>
      <c r="WA300"/>
      <c r="WB300"/>
      <c r="WC300"/>
      <c r="WD300"/>
      <c r="WE300"/>
      <c r="WF300"/>
      <c r="WG300"/>
      <c r="WH300"/>
      <c r="WI300"/>
      <c r="WJ300"/>
      <c r="WK300"/>
      <c r="WL300"/>
      <c r="WM300"/>
      <c r="WN300"/>
      <c r="WO300"/>
      <c r="WP300"/>
      <c r="WQ300"/>
      <c r="WR300"/>
      <c r="WS300"/>
      <c r="WT300"/>
      <c r="WU300"/>
      <c r="WV300"/>
      <c r="WW300"/>
      <c r="WX300"/>
      <c r="WY300"/>
      <c r="WZ300"/>
      <c r="XA300"/>
      <c r="XB300"/>
      <c r="XC300"/>
      <c r="XD300"/>
      <c r="XE300"/>
      <c r="XF300"/>
      <c r="XG300"/>
      <c r="XH300"/>
      <c r="XI300"/>
      <c r="XJ300"/>
      <c r="XK300"/>
      <c r="XL300"/>
      <c r="XM300"/>
      <c r="XN300"/>
      <c r="XO300"/>
      <c r="XP300"/>
      <c r="XQ300"/>
      <c r="XR300"/>
      <c r="XS300"/>
      <c r="XT300"/>
      <c r="XU300"/>
      <c r="XV300"/>
      <c r="XW300"/>
      <c r="XX300"/>
      <c r="XY300"/>
      <c r="XZ300"/>
      <c r="YA300"/>
      <c r="YB300"/>
      <c r="YC300"/>
      <c r="YD300"/>
      <c r="YE300"/>
      <c r="YF300"/>
      <c r="YG300"/>
      <c r="YH300"/>
      <c r="YI300"/>
      <c r="YJ300"/>
      <c r="YK300"/>
      <c r="YL300"/>
      <c r="YM300"/>
      <c r="YN300"/>
      <c r="YO300"/>
      <c r="YP300"/>
      <c r="YQ300"/>
      <c r="YR300"/>
      <c r="YS300"/>
      <c r="YT300"/>
      <c r="YU300"/>
      <c r="YV300"/>
      <c r="YW300"/>
      <c r="YX300"/>
      <c r="YY300"/>
      <c r="YZ300"/>
      <c r="ZA300"/>
      <c r="ZB300"/>
      <c r="ZC300"/>
      <c r="ZD300"/>
      <c r="ZE300"/>
      <c r="ZF300"/>
      <c r="ZG300"/>
      <c r="ZH300"/>
      <c r="ZI300"/>
      <c r="ZJ300"/>
      <c r="ZK300"/>
      <c r="ZL300"/>
      <c r="ZM300"/>
      <c r="ZN300"/>
      <c r="ZO300"/>
      <c r="ZP300"/>
      <c r="ZQ300"/>
      <c r="ZR300"/>
      <c r="ZS300"/>
      <c r="ZT300"/>
      <c r="ZU300"/>
      <c r="ZV300"/>
      <c r="ZW300"/>
      <c r="ZX300"/>
      <c r="ZY300"/>
      <c r="ZZ300"/>
      <c r="AAA300"/>
      <c r="AAB300"/>
      <c r="AAC300"/>
      <c r="AAD300"/>
      <c r="AAE300"/>
      <c r="AAF300"/>
      <c r="AAG300"/>
      <c r="AAH300"/>
      <c r="AAI300"/>
      <c r="AAJ300"/>
      <c r="AAK300"/>
      <c r="AAL300"/>
      <c r="AAM300"/>
      <c r="AAN300"/>
      <c r="AAO300"/>
      <c r="AAP300"/>
      <c r="AAQ300"/>
      <c r="AAR300"/>
      <c r="AAS300"/>
      <c r="AAT300"/>
      <c r="AAU300"/>
      <c r="AAV300"/>
      <c r="AAW300"/>
      <c r="AAX300"/>
      <c r="AAY300"/>
      <c r="AAZ300"/>
      <c r="ABA300"/>
      <c r="ABB300"/>
      <c r="ABC300"/>
      <c r="ABD300"/>
      <c r="ABE300"/>
      <c r="ABF300"/>
      <c r="ABG300"/>
      <c r="ABH300"/>
      <c r="ABI300"/>
      <c r="ABJ300"/>
      <c r="ABK300"/>
      <c r="ABL300"/>
      <c r="ABM300"/>
      <c r="ABN300"/>
      <c r="ABO300"/>
      <c r="ABP300"/>
      <c r="ABQ300"/>
      <c r="ABR300"/>
      <c r="ABS300"/>
      <c r="ABT300"/>
      <c r="ABU300"/>
      <c r="ABV300"/>
      <c r="ABW300"/>
      <c r="ABX300"/>
      <c r="ABY300"/>
      <c r="ABZ300"/>
      <c r="ACA300"/>
      <c r="ACB300"/>
      <c r="ACC300"/>
      <c r="ACD300"/>
      <c r="ACE300"/>
      <c r="ACF300"/>
      <c r="ACG300"/>
      <c r="ACH300"/>
      <c r="ACI300"/>
      <c r="ACJ300"/>
      <c r="ACK300"/>
      <c r="ACL300"/>
      <c r="ACM300"/>
      <c r="ACN300"/>
      <c r="ACO300"/>
      <c r="ACP300"/>
      <c r="ACQ300"/>
      <c r="ACR300"/>
      <c r="ACS300"/>
      <c r="ACT300"/>
      <c r="ACU300"/>
      <c r="ACV300"/>
      <c r="ACW300"/>
      <c r="ACX300"/>
      <c r="ACY300"/>
      <c r="ACZ300"/>
      <c r="ADA300"/>
      <c r="ADB300"/>
      <c r="ADC300"/>
      <c r="ADD300"/>
      <c r="ADE300"/>
      <c r="ADF300"/>
      <c r="ADG300"/>
      <c r="ADH300"/>
      <c r="ADI300"/>
      <c r="ADJ300"/>
      <c r="ADK300"/>
      <c r="ADL300"/>
      <c r="ADM300"/>
      <c r="ADN300"/>
      <c r="ADO300"/>
      <c r="ADP300"/>
      <c r="ADQ300"/>
      <c r="ADR300"/>
      <c r="ADS300"/>
      <c r="ADT300"/>
      <c r="ADU300"/>
      <c r="ADV300"/>
      <c r="ADW300"/>
      <c r="ADX300"/>
      <c r="ADY300"/>
      <c r="ADZ300"/>
      <c r="AEA300"/>
      <c r="AEB300"/>
      <c r="AEC300"/>
      <c r="AED300"/>
      <c r="AEE300"/>
      <c r="AEF300"/>
      <c r="AEG300"/>
      <c r="AEH300"/>
      <c r="AEI300"/>
      <c r="AEJ300"/>
      <c r="AEK300"/>
      <c r="AEL300"/>
      <c r="AEM300"/>
      <c r="AEN300"/>
      <c r="AEO300"/>
      <c r="AEP300"/>
      <c r="AEQ300"/>
      <c r="AER300"/>
      <c r="AES300"/>
      <c r="AET300"/>
      <c r="AEU300"/>
      <c r="AEV300"/>
      <c r="AEW300"/>
      <c r="AEX300"/>
      <c r="AEY300"/>
      <c r="AEZ300"/>
      <c r="AFA300"/>
      <c r="AFB300"/>
      <c r="AFC300"/>
      <c r="AFD300"/>
      <c r="AFE300"/>
      <c r="AFF300"/>
      <c r="AFG300"/>
      <c r="AFH300"/>
      <c r="AFI300"/>
      <c r="AFJ300"/>
      <c r="AFK300"/>
      <c r="AFL300"/>
      <c r="AFM300"/>
      <c r="AFN300"/>
      <c r="AFO300"/>
      <c r="AFP300"/>
      <c r="AFQ300"/>
      <c r="AFR300"/>
      <c r="AFS300"/>
      <c r="AFT300"/>
      <c r="AFU300"/>
      <c r="AFV300"/>
      <c r="AFW300"/>
      <c r="AFX300"/>
      <c r="AFY300"/>
      <c r="AFZ300"/>
      <c r="AGA300"/>
      <c r="AGB300"/>
      <c r="AGC300"/>
      <c r="AGD300"/>
      <c r="AGE300"/>
      <c r="AGF300"/>
      <c r="AGG300"/>
      <c r="AGH300"/>
      <c r="AGI300"/>
      <c r="AGJ300"/>
      <c r="AGK300"/>
      <c r="AGL300"/>
      <c r="AGM300"/>
      <c r="AGN300"/>
      <c r="AGO300"/>
      <c r="AGP300"/>
      <c r="AGQ300"/>
      <c r="AGR300"/>
      <c r="AGS300"/>
      <c r="AGT300"/>
      <c r="AGU300"/>
      <c r="AGV300"/>
      <c r="AGW300"/>
      <c r="AGX300"/>
      <c r="AGY300"/>
      <c r="AGZ300"/>
      <c r="AHA300"/>
      <c r="AHB300"/>
      <c r="AHC300"/>
      <c r="AHD300"/>
      <c r="AHE300"/>
      <c r="AHF300"/>
      <c r="AHG300"/>
      <c r="AHH300"/>
      <c r="AHI300"/>
      <c r="AHJ300"/>
      <c r="AHK300"/>
      <c r="AHL300"/>
      <c r="AHM300"/>
      <c r="AHN300"/>
      <c r="AHO300"/>
      <c r="AHP300"/>
      <c r="AHQ300"/>
      <c r="AHR300"/>
      <c r="AHS300"/>
      <c r="AHT300"/>
      <c r="AHU300"/>
      <c r="AHV300"/>
      <c r="AHW300"/>
      <c r="AHX300"/>
      <c r="AHY300"/>
      <c r="AHZ300"/>
      <c r="AIA300"/>
      <c r="AIB300"/>
      <c r="AIC300"/>
      <c r="AID300"/>
      <c r="AIE300"/>
      <c r="AIF300"/>
      <c r="AIG300"/>
      <c r="AIH300"/>
      <c r="AII300"/>
      <c r="AIJ300"/>
      <c r="AIK300"/>
      <c r="AIL300"/>
      <c r="AIM300"/>
      <c r="AIN300"/>
      <c r="AIO300"/>
      <c r="AIP300"/>
      <c r="AIQ300"/>
      <c r="AIR300"/>
      <c r="AIS300"/>
      <c r="AIT300"/>
      <c r="AIU300"/>
      <c r="AIV300"/>
      <c r="AIW300"/>
      <c r="AIX300"/>
      <c r="AIY300"/>
      <c r="AIZ300"/>
      <c r="AJA300"/>
      <c r="AJB300"/>
      <c r="AJC300"/>
      <c r="AJD300"/>
      <c r="AJE300"/>
      <c r="AJF300"/>
      <c r="AJG300"/>
      <c r="AJH300"/>
      <c r="AJI300"/>
      <c r="AJJ300"/>
      <c r="AJK300"/>
      <c r="AJL300"/>
      <c r="AJM300"/>
      <c r="AJN300"/>
      <c r="AJO300"/>
      <c r="AJP300"/>
      <c r="AJQ300"/>
      <c r="AJR300"/>
      <c r="AJS300"/>
      <c r="AJT300"/>
      <c r="AJU300"/>
      <c r="AJV300"/>
      <c r="AJW300"/>
      <c r="AJX300"/>
      <c r="AJY300"/>
      <c r="AJZ300"/>
      <c r="AKA300"/>
      <c r="AKB300"/>
      <c r="AKC300"/>
      <c r="AKD300"/>
      <c r="AKE300"/>
      <c r="AKF300"/>
      <c r="AKG300"/>
      <c r="AKH300"/>
      <c r="AKI300"/>
      <c r="AKJ300"/>
      <c r="AKK300"/>
      <c r="AKL300"/>
      <c r="AKM300"/>
      <c r="AKN300"/>
      <c r="AKO300"/>
      <c r="AKP300"/>
      <c r="AKQ300"/>
      <c r="AKR300"/>
      <c r="AKS300"/>
      <c r="AKT300"/>
      <c r="AKU300"/>
      <c r="AKV300"/>
      <c r="AKW300"/>
      <c r="AKX300"/>
      <c r="AKY300"/>
      <c r="AKZ300"/>
      <c r="ALA300"/>
      <c r="ALB300"/>
      <c r="ALC300"/>
      <c r="ALD300"/>
      <c r="ALE300"/>
      <c r="ALF300"/>
      <c r="ALG300"/>
      <c r="ALH300"/>
      <c r="ALI300"/>
      <c r="ALJ300"/>
      <c r="ALK300"/>
      <c r="ALL300"/>
      <c r="ALM300"/>
      <c r="ALN300"/>
      <c r="ALO300"/>
      <c r="ALP300"/>
      <c r="ALQ300"/>
      <c r="ALR300"/>
      <c r="ALS300"/>
      <c r="ALT300"/>
      <c r="ALU300"/>
      <c r="ALV300"/>
      <c r="ALW300"/>
      <c r="ALX300"/>
      <c r="ALY300"/>
      <c r="ALZ300"/>
      <c r="AMA300"/>
    </row>
    <row r="301" spans="3:1015" x14ac:dyDescent="0.25">
      <c r="C301" s="123"/>
      <c r="D301" s="123"/>
      <c r="E301" s="123"/>
      <c r="F301" s="123"/>
      <c r="G301" s="123"/>
      <c r="H301" s="123"/>
      <c r="I301" s="123"/>
      <c r="J301" s="123"/>
      <c r="K301" s="123"/>
      <c r="L301" s="123"/>
      <c r="M301" s="123"/>
      <c r="N301" s="123"/>
      <c r="O301" s="123"/>
      <c r="P301" s="123"/>
      <c r="Q301" s="123"/>
      <c r="R301" s="123"/>
      <c r="S301" s="123"/>
      <c r="T301" s="123"/>
      <c r="U301" s="123"/>
      <c r="V301" s="123"/>
      <c r="W301" s="123"/>
      <c r="X301" s="123"/>
      <c r="Y301" s="123"/>
      <c r="Z301" s="123"/>
      <c r="AA301" s="123"/>
      <c r="AB301" s="123"/>
      <c r="AC301" s="123"/>
      <c r="AD301" s="123"/>
      <c r="AE301" s="123"/>
      <c r="AF301" s="123"/>
      <c r="AG301" s="123"/>
      <c r="AH301" s="123"/>
      <c r="AI301" s="123"/>
      <c r="AJ301" s="123"/>
      <c r="AK301" s="123"/>
      <c r="AL301" s="123"/>
      <c r="AM301" s="123"/>
      <c r="AN301" s="123"/>
      <c r="AO301" s="123"/>
      <c r="AP301" s="123"/>
      <c r="AQ301" s="123"/>
      <c r="AR301" s="123"/>
      <c r="AS301" s="123"/>
      <c r="AT301" s="123"/>
      <c r="AU301" s="123"/>
      <c r="AV301"/>
      <c r="AW301"/>
      <c r="AX301"/>
      <c r="AY301"/>
      <c r="AZ301"/>
      <c r="BA301"/>
      <c r="BB301"/>
      <c r="BC301"/>
      <c r="BD301"/>
      <c r="BE301"/>
      <c r="BF301"/>
      <c r="BG301"/>
      <c r="BH301"/>
      <c r="BI301"/>
      <c r="BJ301"/>
      <c r="BK301"/>
      <c r="BL301"/>
      <c r="BM301"/>
      <c r="BN301"/>
      <c r="BO301"/>
      <c r="BP301"/>
      <c r="BQ301"/>
      <c r="BR301"/>
      <c r="BS301"/>
      <c r="BT301"/>
      <c r="BU301"/>
      <c r="BV301"/>
      <c r="BW301"/>
      <c r="BX301"/>
      <c r="BY301"/>
      <c r="BZ301"/>
      <c r="CA301"/>
      <c r="CB301"/>
      <c r="CC301"/>
      <c r="CD301"/>
      <c r="CE301"/>
      <c r="CF301"/>
      <c r="CG301"/>
      <c r="CH301"/>
      <c r="CI301"/>
      <c r="CJ301"/>
      <c r="CK301"/>
      <c r="CL301"/>
      <c r="CM301"/>
      <c r="CN301"/>
      <c r="CO301"/>
      <c r="CP301"/>
      <c r="CQ301"/>
      <c r="CR301"/>
      <c r="CS301"/>
      <c r="CT301"/>
      <c r="CU301"/>
      <c r="CV301"/>
      <c r="CW301"/>
      <c r="CX301"/>
      <c r="CY301"/>
      <c r="CZ301"/>
      <c r="DA301"/>
      <c r="DB301"/>
      <c r="DC301"/>
      <c r="DD301"/>
      <c r="DE301"/>
      <c r="DF301"/>
      <c r="DG301"/>
      <c r="DH301"/>
      <c r="DI301"/>
      <c r="DJ301"/>
      <c r="DK301"/>
      <c r="DL301"/>
      <c r="DM301"/>
      <c r="DN301"/>
      <c r="DO301"/>
      <c r="DP301"/>
      <c r="DQ301"/>
      <c r="DR301"/>
      <c r="DS301"/>
      <c r="DT301"/>
      <c r="DU301"/>
      <c r="DV301"/>
      <c r="DW301"/>
      <c r="DX301"/>
      <c r="DY301"/>
      <c r="DZ301"/>
      <c r="EA301"/>
      <c r="EB301"/>
      <c r="EC301"/>
      <c r="ED301"/>
      <c r="EE301"/>
      <c r="EF301"/>
      <c r="EG301"/>
      <c r="EH301"/>
      <c r="EI301"/>
      <c r="EJ301"/>
      <c r="EK301"/>
      <c r="EL301"/>
      <c r="EM301"/>
      <c r="EN301"/>
      <c r="EO301"/>
      <c r="EP301"/>
      <c r="EQ301"/>
      <c r="ER301"/>
      <c r="ES301"/>
      <c r="ET301"/>
      <c r="EU301"/>
      <c r="EV301"/>
      <c r="EW301"/>
      <c r="EX301"/>
      <c r="EY301"/>
      <c r="EZ301"/>
      <c r="FA301"/>
      <c r="FB301"/>
      <c r="FC301"/>
      <c r="FD301"/>
      <c r="FE301"/>
      <c r="FF301"/>
      <c r="FG301"/>
      <c r="FH301"/>
      <c r="FI301"/>
      <c r="FJ301"/>
      <c r="FK301"/>
      <c r="FL301"/>
      <c r="FM301"/>
      <c r="FN301"/>
      <c r="FO301"/>
      <c r="FP301"/>
      <c r="FQ301"/>
      <c r="FR301"/>
      <c r="FS301"/>
      <c r="FT301"/>
      <c r="FU301"/>
      <c r="FV301"/>
      <c r="FW301"/>
      <c r="FX301"/>
      <c r="FY301"/>
      <c r="FZ301"/>
      <c r="GA301"/>
      <c r="GB301"/>
      <c r="GC301"/>
      <c r="GD301"/>
      <c r="GE301"/>
      <c r="GF301"/>
      <c r="GG301"/>
      <c r="GH301"/>
      <c r="GI301"/>
      <c r="GJ301"/>
      <c r="GK301"/>
      <c r="GL301"/>
      <c r="GM301"/>
      <c r="GN301"/>
      <c r="GO301"/>
      <c r="GP301"/>
      <c r="GQ301"/>
      <c r="GR301"/>
      <c r="GS301"/>
      <c r="GT301"/>
      <c r="GU301"/>
      <c r="GV301"/>
      <c r="GW301"/>
      <c r="GX301"/>
      <c r="GY301"/>
      <c r="GZ301"/>
      <c r="HA301"/>
      <c r="HB301"/>
      <c r="HC301"/>
      <c r="HD301"/>
      <c r="HE301"/>
      <c r="HF301"/>
      <c r="HG301"/>
      <c r="HH301"/>
      <c r="HI301"/>
      <c r="HJ301"/>
      <c r="HK301"/>
      <c r="HL301"/>
      <c r="HM301"/>
      <c r="HN301"/>
      <c r="HO301"/>
      <c r="HP301"/>
      <c r="HQ301"/>
      <c r="HR301"/>
      <c r="HS301"/>
      <c r="HT301"/>
      <c r="HU301"/>
      <c r="HV301"/>
      <c r="HW301"/>
      <c r="HX301"/>
      <c r="HY301"/>
      <c r="HZ301"/>
      <c r="IA301"/>
      <c r="IB301"/>
      <c r="IC301"/>
      <c r="ID301"/>
      <c r="IE301"/>
      <c r="IF301"/>
      <c r="IG301"/>
      <c r="IH301"/>
      <c r="II301"/>
      <c r="IJ301"/>
      <c r="IK301"/>
      <c r="IL301"/>
      <c r="IM301"/>
      <c r="IN301"/>
      <c r="IO301"/>
      <c r="IP301"/>
      <c r="IQ301"/>
      <c r="IR301"/>
      <c r="IS301"/>
      <c r="IT301"/>
      <c r="IU301"/>
      <c r="IV301"/>
      <c r="IW301"/>
      <c r="IX301"/>
      <c r="IY301"/>
      <c r="IZ301"/>
      <c r="JA301"/>
      <c r="JB301"/>
      <c r="JC301"/>
      <c r="JD301"/>
      <c r="JE301"/>
      <c r="JF301"/>
      <c r="JG301"/>
      <c r="JH301"/>
      <c r="JI301"/>
      <c r="JJ301"/>
      <c r="JK301"/>
      <c r="JL301"/>
      <c r="JM301"/>
      <c r="JN301"/>
      <c r="JO301"/>
      <c r="JP301"/>
      <c r="JQ301"/>
      <c r="JR301"/>
      <c r="JS301"/>
      <c r="JT301"/>
      <c r="JU301"/>
      <c r="JV301"/>
      <c r="JW301"/>
      <c r="JX301"/>
      <c r="JY301"/>
      <c r="JZ301"/>
      <c r="KA301"/>
      <c r="KB301"/>
      <c r="KC301"/>
      <c r="KD301"/>
      <c r="KE301"/>
      <c r="KF301"/>
      <c r="KG301"/>
      <c r="KH301"/>
      <c r="KI301"/>
      <c r="KJ301"/>
      <c r="KK301"/>
      <c r="KL301"/>
      <c r="KM301"/>
      <c r="KN301"/>
      <c r="KO301"/>
      <c r="KP301"/>
      <c r="KQ301"/>
      <c r="KR301"/>
      <c r="KS301"/>
      <c r="KT301"/>
      <c r="KU301"/>
      <c r="KV301"/>
      <c r="KW301"/>
      <c r="KX301"/>
      <c r="KY301"/>
      <c r="KZ301"/>
      <c r="LA301"/>
      <c r="LB301"/>
      <c r="LC301"/>
      <c r="LD301"/>
      <c r="LE301"/>
      <c r="LF301"/>
      <c r="LG301"/>
      <c r="LH301"/>
      <c r="LI301"/>
      <c r="LJ301"/>
      <c r="LK301"/>
      <c r="LL301"/>
      <c r="LM301"/>
      <c r="LN301"/>
      <c r="LO301"/>
      <c r="LP301"/>
      <c r="LQ301"/>
      <c r="LR301"/>
      <c r="LS301"/>
      <c r="LT301"/>
      <c r="LU301"/>
      <c r="LV301"/>
      <c r="LW301"/>
      <c r="LX301"/>
      <c r="LY301"/>
      <c r="LZ301"/>
      <c r="MA301"/>
      <c r="MB301"/>
      <c r="MC301"/>
      <c r="MD301"/>
      <c r="ME301"/>
      <c r="MF301"/>
      <c r="MG301"/>
      <c r="MH301"/>
      <c r="MI301"/>
      <c r="MJ301"/>
      <c r="MK301"/>
      <c r="ML301"/>
      <c r="MM301"/>
      <c r="MN301"/>
      <c r="MO301"/>
      <c r="MP301"/>
      <c r="MQ301"/>
      <c r="MR301"/>
      <c r="MS301"/>
      <c r="MT301"/>
      <c r="MU301"/>
      <c r="MV301"/>
      <c r="MW301"/>
      <c r="MX301"/>
      <c r="MY301"/>
      <c r="MZ301"/>
      <c r="NA301"/>
      <c r="NB301"/>
      <c r="NC301"/>
      <c r="ND301"/>
      <c r="NE301"/>
      <c r="NF301"/>
      <c r="NG301"/>
      <c r="NH301"/>
      <c r="NI301"/>
      <c r="NJ301"/>
      <c r="NK301"/>
      <c r="NL301"/>
      <c r="NM301"/>
      <c r="NN301"/>
      <c r="NO301"/>
      <c r="NP301"/>
      <c r="NQ301"/>
      <c r="NR301"/>
      <c r="NS301"/>
      <c r="NT301"/>
      <c r="NU301"/>
      <c r="NV301"/>
      <c r="NW301"/>
      <c r="NX301"/>
      <c r="NY301"/>
      <c r="NZ301"/>
      <c r="OA301"/>
      <c r="OB301"/>
      <c r="OC301"/>
      <c r="OD301"/>
      <c r="OE301"/>
      <c r="OF301"/>
      <c r="OG301"/>
      <c r="OH301"/>
      <c r="OI301"/>
      <c r="OJ301"/>
      <c r="OK301"/>
      <c r="OL301"/>
      <c r="OM301"/>
      <c r="ON301"/>
      <c r="OO301"/>
      <c r="OP301"/>
      <c r="OQ301"/>
      <c r="OR301"/>
      <c r="OS301"/>
      <c r="OT301"/>
      <c r="OU301"/>
      <c r="OV301"/>
      <c r="OW301"/>
      <c r="OX301"/>
      <c r="OY301"/>
      <c r="OZ301"/>
      <c r="PA301"/>
      <c r="PB301"/>
      <c r="PC301"/>
      <c r="PD301"/>
      <c r="PE301"/>
      <c r="PF301"/>
      <c r="PG301"/>
      <c r="PH301"/>
      <c r="PI301"/>
      <c r="PJ301"/>
      <c r="PK301"/>
      <c r="PL301"/>
      <c r="PM301"/>
      <c r="PN301"/>
      <c r="PO301"/>
      <c r="PP301"/>
      <c r="PQ301"/>
      <c r="PR301"/>
      <c r="PS301"/>
      <c r="PT301"/>
      <c r="PU301"/>
      <c r="PV301"/>
      <c r="PW301"/>
      <c r="PX301"/>
      <c r="PY301"/>
      <c r="PZ301"/>
      <c r="QA301"/>
      <c r="QB301"/>
      <c r="QC301"/>
      <c r="QD301"/>
      <c r="QE301"/>
      <c r="QF301"/>
      <c r="QG301"/>
      <c r="QH301"/>
      <c r="QI301"/>
      <c r="QJ301"/>
      <c r="QK301"/>
      <c r="QL301"/>
      <c r="QM301"/>
      <c r="QN301"/>
      <c r="QO301"/>
      <c r="QP301"/>
      <c r="QQ301"/>
      <c r="QR301"/>
      <c r="QS301"/>
      <c r="QT301"/>
      <c r="QU301"/>
      <c r="QV301"/>
      <c r="QW301"/>
      <c r="QX301"/>
      <c r="QY301"/>
      <c r="QZ301"/>
      <c r="RA301"/>
      <c r="RB301"/>
      <c r="RC301"/>
      <c r="RD301"/>
      <c r="RE301"/>
      <c r="RF301"/>
      <c r="RG301"/>
      <c r="RH301"/>
      <c r="RI301"/>
      <c r="RJ301"/>
      <c r="RK301"/>
      <c r="RL301"/>
      <c r="RM301"/>
      <c r="RN301"/>
      <c r="RO301"/>
      <c r="RP301"/>
      <c r="RQ301"/>
      <c r="RR301"/>
      <c r="RS301"/>
      <c r="RT301"/>
      <c r="RU301"/>
      <c r="RV301"/>
      <c r="RW301"/>
      <c r="RX301"/>
      <c r="RY301"/>
      <c r="RZ301"/>
      <c r="SA301"/>
      <c r="SB301"/>
      <c r="SC301"/>
      <c r="SD301"/>
      <c r="SE301"/>
      <c r="SF301"/>
      <c r="SG301"/>
      <c r="SH301"/>
      <c r="SI301"/>
      <c r="SJ301"/>
      <c r="SK301"/>
      <c r="SL301"/>
      <c r="SM301"/>
      <c r="SN301"/>
      <c r="SO301"/>
      <c r="SP301"/>
      <c r="SQ301"/>
      <c r="SR301"/>
      <c r="SS301"/>
      <c r="ST301"/>
      <c r="SU301"/>
      <c r="SV301"/>
      <c r="SW301"/>
      <c r="SX301"/>
      <c r="SY301"/>
      <c r="SZ301"/>
      <c r="TA301"/>
      <c r="TB301"/>
      <c r="TC301"/>
      <c r="TD301"/>
      <c r="TE301"/>
      <c r="TF301"/>
      <c r="TG301"/>
      <c r="TH301"/>
      <c r="TI301"/>
      <c r="TJ301"/>
      <c r="TK301"/>
      <c r="TL301"/>
      <c r="TM301"/>
      <c r="TN301"/>
      <c r="TO301"/>
      <c r="TP301"/>
      <c r="TQ301"/>
      <c r="TR301"/>
      <c r="TS301"/>
      <c r="TT301"/>
      <c r="TU301"/>
      <c r="TV301"/>
      <c r="TW301"/>
      <c r="TX301"/>
      <c r="TY301"/>
      <c r="TZ301"/>
      <c r="UA301"/>
      <c r="UB301"/>
      <c r="UC301"/>
      <c r="UD301"/>
      <c r="UE301"/>
      <c r="UF301"/>
      <c r="UG301"/>
      <c r="UH301"/>
      <c r="UI301"/>
      <c r="UJ301"/>
      <c r="UK301"/>
      <c r="UL301"/>
      <c r="UM301"/>
      <c r="UN301"/>
      <c r="UO301"/>
      <c r="UP301"/>
      <c r="UQ301"/>
      <c r="UR301"/>
      <c r="US301"/>
      <c r="UT301"/>
      <c r="UU301"/>
      <c r="UV301"/>
      <c r="UW301"/>
      <c r="UX301"/>
      <c r="UY301"/>
      <c r="UZ301"/>
      <c r="VA301"/>
      <c r="VB301"/>
      <c r="VC301"/>
      <c r="VD301"/>
      <c r="VE301"/>
      <c r="VF301"/>
      <c r="VG301"/>
      <c r="VH301"/>
      <c r="VI301"/>
      <c r="VJ301"/>
      <c r="VK301"/>
      <c r="VL301"/>
      <c r="VM301"/>
      <c r="VN301"/>
      <c r="VO301"/>
      <c r="VP301"/>
      <c r="VQ301"/>
      <c r="VR301"/>
      <c r="VS301"/>
      <c r="VT301"/>
      <c r="VU301"/>
      <c r="VV301"/>
      <c r="VW301"/>
      <c r="VX301"/>
      <c r="VY301"/>
      <c r="VZ301"/>
      <c r="WA301"/>
      <c r="WB301"/>
      <c r="WC301"/>
      <c r="WD301"/>
      <c r="WE301"/>
      <c r="WF301"/>
      <c r="WG301"/>
      <c r="WH301"/>
      <c r="WI301"/>
      <c r="WJ301"/>
      <c r="WK301"/>
      <c r="WL301"/>
      <c r="WM301"/>
      <c r="WN301"/>
      <c r="WO301"/>
      <c r="WP301"/>
      <c r="WQ301"/>
      <c r="WR301"/>
      <c r="WS301"/>
      <c r="WT301"/>
      <c r="WU301"/>
      <c r="WV301"/>
      <c r="WW301"/>
      <c r="WX301"/>
      <c r="WY301"/>
      <c r="WZ301"/>
      <c r="XA301"/>
      <c r="XB301"/>
      <c r="XC301"/>
      <c r="XD301"/>
      <c r="XE301"/>
      <c r="XF301"/>
      <c r="XG301"/>
      <c r="XH301"/>
      <c r="XI301"/>
      <c r="XJ301"/>
      <c r="XK301"/>
      <c r="XL301"/>
      <c r="XM301"/>
      <c r="XN301"/>
      <c r="XO301"/>
      <c r="XP301"/>
      <c r="XQ301"/>
      <c r="XR301"/>
      <c r="XS301"/>
      <c r="XT301"/>
      <c r="XU301"/>
      <c r="XV301"/>
      <c r="XW301"/>
      <c r="XX301"/>
      <c r="XY301"/>
      <c r="XZ301"/>
      <c r="YA301"/>
      <c r="YB301"/>
      <c r="YC301"/>
      <c r="YD301"/>
      <c r="YE301"/>
      <c r="YF301"/>
      <c r="YG301"/>
      <c r="YH301"/>
      <c r="YI301"/>
      <c r="YJ301"/>
      <c r="YK301"/>
      <c r="YL301"/>
      <c r="YM301"/>
      <c r="YN301"/>
      <c r="YO301"/>
      <c r="YP301"/>
      <c r="YQ301"/>
      <c r="YR301"/>
      <c r="YS301"/>
      <c r="YT301"/>
      <c r="YU301"/>
      <c r="YV301"/>
      <c r="YW301"/>
      <c r="YX301"/>
      <c r="YY301"/>
      <c r="YZ301"/>
      <c r="ZA301"/>
      <c r="ZB301"/>
      <c r="ZC301"/>
      <c r="ZD301"/>
      <c r="ZE301"/>
      <c r="ZF301"/>
      <c r="ZG301"/>
      <c r="ZH301"/>
      <c r="ZI301"/>
      <c r="ZJ301"/>
      <c r="ZK301"/>
      <c r="ZL301"/>
      <c r="ZM301"/>
      <c r="ZN301"/>
      <c r="ZO301"/>
      <c r="ZP301"/>
      <c r="ZQ301"/>
      <c r="ZR301"/>
      <c r="ZS301"/>
      <c r="ZT301"/>
      <c r="ZU301"/>
      <c r="ZV301"/>
      <c r="ZW301"/>
      <c r="ZX301"/>
      <c r="ZY301"/>
      <c r="ZZ301"/>
      <c r="AAA301"/>
      <c r="AAB301"/>
      <c r="AAC301"/>
      <c r="AAD301"/>
      <c r="AAE301"/>
      <c r="AAF301"/>
      <c r="AAG301"/>
      <c r="AAH301"/>
      <c r="AAI301"/>
      <c r="AAJ301"/>
      <c r="AAK301"/>
      <c r="AAL301"/>
      <c r="AAM301"/>
      <c r="AAN301"/>
      <c r="AAO301"/>
      <c r="AAP301"/>
      <c r="AAQ301"/>
      <c r="AAR301"/>
      <c r="AAS301"/>
      <c r="AAT301"/>
      <c r="AAU301"/>
      <c r="AAV301"/>
      <c r="AAW301"/>
      <c r="AAX301"/>
      <c r="AAY301"/>
      <c r="AAZ301"/>
      <c r="ABA301"/>
      <c r="ABB301"/>
      <c r="ABC301"/>
      <c r="ABD301"/>
      <c r="ABE301"/>
      <c r="ABF301"/>
      <c r="ABG301"/>
      <c r="ABH301"/>
      <c r="ABI301"/>
      <c r="ABJ301"/>
      <c r="ABK301"/>
      <c r="ABL301"/>
      <c r="ABM301"/>
      <c r="ABN301"/>
      <c r="ABO301"/>
      <c r="ABP301"/>
      <c r="ABQ301"/>
      <c r="ABR301"/>
      <c r="ABS301"/>
      <c r="ABT301"/>
      <c r="ABU301"/>
      <c r="ABV301"/>
      <c r="ABW301"/>
      <c r="ABX301"/>
      <c r="ABY301"/>
      <c r="ABZ301"/>
      <c r="ACA301"/>
      <c r="ACB301"/>
      <c r="ACC301"/>
      <c r="ACD301"/>
      <c r="ACE301"/>
      <c r="ACF301"/>
      <c r="ACG301"/>
      <c r="ACH301"/>
      <c r="ACI301"/>
      <c r="ACJ301"/>
      <c r="ACK301"/>
      <c r="ACL301"/>
      <c r="ACM301"/>
      <c r="ACN301"/>
      <c r="ACO301"/>
      <c r="ACP301"/>
      <c r="ACQ301"/>
      <c r="ACR301"/>
      <c r="ACS301"/>
      <c r="ACT301"/>
      <c r="ACU301"/>
      <c r="ACV301"/>
      <c r="ACW301"/>
      <c r="ACX301"/>
      <c r="ACY301"/>
      <c r="ACZ301"/>
      <c r="ADA301"/>
      <c r="ADB301"/>
      <c r="ADC301"/>
      <c r="ADD301"/>
      <c r="ADE301"/>
      <c r="ADF301"/>
      <c r="ADG301"/>
      <c r="ADH301"/>
      <c r="ADI301"/>
      <c r="ADJ301"/>
      <c r="ADK301"/>
      <c r="ADL301"/>
      <c r="ADM301"/>
      <c r="ADN301"/>
      <c r="ADO301"/>
      <c r="ADP301"/>
      <c r="ADQ301"/>
      <c r="ADR301"/>
      <c r="ADS301"/>
      <c r="ADT301"/>
      <c r="ADU301"/>
      <c r="ADV301"/>
      <c r="ADW301"/>
      <c r="ADX301"/>
      <c r="ADY301"/>
      <c r="ADZ301"/>
      <c r="AEA301"/>
      <c r="AEB301"/>
      <c r="AEC301"/>
      <c r="AED301"/>
      <c r="AEE301"/>
      <c r="AEF301"/>
      <c r="AEG301"/>
      <c r="AEH301"/>
      <c r="AEI301"/>
      <c r="AEJ301"/>
      <c r="AEK301"/>
      <c r="AEL301"/>
      <c r="AEM301"/>
      <c r="AEN301"/>
      <c r="AEO301"/>
      <c r="AEP301"/>
      <c r="AEQ301"/>
      <c r="AER301"/>
      <c r="AES301"/>
      <c r="AET301"/>
      <c r="AEU301"/>
      <c r="AEV301"/>
      <c r="AEW301"/>
      <c r="AEX301"/>
      <c r="AEY301"/>
      <c r="AEZ301"/>
      <c r="AFA301"/>
      <c r="AFB301"/>
      <c r="AFC301"/>
      <c r="AFD301"/>
      <c r="AFE301"/>
      <c r="AFF301"/>
      <c r="AFG301"/>
      <c r="AFH301"/>
      <c r="AFI301"/>
      <c r="AFJ301"/>
      <c r="AFK301"/>
      <c r="AFL301"/>
      <c r="AFM301"/>
      <c r="AFN301"/>
      <c r="AFO301"/>
      <c r="AFP301"/>
      <c r="AFQ301"/>
      <c r="AFR301"/>
      <c r="AFS301"/>
      <c r="AFT301"/>
      <c r="AFU301"/>
      <c r="AFV301"/>
      <c r="AFW301"/>
      <c r="AFX301"/>
      <c r="AFY301"/>
      <c r="AFZ301"/>
      <c r="AGA301"/>
      <c r="AGB301"/>
      <c r="AGC301"/>
      <c r="AGD301"/>
      <c r="AGE301"/>
      <c r="AGF301"/>
      <c r="AGG301"/>
      <c r="AGH301"/>
      <c r="AGI301"/>
      <c r="AGJ301"/>
      <c r="AGK301"/>
      <c r="AGL301"/>
      <c r="AGM301"/>
      <c r="AGN301"/>
      <c r="AGO301"/>
      <c r="AGP301"/>
      <c r="AGQ301"/>
      <c r="AGR301"/>
      <c r="AGS301"/>
      <c r="AGT301"/>
      <c r="AGU301"/>
      <c r="AGV301"/>
      <c r="AGW301"/>
      <c r="AGX301"/>
      <c r="AGY301"/>
      <c r="AGZ301"/>
      <c r="AHA301"/>
      <c r="AHB301"/>
      <c r="AHC301"/>
      <c r="AHD301"/>
      <c r="AHE301"/>
      <c r="AHF301"/>
      <c r="AHG301"/>
      <c r="AHH301"/>
      <c r="AHI301"/>
      <c r="AHJ301"/>
      <c r="AHK301"/>
      <c r="AHL301"/>
      <c r="AHM301"/>
      <c r="AHN301"/>
      <c r="AHO301"/>
      <c r="AHP301"/>
      <c r="AHQ301"/>
      <c r="AHR301"/>
      <c r="AHS301"/>
      <c r="AHT301"/>
      <c r="AHU301"/>
      <c r="AHV301"/>
      <c r="AHW301"/>
      <c r="AHX301"/>
      <c r="AHY301"/>
      <c r="AHZ301"/>
      <c r="AIA301"/>
      <c r="AIB301"/>
      <c r="AIC301"/>
      <c r="AID301"/>
      <c r="AIE301"/>
      <c r="AIF301"/>
      <c r="AIG301"/>
      <c r="AIH301"/>
      <c r="AII301"/>
      <c r="AIJ301"/>
      <c r="AIK301"/>
      <c r="AIL301"/>
      <c r="AIM301"/>
      <c r="AIN301"/>
      <c r="AIO301"/>
      <c r="AIP301"/>
      <c r="AIQ301"/>
      <c r="AIR301"/>
      <c r="AIS301"/>
      <c r="AIT301"/>
      <c r="AIU301"/>
      <c r="AIV301"/>
      <c r="AIW301"/>
      <c r="AIX301"/>
      <c r="AIY301"/>
      <c r="AIZ301"/>
      <c r="AJA301"/>
      <c r="AJB301"/>
      <c r="AJC301"/>
      <c r="AJD301"/>
      <c r="AJE301"/>
      <c r="AJF301"/>
      <c r="AJG301"/>
      <c r="AJH301"/>
      <c r="AJI301"/>
      <c r="AJJ301"/>
      <c r="AJK301"/>
      <c r="AJL301"/>
      <c r="AJM301"/>
      <c r="AJN301"/>
      <c r="AJO301"/>
      <c r="AJP301"/>
      <c r="AJQ301"/>
      <c r="AJR301"/>
      <c r="AJS301"/>
      <c r="AJT301"/>
      <c r="AJU301"/>
      <c r="AJV301"/>
      <c r="AJW301"/>
      <c r="AJX301"/>
      <c r="AJY301"/>
      <c r="AJZ301"/>
      <c r="AKA301"/>
      <c r="AKB301"/>
      <c r="AKC301"/>
      <c r="AKD301"/>
      <c r="AKE301"/>
      <c r="AKF301"/>
      <c r="AKG301"/>
      <c r="AKH301"/>
      <c r="AKI301"/>
      <c r="AKJ301"/>
      <c r="AKK301"/>
      <c r="AKL301"/>
      <c r="AKM301"/>
      <c r="AKN301"/>
      <c r="AKO301"/>
      <c r="AKP301"/>
      <c r="AKQ301"/>
      <c r="AKR301"/>
      <c r="AKS301"/>
      <c r="AKT301"/>
      <c r="AKU301"/>
      <c r="AKV301"/>
      <c r="AKW301"/>
      <c r="AKX301"/>
      <c r="AKY301"/>
      <c r="AKZ301"/>
      <c r="ALA301"/>
      <c r="ALB301"/>
      <c r="ALC301"/>
      <c r="ALD301"/>
      <c r="ALE301"/>
      <c r="ALF301"/>
      <c r="ALG301"/>
      <c r="ALH301"/>
      <c r="ALI301"/>
      <c r="ALJ301"/>
      <c r="ALK301"/>
      <c r="ALL301"/>
      <c r="ALM301"/>
      <c r="ALN301"/>
      <c r="ALO301"/>
      <c r="ALP301"/>
      <c r="ALQ301"/>
      <c r="ALR301"/>
      <c r="ALS301"/>
      <c r="ALT301"/>
      <c r="ALU301"/>
      <c r="ALV301"/>
      <c r="ALW301"/>
      <c r="ALX301"/>
      <c r="ALY301"/>
      <c r="ALZ301"/>
      <c r="AMA301"/>
    </row>
    <row r="302" spans="3:1015" x14ac:dyDescent="0.25">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c r="AA302" s="123"/>
      <c r="AB302" s="123"/>
      <c r="AC302" s="123"/>
      <c r="AD302" s="123"/>
      <c r="AE302" s="123"/>
      <c r="AF302" s="123"/>
      <c r="AG302" s="123"/>
      <c r="AH302" s="123"/>
      <c r="AI302" s="123"/>
      <c r="AJ302" s="123"/>
      <c r="AK302" s="123"/>
      <c r="AL302" s="123"/>
      <c r="AM302" s="123"/>
      <c r="AN302" s="123"/>
      <c r="AO302" s="123"/>
      <c r="AP302" s="123"/>
      <c r="AQ302" s="123"/>
      <c r="AR302" s="123"/>
      <c r="AS302" s="123"/>
      <c r="AT302" s="123"/>
      <c r="AU302" s="123"/>
      <c r="AV302"/>
      <c r="AW302"/>
      <c r="AX302"/>
      <c r="AY302"/>
      <c r="AZ302"/>
      <c r="BA302"/>
      <c r="BB302"/>
      <c r="BC302"/>
      <c r="BD302"/>
      <c r="BE302"/>
      <c r="BF302"/>
      <c r="BG302"/>
      <c r="BH302"/>
      <c r="BI302"/>
      <c r="BJ302"/>
      <c r="BK302"/>
      <c r="BL302"/>
      <c r="BM302"/>
      <c r="BN302"/>
      <c r="BO302"/>
      <c r="BP302"/>
      <c r="BQ302"/>
      <c r="BR302"/>
      <c r="BS302"/>
      <c r="BT302"/>
      <c r="BU302"/>
      <c r="BV302"/>
      <c r="BW302"/>
      <c r="BX302"/>
      <c r="BY302"/>
      <c r="BZ302"/>
      <c r="CA302"/>
      <c r="CB302"/>
      <c r="CC302"/>
      <c r="CD302"/>
      <c r="CE302"/>
      <c r="CF302"/>
      <c r="CG302"/>
      <c r="CH302"/>
      <c r="CI302"/>
      <c r="CJ302"/>
      <c r="CK302"/>
      <c r="CL302"/>
      <c r="CM302"/>
      <c r="CN302"/>
      <c r="CO302"/>
      <c r="CP302"/>
      <c r="CQ302"/>
      <c r="CR302"/>
      <c r="CS302"/>
      <c r="CT302"/>
      <c r="CU302"/>
      <c r="CV302"/>
      <c r="CW302"/>
      <c r="CX302"/>
      <c r="CY302"/>
      <c r="CZ302"/>
      <c r="DA302"/>
      <c r="DB302"/>
      <c r="DC302"/>
      <c r="DD302"/>
      <c r="DE302"/>
      <c r="DF302"/>
      <c r="DG302"/>
      <c r="DH302"/>
      <c r="DI302"/>
      <c r="DJ302"/>
      <c r="DK302"/>
      <c r="DL302"/>
      <c r="DM302"/>
      <c r="DN302"/>
      <c r="DO302"/>
      <c r="DP302"/>
      <c r="DQ302"/>
      <c r="DR302"/>
      <c r="DS302"/>
      <c r="DT302"/>
      <c r="DU302"/>
      <c r="DV302"/>
      <c r="DW302"/>
      <c r="DX302"/>
      <c r="DY302"/>
      <c r="DZ302"/>
      <c r="EA302"/>
      <c r="EB302"/>
      <c r="EC302"/>
      <c r="ED302"/>
      <c r="EE302"/>
      <c r="EF302"/>
      <c r="EG302"/>
      <c r="EH302"/>
      <c r="EI302"/>
      <c r="EJ302"/>
      <c r="EK302"/>
      <c r="EL302"/>
      <c r="EM302"/>
      <c r="EN302"/>
      <c r="EO302"/>
      <c r="EP302"/>
      <c r="EQ302"/>
      <c r="ER302"/>
      <c r="ES302"/>
      <c r="ET302"/>
      <c r="EU302"/>
      <c r="EV302"/>
      <c r="EW302"/>
      <c r="EX302"/>
      <c r="EY302"/>
      <c r="EZ302"/>
      <c r="FA302"/>
      <c r="FB302"/>
      <c r="FC302"/>
      <c r="FD302"/>
      <c r="FE302"/>
      <c r="FF302"/>
      <c r="FG302"/>
      <c r="FH302"/>
      <c r="FI302"/>
      <c r="FJ302"/>
      <c r="FK302"/>
      <c r="FL302"/>
      <c r="FM302"/>
      <c r="FN302"/>
      <c r="FO302"/>
      <c r="FP302"/>
      <c r="FQ302"/>
      <c r="FR302"/>
      <c r="FS302"/>
      <c r="FT302"/>
      <c r="FU302"/>
      <c r="FV302"/>
      <c r="FW302"/>
      <c r="FX302"/>
      <c r="FY302"/>
      <c r="FZ302"/>
      <c r="GA302"/>
      <c r="GB302"/>
      <c r="GC302"/>
      <c r="GD302"/>
      <c r="GE302"/>
      <c r="GF302"/>
      <c r="GG302"/>
      <c r="GH302"/>
      <c r="GI302"/>
      <c r="GJ302"/>
      <c r="GK302"/>
      <c r="GL302"/>
      <c r="GM302"/>
      <c r="GN302"/>
      <c r="GO302"/>
      <c r="GP302"/>
      <c r="GQ302"/>
      <c r="GR302"/>
      <c r="GS302"/>
      <c r="GT302"/>
      <c r="GU302"/>
      <c r="GV302"/>
      <c r="GW302"/>
      <c r="GX302"/>
      <c r="GY302"/>
      <c r="GZ302"/>
      <c r="HA302"/>
      <c r="HB302"/>
      <c r="HC302"/>
      <c r="HD302"/>
      <c r="HE302"/>
      <c r="HF302"/>
      <c r="HG302"/>
      <c r="HH302"/>
      <c r="HI302"/>
      <c r="HJ302"/>
      <c r="HK302"/>
      <c r="HL302"/>
      <c r="HM302"/>
      <c r="HN302"/>
      <c r="HO302"/>
      <c r="HP302"/>
      <c r="HQ302"/>
      <c r="HR302"/>
      <c r="HS302"/>
      <c r="HT302"/>
      <c r="HU302"/>
      <c r="HV302"/>
      <c r="HW302"/>
      <c r="HX302"/>
      <c r="HY302"/>
      <c r="HZ302"/>
      <c r="IA302"/>
      <c r="IB302"/>
      <c r="IC302"/>
      <c r="ID302"/>
      <c r="IE302"/>
      <c r="IF302"/>
      <c r="IG302"/>
      <c r="IH302"/>
      <c r="II302"/>
      <c r="IJ302"/>
      <c r="IK302"/>
      <c r="IL302"/>
      <c r="IM302"/>
      <c r="IN302"/>
      <c r="IO302"/>
      <c r="IP302"/>
      <c r="IQ302"/>
      <c r="IR302"/>
      <c r="IS302"/>
      <c r="IT302"/>
      <c r="IU302"/>
      <c r="IV302"/>
      <c r="IW302"/>
      <c r="IX302"/>
      <c r="IY302"/>
      <c r="IZ302"/>
      <c r="JA302"/>
      <c r="JB302"/>
      <c r="JC302"/>
      <c r="JD302"/>
      <c r="JE302"/>
      <c r="JF302"/>
      <c r="JG302"/>
      <c r="JH302"/>
      <c r="JI302"/>
      <c r="JJ302"/>
      <c r="JK302"/>
      <c r="JL302"/>
      <c r="JM302"/>
      <c r="JN302"/>
      <c r="JO302"/>
      <c r="JP302"/>
      <c r="JQ302"/>
      <c r="JR302"/>
      <c r="JS302"/>
      <c r="JT302"/>
      <c r="JU302"/>
      <c r="JV302"/>
      <c r="JW302"/>
      <c r="JX302"/>
      <c r="JY302"/>
      <c r="JZ302"/>
      <c r="KA302"/>
      <c r="KB302"/>
      <c r="KC302"/>
      <c r="KD302"/>
      <c r="KE302"/>
      <c r="KF302"/>
      <c r="KG302"/>
      <c r="KH302"/>
      <c r="KI302"/>
      <c r="KJ302"/>
      <c r="KK302"/>
      <c r="KL302"/>
      <c r="KM302"/>
      <c r="KN302"/>
      <c r="KO302"/>
      <c r="KP302"/>
      <c r="KQ302"/>
      <c r="KR302"/>
      <c r="KS302"/>
      <c r="KT302"/>
      <c r="KU302"/>
      <c r="KV302"/>
      <c r="KW302"/>
      <c r="KX302"/>
      <c r="KY302"/>
      <c r="KZ302"/>
      <c r="LA302"/>
      <c r="LB302"/>
      <c r="LC302"/>
      <c r="LD302"/>
      <c r="LE302"/>
      <c r="LF302"/>
      <c r="LG302"/>
      <c r="LH302"/>
      <c r="LI302"/>
      <c r="LJ302"/>
      <c r="LK302"/>
      <c r="LL302"/>
      <c r="LM302"/>
      <c r="LN302"/>
      <c r="LO302"/>
      <c r="LP302"/>
      <c r="LQ302"/>
      <c r="LR302"/>
      <c r="LS302"/>
      <c r="LT302"/>
      <c r="LU302"/>
      <c r="LV302"/>
      <c r="LW302"/>
      <c r="LX302"/>
      <c r="LY302"/>
      <c r="LZ302"/>
      <c r="MA302"/>
      <c r="MB302"/>
      <c r="MC302"/>
      <c r="MD302"/>
      <c r="ME302"/>
      <c r="MF302"/>
      <c r="MG302"/>
      <c r="MH302"/>
      <c r="MI302"/>
      <c r="MJ302"/>
      <c r="MK302"/>
      <c r="ML302"/>
      <c r="MM302"/>
      <c r="MN302"/>
      <c r="MO302"/>
      <c r="MP302"/>
      <c r="MQ302"/>
      <c r="MR302"/>
      <c r="MS302"/>
      <c r="MT302"/>
      <c r="MU302"/>
      <c r="MV302"/>
      <c r="MW302"/>
      <c r="MX302"/>
      <c r="MY302"/>
      <c r="MZ302"/>
      <c r="NA302"/>
      <c r="NB302"/>
      <c r="NC302"/>
      <c r="ND302"/>
      <c r="NE302"/>
      <c r="NF302"/>
      <c r="NG302"/>
      <c r="NH302"/>
      <c r="NI302"/>
      <c r="NJ302"/>
      <c r="NK302"/>
      <c r="NL302"/>
      <c r="NM302"/>
      <c r="NN302"/>
      <c r="NO302"/>
      <c r="NP302"/>
      <c r="NQ302"/>
      <c r="NR302"/>
      <c r="NS302"/>
      <c r="NT302"/>
      <c r="NU302"/>
      <c r="NV302"/>
      <c r="NW302"/>
      <c r="NX302"/>
      <c r="NY302"/>
      <c r="NZ302"/>
      <c r="OA302"/>
      <c r="OB302"/>
      <c r="OC302"/>
      <c r="OD302"/>
      <c r="OE302"/>
      <c r="OF302"/>
      <c r="OG302"/>
      <c r="OH302"/>
      <c r="OI302"/>
      <c r="OJ302"/>
      <c r="OK302"/>
      <c r="OL302"/>
      <c r="OM302"/>
      <c r="ON302"/>
      <c r="OO302"/>
      <c r="OP302"/>
      <c r="OQ302"/>
      <c r="OR302"/>
      <c r="OS302"/>
      <c r="OT302"/>
      <c r="OU302"/>
      <c r="OV302"/>
      <c r="OW302"/>
      <c r="OX302"/>
      <c r="OY302"/>
      <c r="OZ302"/>
      <c r="PA302"/>
      <c r="PB302"/>
      <c r="PC302"/>
      <c r="PD302"/>
      <c r="PE302"/>
      <c r="PF302"/>
      <c r="PG302"/>
      <c r="PH302"/>
      <c r="PI302"/>
      <c r="PJ302"/>
      <c r="PK302"/>
      <c r="PL302"/>
      <c r="PM302"/>
      <c r="PN302"/>
      <c r="PO302"/>
      <c r="PP302"/>
      <c r="PQ302"/>
      <c r="PR302"/>
      <c r="PS302"/>
      <c r="PT302"/>
      <c r="PU302"/>
      <c r="PV302"/>
      <c r="PW302"/>
      <c r="PX302"/>
      <c r="PY302"/>
      <c r="PZ302"/>
      <c r="QA302"/>
      <c r="QB302"/>
      <c r="QC302"/>
      <c r="QD302"/>
      <c r="QE302"/>
      <c r="QF302"/>
      <c r="QG302"/>
      <c r="QH302"/>
      <c r="QI302"/>
      <c r="QJ302"/>
      <c r="QK302"/>
      <c r="QL302"/>
      <c r="QM302"/>
      <c r="QN302"/>
      <c r="QO302"/>
      <c r="QP302"/>
      <c r="QQ302"/>
      <c r="QR302"/>
      <c r="QS302"/>
      <c r="QT302"/>
      <c r="QU302"/>
      <c r="QV302"/>
      <c r="QW302"/>
      <c r="QX302"/>
      <c r="QY302"/>
      <c r="QZ302"/>
      <c r="RA302"/>
      <c r="RB302"/>
      <c r="RC302"/>
      <c r="RD302"/>
      <c r="RE302"/>
      <c r="RF302"/>
      <c r="RG302"/>
      <c r="RH302"/>
      <c r="RI302"/>
      <c r="RJ302"/>
      <c r="RK302"/>
      <c r="RL302"/>
      <c r="RM302"/>
      <c r="RN302"/>
      <c r="RO302"/>
      <c r="RP302"/>
      <c r="RQ302"/>
      <c r="RR302"/>
      <c r="RS302"/>
      <c r="RT302"/>
      <c r="RU302"/>
      <c r="RV302"/>
      <c r="RW302"/>
      <c r="RX302"/>
      <c r="RY302"/>
      <c r="RZ302"/>
      <c r="SA302"/>
      <c r="SB302"/>
      <c r="SC302"/>
      <c r="SD302"/>
      <c r="SE302"/>
      <c r="SF302"/>
      <c r="SG302"/>
      <c r="SH302"/>
      <c r="SI302"/>
      <c r="SJ302"/>
      <c r="SK302"/>
      <c r="SL302"/>
      <c r="SM302"/>
      <c r="SN302"/>
      <c r="SO302"/>
      <c r="SP302"/>
      <c r="SQ302"/>
      <c r="SR302"/>
      <c r="SS302"/>
      <c r="ST302"/>
      <c r="SU302"/>
      <c r="SV302"/>
      <c r="SW302"/>
      <c r="SX302"/>
      <c r="SY302"/>
      <c r="SZ302"/>
      <c r="TA302"/>
      <c r="TB302"/>
      <c r="TC302"/>
      <c r="TD302"/>
      <c r="TE302"/>
      <c r="TF302"/>
      <c r="TG302"/>
      <c r="TH302"/>
      <c r="TI302"/>
      <c r="TJ302"/>
      <c r="TK302"/>
      <c r="TL302"/>
      <c r="TM302"/>
      <c r="TN302"/>
      <c r="TO302"/>
      <c r="TP302"/>
      <c r="TQ302"/>
      <c r="TR302"/>
      <c r="TS302"/>
      <c r="TT302"/>
      <c r="TU302"/>
      <c r="TV302"/>
      <c r="TW302"/>
      <c r="TX302"/>
      <c r="TY302"/>
      <c r="TZ302"/>
      <c r="UA302"/>
      <c r="UB302"/>
      <c r="UC302"/>
      <c r="UD302"/>
      <c r="UE302"/>
      <c r="UF302"/>
      <c r="UG302"/>
      <c r="UH302"/>
      <c r="UI302"/>
      <c r="UJ302"/>
      <c r="UK302"/>
      <c r="UL302"/>
      <c r="UM302"/>
      <c r="UN302"/>
      <c r="UO302"/>
      <c r="UP302"/>
      <c r="UQ302"/>
      <c r="UR302"/>
      <c r="US302"/>
      <c r="UT302"/>
      <c r="UU302"/>
      <c r="UV302"/>
      <c r="UW302"/>
      <c r="UX302"/>
      <c r="UY302"/>
      <c r="UZ302"/>
      <c r="VA302"/>
      <c r="VB302"/>
      <c r="VC302"/>
      <c r="VD302"/>
      <c r="VE302"/>
      <c r="VF302"/>
      <c r="VG302"/>
      <c r="VH302"/>
      <c r="VI302"/>
      <c r="VJ302"/>
      <c r="VK302"/>
      <c r="VL302"/>
      <c r="VM302"/>
      <c r="VN302"/>
      <c r="VO302"/>
      <c r="VP302"/>
      <c r="VQ302"/>
      <c r="VR302"/>
      <c r="VS302"/>
      <c r="VT302"/>
      <c r="VU302"/>
      <c r="VV302"/>
      <c r="VW302"/>
      <c r="VX302"/>
      <c r="VY302"/>
      <c r="VZ302"/>
      <c r="WA302"/>
      <c r="WB302"/>
      <c r="WC302"/>
      <c r="WD302"/>
      <c r="WE302"/>
      <c r="WF302"/>
      <c r="WG302"/>
      <c r="WH302"/>
      <c r="WI302"/>
      <c r="WJ302"/>
      <c r="WK302"/>
      <c r="WL302"/>
      <c r="WM302"/>
      <c r="WN302"/>
      <c r="WO302"/>
      <c r="WP302"/>
      <c r="WQ302"/>
      <c r="WR302"/>
      <c r="WS302"/>
      <c r="WT302"/>
      <c r="WU302"/>
      <c r="WV302"/>
      <c r="WW302"/>
      <c r="WX302"/>
      <c r="WY302"/>
      <c r="WZ302"/>
      <c r="XA302"/>
      <c r="XB302"/>
      <c r="XC302"/>
      <c r="XD302"/>
      <c r="XE302"/>
      <c r="XF302"/>
      <c r="XG302"/>
      <c r="XH302"/>
      <c r="XI302"/>
      <c r="XJ302"/>
      <c r="XK302"/>
      <c r="XL302"/>
      <c r="XM302"/>
      <c r="XN302"/>
      <c r="XO302"/>
      <c r="XP302"/>
      <c r="XQ302"/>
      <c r="XR302"/>
      <c r="XS302"/>
      <c r="XT302"/>
      <c r="XU302"/>
      <c r="XV302"/>
      <c r="XW302"/>
      <c r="XX302"/>
      <c r="XY302"/>
      <c r="XZ302"/>
      <c r="YA302"/>
      <c r="YB302"/>
      <c r="YC302"/>
      <c r="YD302"/>
      <c r="YE302"/>
      <c r="YF302"/>
      <c r="YG302"/>
      <c r="YH302"/>
      <c r="YI302"/>
      <c r="YJ302"/>
      <c r="YK302"/>
      <c r="YL302"/>
      <c r="YM302"/>
      <c r="YN302"/>
      <c r="YO302"/>
      <c r="YP302"/>
      <c r="YQ302"/>
      <c r="YR302"/>
      <c r="YS302"/>
      <c r="YT302"/>
      <c r="YU302"/>
      <c r="YV302"/>
      <c r="YW302"/>
      <c r="YX302"/>
      <c r="YY302"/>
      <c r="YZ302"/>
      <c r="ZA302"/>
      <c r="ZB302"/>
      <c r="ZC302"/>
      <c r="ZD302"/>
      <c r="ZE302"/>
      <c r="ZF302"/>
      <c r="ZG302"/>
      <c r="ZH302"/>
      <c r="ZI302"/>
      <c r="ZJ302"/>
      <c r="ZK302"/>
      <c r="ZL302"/>
      <c r="ZM302"/>
      <c r="ZN302"/>
      <c r="ZO302"/>
      <c r="ZP302"/>
      <c r="ZQ302"/>
      <c r="ZR302"/>
      <c r="ZS302"/>
      <c r="ZT302"/>
      <c r="ZU302"/>
      <c r="ZV302"/>
      <c r="ZW302"/>
      <c r="ZX302"/>
      <c r="ZY302"/>
      <c r="ZZ302"/>
      <c r="AAA302"/>
      <c r="AAB302"/>
      <c r="AAC302"/>
      <c r="AAD302"/>
      <c r="AAE302"/>
      <c r="AAF302"/>
      <c r="AAG302"/>
      <c r="AAH302"/>
      <c r="AAI302"/>
      <c r="AAJ302"/>
      <c r="AAK302"/>
      <c r="AAL302"/>
      <c r="AAM302"/>
      <c r="AAN302"/>
      <c r="AAO302"/>
      <c r="AAP302"/>
      <c r="AAQ302"/>
      <c r="AAR302"/>
      <c r="AAS302"/>
      <c r="AAT302"/>
      <c r="AAU302"/>
      <c r="AAV302"/>
      <c r="AAW302"/>
      <c r="AAX302"/>
      <c r="AAY302"/>
      <c r="AAZ302"/>
      <c r="ABA302"/>
      <c r="ABB302"/>
      <c r="ABC302"/>
      <c r="ABD302"/>
      <c r="ABE302"/>
      <c r="ABF302"/>
      <c r="ABG302"/>
      <c r="ABH302"/>
      <c r="ABI302"/>
      <c r="ABJ302"/>
      <c r="ABK302"/>
      <c r="ABL302"/>
      <c r="ABM302"/>
      <c r="ABN302"/>
      <c r="ABO302"/>
      <c r="ABP302"/>
      <c r="ABQ302"/>
      <c r="ABR302"/>
      <c r="ABS302"/>
      <c r="ABT302"/>
      <c r="ABU302"/>
      <c r="ABV302"/>
      <c r="ABW302"/>
      <c r="ABX302"/>
      <c r="ABY302"/>
      <c r="ABZ302"/>
      <c r="ACA302"/>
      <c r="ACB302"/>
      <c r="ACC302"/>
      <c r="ACD302"/>
      <c r="ACE302"/>
      <c r="ACF302"/>
      <c r="ACG302"/>
      <c r="ACH302"/>
      <c r="ACI302"/>
      <c r="ACJ302"/>
      <c r="ACK302"/>
      <c r="ACL302"/>
      <c r="ACM302"/>
      <c r="ACN302"/>
      <c r="ACO302"/>
      <c r="ACP302"/>
      <c r="ACQ302"/>
      <c r="ACR302"/>
      <c r="ACS302"/>
      <c r="ACT302"/>
      <c r="ACU302"/>
      <c r="ACV302"/>
      <c r="ACW302"/>
      <c r="ACX302"/>
      <c r="ACY302"/>
      <c r="ACZ302"/>
      <c r="ADA302"/>
      <c r="ADB302"/>
      <c r="ADC302"/>
      <c r="ADD302"/>
      <c r="ADE302"/>
      <c r="ADF302"/>
      <c r="ADG302"/>
      <c r="ADH302"/>
      <c r="ADI302"/>
      <c r="ADJ302"/>
      <c r="ADK302"/>
      <c r="ADL302"/>
      <c r="ADM302"/>
      <c r="ADN302"/>
      <c r="ADO302"/>
      <c r="ADP302"/>
      <c r="ADQ302"/>
      <c r="ADR302"/>
      <c r="ADS302"/>
      <c r="ADT302"/>
      <c r="ADU302"/>
      <c r="ADV302"/>
      <c r="ADW302"/>
      <c r="ADX302"/>
      <c r="ADY302"/>
      <c r="ADZ302"/>
      <c r="AEA302"/>
      <c r="AEB302"/>
      <c r="AEC302"/>
      <c r="AED302"/>
      <c r="AEE302"/>
      <c r="AEF302"/>
      <c r="AEG302"/>
      <c r="AEH302"/>
      <c r="AEI302"/>
      <c r="AEJ302"/>
      <c r="AEK302"/>
      <c r="AEL302"/>
      <c r="AEM302"/>
      <c r="AEN302"/>
      <c r="AEO302"/>
      <c r="AEP302"/>
      <c r="AEQ302"/>
      <c r="AER302"/>
      <c r="AES302"/>
      <c r="AET302"/>
      <c r="AEU302"/>
      <c r="AEV302"/>
      <c r="AEW302"/>
      <c r="AEX302"/>
      <c r="AEY302"/>
      <c r="AEZ302"/>
      <c r="AFA302"/>
      <c r="AFB302"/>
      <c r="AFC302"/>
      <c r="AFD302"/>
      <c r="AFE302"/>
      <c r="AFF302"/>
      <c r="AFG302"/>
      <c r="AFH302"/>
      <c r="AFI302"/>
      <c r="AFJ302"/>
      <c r="AFK302"/>
      <c r="AFL302"/>
      <c r="AFM302"/>
      <c r="AFN302"/>
      <c r="AFO302"/>
      <c r="AFP302"/>
      <c r="AFQ302"/>
      <c r="AFR302"/>
      <c r="AFS302"/>
      <c r="AFT302"/>
      <c r="AFU302"/>
      <c r="AFV302"/>
      <c r="AFW302"/>
      <c r="AFX302"/>
      <c r="AFY302"/>
      <c r="AFZ302"/>
      <c r="AGA302"/>
      <c r="AGB302"/>
      <c r="AGC302"/>
      <c r="AGD302"/>
      <c r="AGE302"/>
      <c r="AGF302"/>
      <c r="AGG302"/>
      <c r="AGH302"/>
      <c r="AGI302"/>
      <c r="AGJ302"/>
      <c r="AGK302"/>
      <c r="AGL302"/>
      <c r="AGM302"/>
      <c r="AGN302"/>
      <c r="AGO302"/>
      <c r="AGP302"/>
      <c r="AGQ302"/>
      <c r="AGR302"/>
      <c r="AGS302"/>
      <c r="AGT302"/>
      <c r="AGU302"/>
      <c r="AGV302"/>
      <c r="AGW302"/>
      <c r="AGX302"/>
      <c r="AGY302"/>
      <c r="AGZ302"/>
      <c r="AHA302"/>
      <c r="AHB302"/>
      <c r="AHC302"/>
      <c r="AHD302"/>
      <c r="AHE302"/>
      <c r="AHF302"/>
      <c r="AHG302"/>
      <c r="AHH302"/>
      <c r="AHI302"/>
      <c r="AHJ302"/>
      <c r="AHK302"/>
      <c r="AHL302"/>
      <c r="AHM302"/>
      <c r="AHN302"/>
      <c r="AHO302"/>
      <c r="AHP302"/>
      <c r="AHQ302"/>
      <c r="AHR302"/>
      <c r="AHS302"/>
      <c r="AHT302"/>
      <c r="AHU302"/>
      <c r="AHV302"/>
      <c r="AHW302"/>
      <c r="AHX302"/>
      <c r="AHY302"/>
      <c r="AHZ302"/>
      <c r="AIA302"/>
      <c r="AIB302"/>
      <c r="AIC302"/>
      <c r="AID302"/>
      <c r="AIE302"/>
      <c r="AIF302"/>
      <c r="AIG302"/>
      <c r="AIH302"/>
      <c r="AII302"/>
      <c r="AIJ302"/>
      <c r="AIK302"/>
      <c r="AIL302"/>
      <c r="AIM302"/>
      <c r="AIN302"/>
      <c r="AIO302"/>
      <c r="AIP302"/>
      <c r="AIQ302"/>
      <c r="AIR302"/>
      <c r="AIS302"/>
      <c r="AIT302"/>
      <c r="AIU302"/>
      <c r="AIV302"/>
      <c r="AIW302"/>
      <c r="AIX302"/>
      <c r="AIY302"/>
      <c r="AIZ302"/>
      <c r="AJA302"/>
      <c r="AJB302"/>
      <c r="AJC302"/>
      <c r="AJD302"/>
      <c r="AJE302"/>
      <c r="AJF302"/>
      <c r="AJG302"/>
      <c r="AJH302"/>
      <c r="AJI302"/>
      <c r="AJJ302"/>
      <c r="AJK302"/>
      <c r="AJL302"/>
      <c r="AJM302"/>
      <c r="AJN302"/>
      <c r="AJO302"/>
      <c r="AJP302"/>
      <c r="AJQ302"/>
      <c r="AJR302"/>
      <c r="AJS302"/>
      <c r="AJT302"/>
      <c r="AJU302"/>
      <c r="AJV302"/>
      <c r="AJW302"/>
      <c r="AJX302"/>
      <c r="AJY302"/>
      <c r="AJZ302"/>
      <c r="AKA302"/>
      <c r="AKB302"/>
      <c r="AKC302"/>
      <c r="AKD302"/>
      <c r="AKE302"/>
      <c r="AKF302"/>
      <c r="AKG302"/>
      <c r="AKH302"/>
      <c r="AKI302"/>
      <c r="AKJ302"/>
      <c r="AKK302"/>
      <c r="AKL302"/>
      <c r="AKM302"/>
      <c r="AKN302"/>
      <c r="AKO302"/>
      <c r="AKP302"/>
      <c r="AKQ302"/>
      <c r="AKR302"/>
      <c r="AKS302"/>
      <c r="AKT302"/>
      <c r="AKU302"/>
      <c r="AKV302"/>
      <c r="AKW302"/>
      <c r="AKX302"/>
      <c r="AKY302"/>
      <c r="AKZ302"/>
      <c r="ALA302"/>
      <c r="ALB302"/>
      <c r="ALC302"/>
      <c r="ALD302"/>
      <c r="ALE302"/>
      <c r="ALF302"/>
      <c r="ALG302"/>
      <c r="ALH302"/>
      <c r="ALI302"/>
      <c r="ALJ302"/>
      <c r="ALK302"/>
      <c r="ALL302"/>
      <c r="ALM302"/>
      <c r="ALN302"/>
      <c r="ALO302"/>
      <c r="ALP302"/>
      <c r="ALQ302"/>
      <c r="ALR302"/>
      <c r="ALS302"/>
      <c r="ALT302"/>
      <c r="ALU302"/>
      <c r="ALV302"/>
      <c r="ALW302"/>
      <c r="ALX302"/>
      <c r="ALY302"/>
      <c r="ALZ302"/>
      <c r="AMA302"/>
    </row>
    <row r="303" spans="3:1015" x14ac:dyDescent="0.25">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c r="AA303" s="123"/>
      <c r="AB303" s="123"/>
      <c r="AC303" s="123"/>
      <c r="AD303" s="123"/>
      <c r="AE303" s="123"/>
      <c r="AF303" s="123"/>
      <c r="AG303" s="123"/>
      <c r="AH303" s="123"/>
      <c r="AI303" s="123"/>
      <c r="AJ303" s="123"/>
      <c r="AK303" s="123"/>
      <c r="AL303" s="123"/>
      <c r="AM303" s="123"/>
      <c r="AN303" s="123"/>
      <c r="AO303" s="123"/>
      <c r="AP303" s="123"/>
      <c r="AQ303" s="123"/>
      <c r="AR303" s="123"/>
      <c r="AS303" s="123"/>
      <c r="AT303" s="123"/>
      <c r="AU303" s="12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c r="CZ303"/>
      <c r="DA303"/>
      <c r="DB303"/>
      <c r="DC303"/>
      <c r="DD303"/>
      <c r="DE303"/>
      <c r="DF303"/>
      <c r="DG303"/>
      <c r="DH303"/>
      <c r="DI303"/>
      <c r="DJ303"/>
      <c r="DK303"/>
      <c r="DL303"/>
      <c r="DM303"/>
      <c r="DN303"/>
      <c r="DO303"/>
      <c r="DP303"/>
      <c r="DQ303"/>
      <c r="DR303"/>
      <c r="DS303"/>
      <c r="DT303"/>
      <c r="DU303"/>
      <c r="DV303"/>
      <c r="DW303"/>
      <c r="DX303"/>
      <c r="DY303"/>
      <c r="DZ303"/>
      <c r="EA303"/>
      <c r="EB303"/>
      <c r="EC303"/>
      <c r="ED303"/>
      <c r="EE303"/>
      <c r="EF303"/>
      <c r="EG303"/>
      <c r="EH303"/>
      <c r="EI303"/>
      <c r="EJ303"/>
      <c r="EK303"/>
      <c r="EL303"/>
      <c r="EM303"/>
      <c r="EN303"/>
      <c r="EO303"/>
      <c r="EP303"/>
      <c r="EQ303"/>
      <c r="ER303"/>
      <c r="ES303"/>
      <c r="ET303"/>
      <c r="EU303"/>
      <c r="EV303"/>
      <c r="EW303"/>
      <c r="EX303"/>
      <c r="EY303"/>
      <c r="EZ303"/>
      <c r="FA303"/>
      <c r="FB303"/>
      <c r="FC303"/>
      <c r="FD303"/>
      <c r="FE303"/>
      <c r="FF303"/>
      <c r="FG303"/>
      <c r="FH303"/>
      <c r="FI303"/>
      <c r="FJ303"/>
      <c r="FK303"/>
      <c r="FL303"/>
      <c r="FM303"/>
      <c r="FN303"/>
      <c r="FO303"/>
      <c r="FP303"/>
      <c r="FQ303"/>
      <c r="FR303"/>
      <c r="FS303"/>
      <c r="FT303"/>
      <c r="FU303"/>
      <c r="FV303"/>
      <c r="FW303"/>
      <c r="FX303"/>
      <c r="FY303"/>
      <c r="FZ303"/>
      <c r="GA303"/>
      <c r="GB303"/>
      <c r="GC303"/>
      <c r="GD303"/>
      <c r="GE303"/>
      <c r="GF303"/>
      <c r="GG303"/>
      <c r="GH303"/>
      <c r="GI303"/>
      <c r="GJ303"/>
      <c r="GK303"/>
      <c r="GL303"/>
      <c r="GM303"/>
      <c r="GN303"/>
      <c r="GO303"/>
      <c r="GP303"/>
      <c r="GQ303"/>
      <c r="GR303"/>
      <c r="GS303"/>
      <c r="GT303"/>
      <c r="GU303"/>
      <c r="GV303"/>
      <c r="GW303"/>
      <c r="GX303"/>
      <c r="GY303"/>
      <c r="GZ303"/>
      <c r="HA303"/>
      <c r="HB303"/>
      <c r="HC303"/>
      <c r="HD303"/>
      <c r="HE303"/>
      <c r="HF303"/>
      <c r="HG303"/>
      <c r="HH303"/>
      <c r="HI303"/>
      <c r="HJ303"/>
      <c r="HK303"/>
      <c r="HL303"/>
      <c r="HM303"/>
      <c r="HN303"/>
      <c r="HO303"/>
      <c r="HP303"/>
      <c r="HQ303"/>
      <c r="HR303"/>
      <c r="HS303"/>
      <c r="HT303"/>
      <c r="HU303"/>
      <c r="HV303"/>
      <c r="HW303"/>
      <c r="HX303"/>
      <c r="HY303"/>
      <c r="HZ303"/>
      <c r="IA303"/>
      <c r="IB303"/>
      <c r="IC303"/>
      <c r="ID303"/>
      <c r="IE303"/>
      <c r="IF303"/>
      <c r="IG303"/>
      <c r="IH303"/>
      <c r="II303"/>
      <c r="IJ303"/>
      <c r="IK303"/>
      <c r="IL303"/>
      <c r="IM303"/>
      <c r="IN303"/>
      <c r="IO303"/>
      <c r="IP303"/>
      <c r="IQ303"/>
      <c r="IR303"/>
      <c r="IS303"/>
      <c r="IT303"/>
      <c r="IU303"/>
      <c r="IV303"/>
      <c r="IW303"/>
      <c r="IX303"/>
      <c r="IY303"/>
      <c r="IZ303"/>
      <c r="JA303"/>
      <c r="JB303"/>
      <c r="JC303"/>
      <c r="JD303"/>
      <c r="JE303"/>
      <c r="JF303"/>
      <c r="JG303"/>
      <c r="JH303"/>
      <c r="JI303"/>
      <c r="JJ303"/>
      <c r="JK303"/>
      <c r="JL303"/>
      <c r="JM303"/>
      <c r="JN303"/>
      <c r="JO303"/>
      <c r="JP303"/>
      <c r="JQ303"/>
      <c r="JR303"/>
      <c r="JS303"/>
      <c r="JT303"/>
      <c r="JU303"/>
      <c r="JV303"/>
      <c r="JW303"/>
      <c r="JX303"/>
      <c r="JY303"/>
      <c r="JZ303"/>
      <c r="KA303"/>
      <c r="KB303"/>
      <c r="KC303"/>
      <c r="KD303"/>
      <c r="KE303"/>
      <c r="KF303"/>
      <c r="KG303"/>
      <c r="KH303"/>
      <c r="KI303"/>
      <c r="KJ303"/>
      <c r="KK303"/>
      <c r="KL303"/>
      <c r="KM303"/>
      <c r="KN303"/>
      <c r="KO303"/>
      <c r="KP303"/>
      <c r="KQ303"/>
      <c r="KR303"/>
      <c r="KS303"/>
      <c r="KT303"/>
      <c r="KU303"/>
      <c r="KV303"/>
      <c r="KW303"/>
      <c r="KX303"/>
      <c r="KY303"/>
      <c r="KZ303"/>
      <c r="LA303"/>
      <c r="LB303"/>
      <c r="LC303"/>
      <c r="LD303"/>
      <c r="LE303"/>
      <c r="LF303"/>
      <c r="LG303"/>
      <c r="LH303"/>
      <c r="LI303"/>
      <c r="LJ303"/>
      <c r="LK303"/>
      <c r="LL303"/>
      <c r="LM303"/>
      <c r="LN303"/>
      <c r="LO303"/>
      <c r="LP303"/>
      <c r="LQ303"/>
      <c r="LR303"/>
      <c r="LS303"/>
      <c r="LT303"/>
      <c r="LU303"/>
      <c r="LV303"/>
      <c r="LW303"/>
      <c r="LX303"/>
      <c r="LY303"/>
      <c r="LZ303"/>
      <c r="MA303"/>
      <c r="MB303"/>
      <c r="MC303"/>
      <c r="MD303"/>
      <c r="ME303"/>
      <c r="MF303"/>
      <c r="MG303"/>
      <c r="MH303"/>
      <c r="MI303"/>
      <c r="MJ303"/>
      <c r="MK303"/>
      <c r="ML303"/>
      <c r="MM303"/>
      <c r="MN303"/>
      <c r="MO303"/>
      <c r="MP303"/>
      <c r="MQ303"/>
      <c r="MR303"/>
      <c r="MS303"/>
      <c r="MT303"/>
      <c r="MU303"/>
      <c r="MV303"/>
      <c r="MW303"/>
      <c r="MX303"/>
      <c r="MY303"/>
      <c r="MZ303"/>
      <c r="NA303"/>
      <c r="NB303"/>
      <c r="NC303"/>
      <c r="ND303"/>
      <c r="NE303"/>
      <c r="NF303"/>
      <c r="NG303"/>
      <c r="NH303"/>
      <c r="NI303"/>
      <c r="NJ303"/>
      <c r="NK303"/>
      <c r="NL303"/>
      <c r="NM303"/>
      <c r="NN303"/>
      <c r="NO303"/>
      <c r="NP303"/>
      <c r="NQ303"/>
      <c r="NR303"/>
      <c r="NS303"/>
      <c r="NT303"/>
      <c r="NU303"/>
      <c r="NV303"/>
      <c r="NW303"/>
      <c r="NX303"/>
      <c r="NY303"/>
      <c r="NZ303"/>
      <c r="OA303"/>
      <c r="OB303"/>
      <c r="OC303"/>
      <c r="OD303"/>
      <c r="OE303"/>
      <c r="OF303"/>
      <c r="OG303"/>
      <c r="OH303"/>
      <c r="OI303"/>
      <c r="OJ303"/>
      <c r="OK303"/>
      <c r="OL303"/>
      <c r="OM303"/>
      <c r="ON303"/>
      <c r="OO303"/>
      <c r="OP303"/>
      <c r="OQ303"/>
      <c r="OR303"/>
      <c r="OS303"/>
      <c r="OT303"/>
      <c r="OU303"/>
      <c r="OV303"/>
      <c r="OW303"/>
      <c r="OX303"/>
      <c r="OY303"/>
      <c r="OZ303"/>
      <c r="PA303"/>
      <c r="PB303"/>
      <c r="PC303"/>
      <c r="PD303"/>
      <c r="PE303"/>
      <c r="PF303"/>
      <c r="PG303"/>
      <c r="PH303"/>
      <c r="PI303"/>
      <c r="PJ303"/>
      <c r="PK303"/>
      <c r="PL303"/>
      <c r="PM303"/>
      <c r="PN303"/>
      <c r="PO303"/>
      <c r="PP303"/>
      <c r="PQ303"/>
      <c r="PR303"/>
      <c r="PS303"/>
      <c r="PT303"/>
      <c r="PU303"/>
      <c r="PV303"/>
      <c r="PW303"/>
      <c r="PX303"/>
      <c r="PY303"/>
      <c r="PZ303"/>
      <c r="QA303"/>
      <c r="QB303"/>
      <c r="QC303"/>
      <c r="QD303"/>
      <c r="QE303"/>
      <c r="QF303"/>
      <c r="QG303"/>
      <c r="QH303"/>
      <c r="QI303"/>
      <c r="QJ303"/>
      <c r="QK303"/>
      <c r="QL303"/>
      <c r="QM303"/>
      <c r="QN303"/>
      <c r="QO303"/>
      <c r="QP303"/>
      <c r="QQ303"/>
      <c r="QR303"/>
      <c r="QS303"/>
      <c r="QT303"/>
      <c r="QU303"/>
      <c r="QV303"/>
      <c r="QW303"/>
      <c r="QX303"/>
      <c r="QY303"/>
      <c r="QZ303"/>
      <c r="RA303"/>
      <c r="RB303"/>
      <c r="RC303"/>
      <c r="RD303"/>
      <c r="RE303"/>
      <c r="RF303"/>
      <c r="RG303"/>
      <c r="RH303"/>
      <c r="RI303"/>
      <c r="RJ303"/>
      <c r="RK303"/>
      <c r="RL303"/>
      <c r="RM303"/>
      <c r="RN303"/>
      <c r="RO303"/>
      <c r="RP303"/>
      <c r="RQ303"/>
      <c r="RR303"/>
      <c r="RS303"/>
      <c r="RT303"/>
      <c r="RU303"/>
      <c r="RV303"/>
      <c r="RW303"/>
      <c r="RX303"/>
      <c r="RY303"/>
      <c r="RZ303"/>
      <c r="SA303"/>
      <c r="SB303"/>
      <c r="SC303"/>
      <c r="SD303"/>
      <c r="SE303"/>
      <c r="SF303"/>
      <c r="SG303"/>
      <c r="SH303"/>
      <c r="SI303"/>
      <c r="SJ303"/>
      <c r="SK303"/>
      <c r="SL303"/>
      <c r="SM303"/>
      <c r="SN303"/>
      <c r="SO303"/>
      <c r="SP303"/>
      <c r="SQ303"/>
      <c r="SR303"/>
      <c r="SS303"/>
      <c r="ST303"/>
      <c r="SU303"/>
      <c r="SV303"/>
      <c r="SW303"/>
      <c r="SX303"/>
      <c r="SY303"/>
      <c r="SZ303"/>
      <c r="TA303"/>
      <c r="TB303"/>
      <c r="TC303"/>
      <c r="TD303"/>
      <c r="TE303"/>
      <c r="TF303"/>
      <c r="TG303"/>
      <c r="TH303"/>
      <c r="TI303"/>
      <c r="TJ303"/>
      <c r="TK303"/>
      <c r="TL303"/>
      <c r="TM303"/>
      <c r="TN303"/>
      <c r="TO303"/>
      <c r="TP303"/>
      <c r="TQ303"/>
      <c r="TR303"/>
      <c r="TS303"/>
      <c r="TT303"/>
      <c r="TU303"/>
      <c r="TV303"/>
      <c r="TW303"/>
      <c r="TX303"/>
      <c r="TY303"/>
      <c r="TZ303"/>
      <c r="UA303"/>
      <c r="UB303"/>
      <c r="UC303"/>
      <c r="UD303"/>
      <c r="UE303"/>
      <c r="UF303"/>
      <c r="UG303"/>
      <c r="UH303"/>
      <c r="UI303"/>
      <c r="UJ303"/>
      <c r="UK303"/>
      <c r="UL303"/>
      <c r="UM303"/>
      <c r="UN303"/>
      <c r="UO303"/>
      <c r="UP303"/>
      <c r="UQ303"/>
      <c r="UR303"/>
      <c r="US303"/>
      <c r="UT303"/>
      <c r="UU303"/>
      <c r="UV303"/>
      <c r="UW303"/>
      <c r="UX303"/>
      <c r="UY303"/>
      <c r="UZ303"/>
      <c r="VA303"/>
      <c r="VB303"/>
      <c r="VC303"/>
      <c r="VD303"/>
      <c r="VE303"/>
      <c r="VF303"/>
      <c r="VG303"/>
      <c r="VH303"/>
      <c r="VI303"/>
      <c r="VJ303"/>
      <c r="VK303"/>
      <c r="VL303"/>
      <c r="VM303"/>
      <c r="VN303"/>
      <c r="VO303"/>
      <c r="VP303"/>
      <c r="VQ303"/>
      <c r="VR303"/>
      <c r="VS303"/>
      <c r="VT303"/>
      <c r="VU303"/>
      <c r="VV303"/>
      <c r="VW303"/>
      <c r="VX303"/>
      <c r="VY303"/>
      <c r="VZ303"/>
      <c r="WA303"/>
      <c r="WB303"/>
      <c r="WC303"/>
      <c r="WD303"/>
      <c r="WE303"/>
      <c r="WF303"/>
      <c r="WG303"/>
      <c r="WH303"/>
      <c r="WI303"/>
      <c r="WJ303"/>
      <c r="WK303"/>
      <c r="WL303"/>
      <c r="WM303"/>
      <c r="WN303"/>
      <c r="WO303"/>
      <c r="WP303"/>
      <c r="WQ303"/>
      <c r="WR303"/>
      <c r="WS303"/>
      <c r="WT303"/>
      <c r="WU303"/>
      <c r="WV303"/>
      <c r="WW303"/>
      <c r="WX303"/>
      <c r="WY303"/>
      <c r="WZ303"/>
      <c r="XA303"/>
      <c r="XB303"/>
      <c r="XC303"/>
      <c r="XD303"/>
      <c r="XE303"/>
      <c r="XF303"/>
      <c r="XG303"/>
      <c r="XH303"/>
      <c r="XI303"/>
      <c r="XJ303"/>
      <c r="XK303"/>
      <c r="XL303"/>
      <c r="XM303"/>
      <c r="XN303"/>
      <c r="XO303"/>
      <c r="XP303"/>
      <c r="XQ303"/>
      <c r="XR303"/>
      <c r="XS303"/>
      <c r="XT303"/>
      <c r="XU303"/>
      <c r="XV303"/>
      <c r="XW303"/>
      <c r="XX303"/>
      <c r="XY303"/>
      <c r="XZ303"/>
      <c r="YA303"/>
      <c r="YB303"/>
      <c r="YC303"/>
      <c r="YD303"/>
      <c r="YE303"/>
      <c r="YF303"/>
      <c r="YG303"/>
      <c r="YH303"/>
      <c r="YI303"/>
      <c r="YJ303"/>
      <c r="YK303"/>
      <c r="YL303"/>
      <c r="YM303"/>
      <c r="YN303"/>
      <c r="YO303"/>
      <c r="YP303"/>
      <c r="YQ303"/>
      <c r="YR303"/>
      <c r="YS303"/>
      <c r="YT303"/>
      <c r="YU303"/>
      <c r="YV303"/>
      <c r="YW303"/>
      <c r="YX303"/>
      <c r="YY303"/>
      <c r="YZ303"/>
      <c r="ZA303"/>
      <c r="ZB303"/>
      <c r="ZC303"/>
      <c r="ZD303"/>
      <c r="ZE303"/>
      <c r="ZF303"/>
      <c r="ZG303"/>
      <c r="ZH303"/>
      <c r="ZI303"/>
      <c r="ZJ303"/>
      <c r="ZK303"/>
      <c r="ZL303"/>
      <c r="ZM303"/>
      <c r="ZN303"/>
      <c r="ZO303"/>
      <c r="ZP303"/>
      <c r="ZQ303"/>
      <c r="ZR303"/>
      <c r="ZS303"/>
      <c r="ZT303"/>
      <c r="ZU303"/>
      <c r="ZV303"/>
      <c r="ZW303"/>
      <c r="ZX303"/>
      <c r="ZY303"/>
      <c r="ZZ303"/>
      <c r="AAA303"/>
      <c r="AAB303"/>
      <c r="AAC303"/>
      <c r="AAD303"/>
      <c r="AAE303"/>
      <c r="AAF303"/>
      <c r="AAG303"/>
      <c r="AAH303"/>
      <c r="AAI303"/>
      <c r="AAJ303"/>
      <c r="AAK303"/>
      <c r="AAL303"/>
      <c r="AAM303"/>
      <c r="AAN303"/>
      <c r="AAO303"/>
      <c r="AAP303"/>
      <c r="AAQ303"/>
      <c r="AAR303"/>
      <c r="AAS303"/>
      <c r="AAT303"/>
      <c r="AAU303"/>
      <c r="AAV303"/>
      <c r="AAW303"/>
      <c r="AAX303"/>
      <c r="AAY303"/>
      <c r="AAZ303"/>
      <c r="ABA303"/>
      <c r="ABB303"/>
      <c r="ABC303"/>
      <c r="ABD303"/>
      <c r="ABE303"/>
      <c r="ABF303"/>
      <c r="ABG303"/>
      <c r="ABH303"/>
      <c r="ABI303"/>
      <c r="ABJ303"/>
      <c r="ABK303"/>
      <c r="ABL303"/>
      <c r="ABM303"/>
      <c r="ABN303"/>
      <c r="ABO303"/>
      <c r="ABP303"/>
      <c r="ABQ303"/>
      <c r="ABR303"/>
      <c r="ABS303"/>
      <c r="ABT303"/>
      <c r="ABU303"/>
      <c r="ABV303"/>
      <c r="ABW303"/>
      <c r="ABX303"/>
      <c r="ABY303"/>
      <c r="ABZ303"/>
      <c r="ACA303"/>
      <c r="ACB303"/>
      <c r="ACC303"/>
      <c r="ACD303"/>
      <c r="ACE303"/>
      <c r="ACF303"/>
      <c r="ACG303"/>
      <c r="ACH303"/>
      <c r="ACI303"/>
      <c r="ACJ303"/>
      <c r="ACK303"/>
      <c r="ACL303"/>
      <c r="ACM303"/>
      <c r="ACN303"/>
      <c r="ACO303"/>
      <c r="ACP303"/>
      <c r="ACQ303"/>
      <c r="ACR303"/>
      <c r="ACS303"/>
      <c r="ACT303"/>
      <c r="ACU303"/>
      <c r="ACV303"/>
      <c r="ACW303"/>
      <c r="ACX303"/>
      <c r="ACY303"/>
      <c r="ACZ303"/>
      <c r="ADA303"/>
      <c r="ADB303"/>
      <c r="ADC303"/>
      <c r="ADD303"/>
      <c r="ADE303"/>
      <c r="ADF303"/>
      <c r="ADG303"/>
      <c r="ADH303"/>
      <c r="ADI303"/>
      <c r="ADJ303"/>
      <c r="ADK303"/>
      <c r="ADL303"/>
      <c r="ADM303"/>
      <c r="ADN303"/>
      <c r="ADO303"/>
      <c r="ADP303"/>
      <c r="ADQ303"/>
      <c r="ADR303"/>
      <c r="ADS303"/>
      <c r="ADT303"/>
      <c r="ADU303"/>
      <c r="ADV303"/>
      <c r="ADW303"/>
      <c r="ADX303"/>
      <c r="ADY303"/>
      <c r="ADZ303"/>
      <c r="AEA303"/>
      <c r="AEB303"/>
      <c r="AEC303"/>
      <c r="AED303"/>
      <c r="AEE303"/>
      <c r="AEF303"/>
      <c r="AEG303"/>
      <c r="AEH303"/>
      <c r="AEI303"/>
      <c r="AEJ303"/>
      <c r="AEK303"/>
      <c r="AEL303"/>
      <c r="AEM303"/>
      <c r="AEN303"/>
      <c r="AEO303"/>
      <c r="AEP303"/>
      <c r="AEQ303"/>
      <c r="AER303"/>
      <c r="AES303"/>
      <c r="AET303"/>
      <c r="AEU303"/>
      <c r="AEV303"/>
      <c r="AEW303"/>
      <c r="AEX303"/>
      <c r="AEY303"/>
      <c r="AEZ303"/>
      <c r="AFA303"/>
      <c r="AFB303"/>
      <c r="AFC303"/>
      <c r="AFD303"/>
      <c r="AFE303"/>
      <c r="AFF303"/>
      <c r="AFG303"/>
      <c r="AFH303"/>
      <c r="AFI303"/>
      <c r="AFJ303"/>
      <c r="AFK303"/>
      <c r="AFL303"/>
      <c r="AFM303"/>
      <c r="AFN303"/>
      <c r="AFO303"/>
      <c r="AFP303"/>
      <c r="AFQ303"/>
      <c r="AFR303"/>
      <c r="AFS303"/>
      <c r="AFT303"/>
      <c r="AFU303"/>
      <c r="AFV303"/>
      <c r="AFW303"/>
      <c r="AFX303"/>
      <c r="AFY303"/>
      <c r="AFZ303"/>
      <c r="AGA303"/>
      <c r="AGB303"/>
      <c r="AGC303"/>
      <c r="AGD303"/>
      <c r="AGE303"/>
      <c r="AGF303"/>
      <c r="AGG303"/>
      <c r="AGH303"/>
      <c r="AGI303"/>
      <c r="AGJ303"/>
      <c r="AGK303"/>
      <c r="AGL303"/>
      <c r="AGM303"/>
      <c r="AGN303"/>
      <c r="AGO303"/>
      <c r="AGP303"/>
      <c r="AGQ303"/>
      <c r="AGR303"/>
      <c r="AGS303"/>
      <c r="AGT303"/>
      <c r="AGU303"/>
      <c r="AGV303"/>
      <c r="AGW303"/>
      <c r="AGX303"/>
      <c r="AGY303"/>
      <c r="AGZ303"/>
      <c r="AHA303"/>
      <c r="AHB303"/>
      <c r="AHC303"/>
      <c r="AHD303"/>
      <c r="AHE303"/>
      <c r="AHF303"/>
      <c r="AHG303"/>
      <c r="AHH303"/>
      <c r="AHI303"/>
      <c r="AHJ303"/>
      <c r="AHK303"/>
      <c r="AHL303"/>
      <c r="AHM303"/>
      <c r="AHN303"/>
      <c r="AHO303"/>
      <c r="AHP303"/>
      <c r="AHQ303"/>
      <c r="AHR303"/>
      <c r="AHS303"/>
      <c r="AHT303"/>
      <c r="AHU303"/>
      <c r="AHV303"/>
      <c r="AHW303"/>
      <c r="AHX303"/>
      <c r="AHY303"/>
      <c r="AHZ303"/>
      <c r="AIA303"/>
      <c r="AIB303"/>
      <c r="AIC303"/>
      <c r="AID303"/>
      <c r="AIE303"/>
      <c r="AIF303"/>
      <c r="AIG303"/>
      <c r="AIH303"/>
      <c r="AII303"/>
      <c r="AIJ303"/>
      <c r="AIK303"/>
      <c r="AIL303"/>
      <c r="AIM303"/>
      <c r="AIN303"/>
      <c r="AIO303"/>
      <c r="AIP303"/>
      <c r="AIQ303"/>
      <c r="AIR303"/>
      <c r="AIS303"/>
      <c r="AIT303"/>
      <c r="AIU303"/>
      <c r="AIV303"/>
      <c r="AIW303"/>
      <c r="AIX303"/>
      <c r="AIY303"/>
      <c r="AIZ303"/>
      <c r="AJA303"/>
      <c r="AJB303"/>
      <c r="AJC303"/>
      <c r="AJD303"/>
      <c r="AJE303"/>
      <c r="AJF303"/>
      <c r="AJG303"/>
      <c r="AJH303"/>
      <c r="AJI303"/>
      <c r="AJJ303"/>
      <c r="AJK303"/>
      <c r="AJL303"/>
      <c r="AJM303"/>
      <c r="AJN303"/>
      <c r="AJO303"/>
      <c r="AJP303"/>
      <c r="AJQ303"/>
      <c r="AJR303"/>
      <c r="AJS303"/>
      <c r="AJT303"/>
      <c r="AJU303"/>
      <c r="AJV303"/>
      <c r="AJW303"/>
      <c r="AJX303"/>
      <c r="AJY303"/>
      <c r="AJZ303"/>
      <c r="AKA303"/>
      <c r="AKB303"/>
      <c r="AKC303"/>
      <c r="AKD303"/>
      <c r="AKE303"/>
      <c r="AKF303"/>
      <c r="AKG303"/>
      <c r="AKH303"/>
      <c r="AKI303"/>
      <c r="AKJ303"/>
      <c r="AKK303"/>
      <c r="AKL303"/>
      <c r="AKM303"/>
      <c r="AKN303"/>
      <c r="AKO303"/>
      <c r="AKP303"/>
      <c r="AKQ303"/>
      <c r="AKR303"/>
      <c r="AKS303"/>
      <c r="AKT303"/>
      <c r="AKU303"/>
      <c r="AKV303"/>
      <c r="AKW303"/>
      <c r="AKX303"/>
      <c r="AKY303"/>
      <c r="AKZ303"/>
      <c r="ALA303"/>
      <c r="ALB303"/>
      <c r="ALC303"/>
      <c r="ALD303"/>
      <c r="ALE303"/>
      <c r="ALF303"/>
      <c r="ALG303"/>
      <c r="ALH303"/>
      <c r="ALI303"/>
      <c r="ALJ303"/>
      <c r="ALK303"/>
      <c r="ALL303"/>
      <c r="ALM303"/>
      <c r="ALN303"/>
      <c r="ALO303"/>
      <c r="ALP303"/>
      <c r="ALQ303"/>
      <c r="ALR303"/>
      <c r="ALS303"/>
      <c r="ALT303"/>
      <c r="ALU303"/>
      <c r="ALV303"/>
      <c r="ALW303"/>
      <c r="ALX303"/>
      <c r="ALY303"/>
      <c r="ALZ303"/>
      <c r="AMA303"/>
    </row>
    <row r="304" spans="3:1015" x14ac:dyDescent="0.25">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c r="AA304" s="123"/>
      <c r="AB304" s="123"/>
      <c r="AC304" s="123"/>
      <c r="AD304" s="123"/>
      <c r="AE304" s="123"/>
      <c r="AF304" s="123"/>
      <c r="AG304" s="123"/>
      <c r="AH304" s="123"/>
      <c r="AI304" s="123"/>
      <c r="AJ304" s="123"/>
      <c r="AK304" s="123"/>
      <c r="AL304" s="123"/>
      <c r="AM304" s="123"/>
      <c r="AN304" s="123"/>
      <c r="AO304" s="123"/>
      <c r="AP304" s="123"/>
      <c r="AQ304" s="123"/>
      <c r="AR304" s="123"/>
      <c r="AS304" s="123"/>
      <c r="AT304" s="123"/>
      <c r="AU304" s="123"/>
      <c r="AV304"/>
      <c r="AW304"/>
      <c r="AX304"/>
      <c r="AY304"/>
      <c r="AZ304"/>
      <c r="BA304"/>
      <c r="BB304"/>
      <c r="BC304"/>
      <c r="BD304"/>
      <c r="BE304"/>
      <c r="BF304"/>
      <c r="BG304"/>
      <c r="BH304"/>
      <c r="BI304"/>
      <c r="BJ304"/>
      <c r="BK304"/>
      <c r="BL304"/>
      <c r="BM304"/>
      <c r="BN304"/>
      <c r="BO304"/>
      <c r="BP304"/>
      <c r="BQ304"/>
      <c r="BR304"/>
      <c r="BS304"/>
      <c r="BT304"/>
      <c r="BU304"/>
      <c r="BV304"/>
      <c r="BW304"/>
      <c r="BX304"/>
      <c r="BY304"/>
      <c r="BZ304"/>
      <c r="CA304"/>
      <c r="CB304"/>
      <c r="CC304"/>
      <c r="CD304"/>
      <c r="CE304"/>
      <c r="CF304"/>
      <c r="CG304"/>
      <c r="CH304"/>
      <c r="CI304"/>
      <c r="CJ304"/>
      <c r="CK304"/>
      <c r="CL304"/>
      <c r="CM304"/>
      <c r="CN304"/>
      <c r="CO304"/>
      <c r="CP304"/>
      <c r="CQ304"/>
      <c r="CR304"/>
      <c r="CS304"/>
      <c r="CT304"/>
      <c r="CU304"/>
      <c r="CV304"/>
      <c r="CW304"/>
      <c r="CX304"/>
      <c r="CY304"/>
      <c r="CZ304"/>
      <c r="DA304"/>
      <c r="DB304"/>
      <c r="DC304"/>
      <c r="DD304"/>
      <c r="DE304"/>
      <c r="DF304"/>
      <c r="DG304"/>
      <c r="DH304"/>
      <c r="DI304"/>
      <c r="DJ304"/>
      <c r="DK304"/>
      <c r="DL304"/>
      <c r="DM304"/>
      <c r="DN304"/>
      <c r="DO304"/>
      <c r="DP304"/>
      <c r="DQ304"/>
      <c r="DR304"/>
      <c r="DS304"/>
      <c r="DT304"/>
      <c r="DU304"/>
      <c r="DV304"/>
      <c r="DW304"/>
      <c r="DX304"/>
      <c r="DY304"/>
      <c r="DZ304"/>
      <c r="EA304"/>
      <c r="EB304"/>
      <c r="EC304"/>
      <c r="ED304"/>
      <c r="EE304"/>
      <c r="EF304"/>
      <c r="EG304"/>
      <c r="EH304"/>
      <c r="EI304"/>
      <c r="EJ304"/>
      <c r="EK304"/>
      <c r="EL304"/>
      <c r="EM304"/>
      <c r="EN304"/>
      <c r="EO304"/>
      <c r="EP304"/>
      <c r="EQ304"/>
      <c r="ER304"/>
      <c r="ES304"/>
      <c r="ET304"/>
      <c r="EU304"/>
      <c r="EV304"/>
      <c r="EW304"/>
      <c r="EX304"/>
      <c r="EY304"/>
      <c r="EZ304"/>
      <c r="FA304"/>
      <c r="FB304"/>
      <c r="FC304"/>
      <c r="FD304"/>
      <c r="FE304"/>
      <c r="FF304"/>
      <c r="FG304"/>
      <c r="FH304"/>
      <c r="FI304"/>
      <c r="FJ304"/>
      <c r="FK304"/>
      <c r="FL304"/>
      <c r="FM304"/>
      <c r="FN304"/>
      <c r="FO304"/>
      <c r="FP304"/>
      <c r="FQ304"/>
      <c r="FR304"/>
      <c r="FS304"/>
      <c r="FT304"/>
      <c r="FU304"/>
      <c r="FV304"/>
      <c r="FW304"/>
      <c r="FX304"/>
      <c r="FY304"/>
      <c r="FZ304"/>
      <c r="GA304"/>
      <c r="GB304"/>
      <c r="GC304"/>
      <c r="GD304"/>
      <c r="GE304"/>
      <c r="GF304"/>
      <c r="GG304"/>
      <c r="GH304"/>
      <c r="GI304"/>
      <c r="GJ304"/>
      <c r="GK304"/>
      <c r="GL304"/>
      <c r="GM304"/>
      <c r="GN304"/>
      <c r="GO304"/>
      <c r="GP304"/>
      <c r="GQ304"/>
      <c r="GR304"/>
      <c r="GS304"/>
      <c r="GT304"/>
      <c r="GU304"/>
      <c r="GV304"/>
      <c r="GW304"/>
      <c r="GX304"/>
      <c r="GY304"/>
      <c r="GZ304"/>
      <c r="HA304"/>
      <c r="HB304"/>
      <c r="HC304"/>
      <c r="HD304"/>
      <c r="HE304"/>
      <c r="HF304"/>
      <c r="HG304"/>
      <c r="HH304"/>
      <c r="HI304"/>
      <c r="HJ304"/>
      <c r="HK304"/>
      <c r="HL304"/>
      <c r="HM304"/>
      <c r="HN304"/>
      <c r="HO304"/>
      <c r="HP304"/>
      <c r="HQ304"/>
      <c r="HR304"/>
      <c r="HS304"/>
      <c r="HT304"/>
      <c r="HU304"/>
      <c r="HV304"/>
      <c r="HW304"/>
      <c r="HX304"/>
      <c r="HY304"/>
      <c r="HZ304"/>
      <c r="IA304"/>
      <c r="IB304"/>
      <c r="IC304"/>
      <c r="ID304"/>
      <c r="IE304"/>
      <c r="IF304"/>
      <c r="IG304"/>
      <c r="IH304"/>
      <c r="II304"/>
      <c r="IJ304"/>
      <c r="IK304"/>
      <c r="IL304"/>
      <c r="IM304"/>
      <c r="IN304"/>
      <c r="IO304"/>
      <c r="IP304"/>
      <c r="IQ304"/>
      <c r="IR304"/>
      <c r="IS304"/>
      <c r="IT304"/>
      <c r="IU304"/>
      <c r="IV304"/>
      <c r="IW304"/>
      <c r="IX304"/>
      <c r="IY304"/>
      <c r="IZ304"/>
      <c r="JA304"/>
      <c r="JB304"/>
      <c r="JC304"/>
      <c r="JD304"/>
      <c r="JE304"/>
      <c r="JF304"/>
      <c r="JG304"/>
      <c r="JH304"/>
      <c r="JI304"/>
      <c r="JJ304"/>
      <c r="JK304"/>
      <c r="JL304"/>
      <c r="JM304"/>
      <c r="JN304"/>
      <c r="JO304"/>
      <c r="JP304"/>
      <c r="JQ304"/>
      <c r="JR304"/>
      <c r="JS304"/>
      <c r="JT304"/>
      <c r="JU304"/>
      <c r="JV304"/>
      <c r="JW304"/>
      <c r="JX304"/>
      <c r="JY304"/>
      <c r="JZ304"/>
      <c r="KA304"/>
      <c r="KB304"/>
      <c r="KC304"/>
      <c r="KD304"/>
      <c r="KE304"/>
      <c r="KF304"/>
      <c r="KG304"/>
      <c r="KH304"/>
      <c r="KI304"/>
      <c r="KJ304"/>
      <c r="KK304"/>
      <c r="KL304"/>
      <c r="KM304"/>
      <c r="KN304"/>
      <c r="KO304"/>
      <c r="KP304"/>
      <c r="KQ304"/>
      <c r="KR304"/>
      <c r="KS304"/>
      <c r="KT304"/>
      <c r="KU304"/>
      <c r="KV304"/>
      <c r="KW304"/>
      <c r="KX304"/>
      <c r="KY304"/>
      <c r="KZ304"/>
      <c r="LA304"/>
      <c r="LB304"/>
      <c r="LC304"/>
      <c r="LD304"/>
      <c r="LE304"/>
      <c r="LF304"/>
      <c r="LG304"/>
      <c r="LH304"/>
      <c r="LI304"/>
      <c r="LJ304"/>
      <c r="LK304"/>
      <c r="LL304"/>
      <c r="LM304"/>
      <c r="LN304"/>
      <c r="LO304"/>
      <c r="LP304"/>
      <c r="LQ304"/>
      <c r="LR304"/>
      <c r="LS304"/>
      <c r="LT304"/>
      <c r="LU304"/>
      <c r="LV304"/>
      <c r="LW304"/>
      <c r="LX304"/>
      <c r="LY304"/>
      <c r="LZ304"/>
      <c r="MA304"/>
      <c r="MB304"/>
      <c r="MC304"/>
      <c r="MD304"/>
      <c r="ME304"/>
      <c r="MF304"/>
      <c r="MG304"/>
      <c r="MH304"/>
      <c r="MI304"/>
      <c r="MJ304"/>
      <c r="MK304"/>
      <c r="ML304"/>
      <c r="MM304"/>
      <c r="MN304"/>
      <c r="MO304"/>
      <c r="MP304"/>
      <c r="MQ304"/>
      <c r="MR304"/>
      <c r="MS304"/>
      <c r="MT304"/>
      <c r="MU304"/>
      <c r="MV304"/>
      <c r="MW304"/>
      <c r="MX304"/>
      <c r="MY304"/>
      <c r="MZ304"/>
      <c r="NA304"/>
      <c r="NB304"/>
      <c r="NC304"/>
      <c r="ND304"/>
      <c r="NE304"/>
      <c r="NF304"/>
      <c r="NG304"/>
      <c r="NH304"/>
      <c r="NI304"/>
      <c r="NJ304"/>
      <c r="NK304"/>
      <c r="NL304"/>
      <c r="NM304"/>
      <c r="NN304"/>
      <c r="NO304"/>
      <c r="NP304"/>
      <c r="NQ304"/>
      <c r="NR304"/>
      <c r="NS304"/>
      <c r="NT304"/>
      <c r="NU304"/>
      <c r="NV304"/>
      <c r="NW304"/>
      <c r="NX304"/>
      <c r="NY304"/>
      <c r="NZ304"/>
      <c r="OA304"/>
      <c r="OB304"/>
      <c r="OC304"/>
      <c r="OD304"/>
      <c r="OE304"/>
      <c r="OF304"/>
      <c r="OG304"/>
      <c r="OH304"/>
      <c r="OI304"/>
      <c r="OJ304"/>
      <c r="OK304"/>
      <c r="OL304"/>
      <c r="OM304"/>
      <c r="ON304"/>
      <c r="OO304"/>
      <c r="OP304"/>
      <c r="OQ304"/>
      <c r="OR304"/>
      <c r="OS304"/>
      <c r="OT304"/>
      <c r="OU304"/>
      <c r="OV304"/>
      <c r="OW304"/>
      <c r="OX304"/>
      <c r="OY304"/>
      <c r="OZ304"/>
      <c r="PA304"/>
      <c r="PB304"/>
      <c r="PC304"/>
      <c r="PD304"/>
      <c r="PE304"/>
      <c r="PF304"/>
      <c r="PG304"/>
      <c r="PH304"/>
      <c r="PI304"/>
      <c r="PJ304"/>
      <c r="PK304"/>
      <c r="PL304"/>
      <c r="PM304"/>
      <c r="PN304"/>
      <c r="PO304"/>
      <c r="PP304"/>
      <c r="PQ304"/>
      <c r="PR304"/>
      <c r="PS304"/>
      <c r="PT304"/>
      <c r="PU304"/>
      <c r="PV304"/>
      <c r="PW304"/>
      <c r="PX304"/>
      <c r="PY304"/>
      <c r="PZ304"/>
      <c r="QA304"/>
      <c r="QB304"/>
      <c r="QC304"/>
      <c r="QD304"/>
      <c r="QE304"/>
      <c r="QF304"/>
      <c r="QG304"/>
      <c r="QH304"/>
      <c r="QI304"/>
      <c r="QJ304"/>
      <c r="QK304"/>
      <c r="QL304"/>
      <c r="QM304"/>
      <c r="QN304"/>
      <c r="QO304"/>
      <c r="QP304"/>
      <c r="QQ304"/>
      <c r="QR304"/>
      <c r="QS304"/>
      <c r="QT304"/>
      <c r="QU304"/>
      <c r="QV304"/>
      <c r="QW304"/>
      <c r="QX304"/>
      <c r="QY304"/>
      <c r="QZ304"/>
      <c r="RA304"/>
      <c r="RB304"/>
      <c r="RC304"/>
      <c r="RD304"/>
      <c r="RE304"/>
      <c r="RF304"/>
      <c r="RG304"/>
      <c r="RH304"/>
      <c r="RI304"/>
      <c r="RJ304"/>
      <c r="RK304"/>
      <c r="RL304"/>
      <c r="RM304"/>
      <c r="RN304"/>
      <c r="RO304"/>
      <c r="RP304"/>
      <c r="RQ304"/>
      <c r="RR304"/>
      <c r="RS304"/>
      <c r="RT304"/>
      <c r="RU304"/>
      <c r="RV304"/>
      <c r="RW304"/>
      <c r="RX304"/>
      <c r="RY304"/>
      <c r="RZ304"/>
      <c r="SA304"/>
      <c r="SB304"/>
      <c r="SC304"/>
      <c r="SD304"/>
      <c r="SE304"/>
      <c r="SF304"/>
      <c r="SG304"/>
      <c r="SH304"/>
      <c r="SI304"/>
      <c r="SJ304"/>
      <c r="SK304"/>
      <c r="SL304"/>
      <c r="SM304"/>
      <c r="SN304"/>
      <c r="SO304"/>
      <c r="SP304"/>
      <c r="SQ304"/>
      <c r="SR304"/>
      <c r="SS304"/>
      <c r="ST304"/>
      <c r="SU304"/>
      <c r="SV304"/>
      <c r="SW304"/>
      <c r="SX304"/>
      <c r="SY304"/>
      <c r="SZ304"/>
      <c r="TA304"/>
      <c r="TB304"/>
      <c r="TC304"/>
      <c r="TD304"/>
      <c r="TE304"/>
      <c r="TF304"/>
      <c r="TG304"/>
      <c r="TH304"/>
      <c r="TI304"/>
      <c r="TJ304"/>
      <c r="TK304"/>
      <c r="TL304"/>
      <c r="TM304"/>
      <c r="TN304"/>
      <c r="TO304"/>
      <c r="TP304"/>
      <c r="TQ304"/>
      <c r="TR304"/>
      <c r="TS304"/>
      <c r="TT304"/>
      <c r="TU304"/>
      <c r="TV304"/>
      <c r="TW304"/>
      <c r="TX304"/>
      <c r="TY304"/>
      <c r="TZ304"/>
      <c r="UA304"/>
      <c r="UB304"/>
      <c r="UC304"/>
      <c r="UD304"/>
      <c r="UE304"/>
      <c r="UF304"/>
      <c r="UG304"/>
      <c r="UH304"/>
      <c r="UI304"/>
      <c r="UJ304"/>
      <c r="UK304"/>
      <c r="UL304"/>
      <c r="UM304"/>
      <c r="UN304"/>
      <c r="UO304"/>
      <c r="UP304"/>
      <c r="UQ304"/>
      <c r="UR304"/>
      <c r="US304"/>
      <c r="UT304"/>
      <c r="UU304"/>
      <c r="UV304"/>
      <c r="UW304"/>
      <c r="UX304"/>
      <c r="UY304"/>
      <c r="UZ304"/>
      <c r="VA304"/>
      <c r="VB304"/>
      <c r="VC304"/>
      <c r="VD304"/>
      <c r="VE304"/>
      <c r="VF304"/>
      <c r="VG304"/>
      <c r="VH304"/>
      <c r="VI304"/>
      <c r="VJ304"/>
      <c r="VK304"/>
      <c r="VL304"/>
      <c r="VM304"/>
      <c r="VN304"/>
      <c r="VO304"/>
      <c r="VP304"/>
      <c r="VQ304"/>
      <c r="VR304"/>
      <c r="VS304"/>
      <c r="VT304"/>
      <c r="VU304"/>
      <c r="VV304"/>
      <c r="VW304"/>
      <c r="VX304"/>
      <c r="VY304"/>
      <c r="VZ304"/>
      <c r="WA304"/>
      <c r="WB304"/>
      <c r="WC304"/>
      <c r="WD304"/>
      <c r="WE304"/>
      <c r="WF304"/>
      <c r="WG304"/>
      <c r="WH304"/>
      <c r="WI304"/>
      <c r="WJ304"/>
      <c r="WK304"/>
      <c r="WL304"/>
      <c r="WM304"/>
      <c r="WN304"/>
      <c r="WO304"/>
      <c r="WP304"/>
      <c r="WQ304"/>
      <c r="WR304"/>
      <c r="WS304"/>
      <c r="WT304"/>
      <c r="WU304"/>
      <c r="WV304"/>
      <c r="WW304"/>
      <c r="WX304"/>
      <c r="WY304"/>
      <c r="WZ304"/>
      <c r="XA304"/>
      <c r="XB304"/>
      <c r="XC304"/>
      <c r="XD304"/>
      <c r="XE304"/>
      <c r="XF304"/>
      <c r="XG304"/>
      <c r="XH304"/>
      <c r="XI304"/>
      <c r="XJ304"/>
      <c r="XK304"/>
      <c r="XL304"/>
      <c r="XM304"/>
      <c r="XN304"/>
      <c r="XO304"/>
      <c r="XP304"/>
      <c r="XQ304"/>
      <c r="XR304"/>
      <c r="XS304"/>
      <c r="XT304"/>
      <c r="XU304"/>
      <c r="XV304"/>
      <c r="XW304"/>
      <c r="XX304"/>
      <c r="XY304"/>
      <c r="XZ304"/>
      <c r="YA304"/>
      <c r="YB304"/>
      <c r="YC304"/>
      <c r="YD304"/>
      <c r="YE304"/>
      <c r="YF304"/>
      <c r="YG304"/>
      <c r="YH304"/>
      <c r="YI304"/>
      <c r="YJ304"/>
      <c r="YK304"/>
      <c r="YL304"/>
      <c r="YM304"/>
      <c r="YN304"/>
      <c r="YO304"/>
      <c r="YP304"/>
      <c r="YQ304"/>
      <c r="YR304"/>
      <c r="YS304"/>
      <c r="YT304"/>
      <c r="YU304"/>
      <c r="YV304"/>
      <c r="YW304"/>
      <c r="YX304"/>
      <c r="YY304"/>
      <c r="YZ304"/>
      <c r="ZA304"/>
      <c r="ZB304"/>
      <c r="ZC304"/>
      <c r="ZD304"/>
      <c r="ZE304"/>
      <c r="ZF304"/>
      <c r="ZG304"/>
      <c r="ZH304"/>
      <c r="ZI304"/>
      <c r="ZJ304"/>
      <c r="ZK304"/>
      <c r="ZL304"/>
      <c r="ZM304"/>
      <c r="ZN304"/>
      <c r="ZO304"/>
      <c r="ZP304"/>
      <c r="ZQ304"/>
      <c r="ZR304"/>
      <c r="ZS304"/>
      <c r="ZT304"/>
      <c r="ZU304"/>
      <c r="ZV304"/>
      <c r="ZW304"/>
      <c r="ZX304"/>
      <c r="ZY304"/>
      <c r="ZZ304"/>
      <c r="AAA304"/>
      <c r="AAB304"/>
      <c r="AAC304"/>
      <c r="AAD304"/>
      <c r="AAE304"/>
      <c r="AAF304"/>
      <c r="AAG304"/>
      <c r="AAH304"/>
      <c r="AAI304"/>
      <c r="AAJ304"/>
      <c r="AAK304"/>
      <c r="AAL304"/>
      <c r="AAM304"/>
      <c r="AAN304"/>
      <c r="AAO304"/>
      <c r="AAP304"/>
      <c r="AAQ304"/>
      <c r="AAR304"/>
      <c r="AAS304"/>
      <c r="AAT304"/>
      <c r="AAU304"/>
      <c r="AAV304"/>
      <c r="AAW304"/>
      <c r="AAX304"/>
      <c r="AAY304"/>
      <c r="AAZ304"/>
      <c r="ABA304"/>
      <c r="ABB304"/>
      <c r="ABC304"/>
      <c r="ABD304"/>
      <c r="ABE304"/>
      <c r="ABF304"/>
      <c r="ABG304"/>
      <c r="ABH304"/>
      <c r="ABI304"/>
      <c r="ABJ304"/>
      <c r="ABK304"/>
      <c r="ABL304"/>
      <c r="ABM304"/>
      <c r="ABN304"/>
      <c r="ABO304"/>
      <c r="ABP304"/>
      <c r="ABQ304"/>
      <c r="ABR304"/>
      <c r="ABS304"/>
      <c r="ABT304"/>
      <c r="ABU304"/>
      <c r="ABV304"/>
      <c r="ABW304"/>
      <c r="ABX304"/>
      <c r="ABY304"/>
      <c r="ABZ304"/>
      <c r="ACA304"/>
      <c r="ACB304"/>
      <c r="ACC304"/>
      <c r="ACD304"/>
      <c r="ACE304"/>
      <c r="ACF304"/>
      <c r="ACG304"/>
      <c r="ACH304"/>
      <c r="ACI304"/>
      <c r="ACJ304"/>
      <c r="ACK304"/>
      <c r="ACL304"/>
      <c r="ACM304"/>
      <c r="ACN304"/>
      <c r="ACO304"/>
      <c r="ACP304"/>
      <c r="ACQ304"/>
      <c r="ACR304"/>
      <c r="ACS304"/>
      <c r="ACT304"/>
      <c r="ACU304"/>
      <c r="ACV304"/>
      <c r="ACW304"/>
      <c r="ACX304"/>
      <c r="ACY304"/>
      <c r="ACZ304"/>
      <c r="ADA304"/>
      <c r="ADB304"/>
      <c r="ADC304"/>
      <c r="ADD304"/>
      <c r="ADE304"/>
      <c r="ADF304"/>
      <c r="ADG304"/>
      <c r="ADH304"/>
      <c r="ADI304"/>
      <c r="ADJ304"/>
      <c r="ADK304"/>
      <c r="ADL304"/>
      <c r="ADM304"/>
      <c r="ADN304"/>
      <c r="ADO304"/>
      <c r="ADP304"/>
      <c r="ADQ304"/>
      <c r="ADR304"/>
      <c r="ADS304"/>
      <c r="ADT304"/>
      <c r="ADU304"/>
      <c r="ADV304"/>
      <c r="ADW304"/>
      <c r="ADX304"/>
      <c r="ADY304"/>
      <c r="ADZ304"/>
      <c r="AEA304"/>
      <c r="AEB304"/>
      <c r="AEC304"/>
      <c r="AED304"/>
      <c r="AEE304"/>
      <c r="AEF304"/>
      <c r="AEG304"/>
      <c r="AEH304"/>
      <c r="AEI304"/>
      <c r="AEJ304"/>
      <c r="AEK304"/>
      <c r="AEL304"/>
      <c r="AEM304"/>
      <c r="AEN304"/>
      <c r="AEO304"/>
      <c r="AEP304"/>
      <c r="AEQ304"/>
      <c r="AER304"/>
      <c r="AES304"/>
      <c r="AET304"/>
      <c r="AEU304"/>
      <c r="AEV304"/>
      <c r="AEW304"/>
      <c r="AEX304"/>
      <c r="AEY304"/>
      <c r="AEZ304"/>
      <c r="AFA304"/>
      <c r="AFB304"/>
      <c r="AFC304"/>
      <c r="AFD304"/>
      <c r="AFE304"/>
      <c r="AFF304"/>
      <c r="AFG304"/>
      <c r="AFH304"/>
      <c r="AFI304"/>
      <c r="AFJ304"/>
      <c r="AFK304"/>
      <c r="AFL304"/>
      <c r="AFM304"/>
      <c r="AFN304"/>
      <c r="AFO304"/>
      <c r="AFP304"/>
      <c r="AFQ304"/>
      <c r="AFR304"/>
      <c r="AFS304"/>
      <c r="AFT304"/>
      <c r="AFU304"/>
      <c r="AFV304"/>
      <c r="AFW304"/>
      <c r="AFX304"/>
      <c r="AFY304"/>
      <c r="AFZ304"/>
      <c r="AGA304"/>
      <c r="AGB304"/>
      <c r="AGC304"/>
      <c r="AGD304"/>
      <c r="AGE304"/>
      <c r="AGF304"/>
      <c r="AGG304"/>
      <c r="AGH304"/>
      <c r="AGI304"/>
      <c r="AGJ304"/>
      <c r="AGK304"/>
      <c r="AGL304"/>
      <c r="AGM304"/>
      <c r="AGN304"/>
      <c r="AGO304"/>
      <c r="AGP304"/>
      <c r="AGQ304"/>
      <c r="AGR304"/>
      <c r="AGS304"/>
      <c r="AGT304"/>
      <c r="AGU304"/>
      <c r="AGV304"/>
      <c r="AGW304"/>
      <c r="AGX304"/>
      <c r="AGY304"/>
      <c r="AGZ304"/>
      <c r="AHA304"/>
      <c r="AHB304"/>
      <c r="AHC304"/>
      <c r="AHD304"/>
      <c r="AHE304"/>
      <c r="AHF304"/>
      <c r="AHG304"/>
      <c r="AHH304"/>
      <c r="AHI304"/>
      <c r="AHJ304"/>
      <c r="AHK304"/>
      <c r="AHL304"/>
      <c r="AHM304"/>
      <c r="AHN304"/>
      <c r="AHO304"/>
      <c r="AHP304"/>
      <c r="AHQ304"/>
      <c r="AHR304"/>
      <c r="AHS304"/>
      <c r="AHT304"/>
      <c r="AHU304"/>
      <c r="AHV304"/>
      <c r="AHW304"/>
      <c r="AHX304"/>
      <c r="AHY304"/>
      <c r="AHZ304"/>
      <c r="AIA304"/>
      <c r="AIB304"/>
      <c r="AIC304"/>
      <c r="AID304"/>
      <c r="AIE304"/>
      <c r="AIF304"/>
      <c r="AIG304"/>
      <c r="AIH304"/>
      <c r="AII304"/>
      <c r="AIJ304"/>
      <c r="AIK304"/>
      <c r="AIL304"/>
      <c r="AIM304"/>
      <c r="AIN304"/>
      <c r="AIO304"/>
      <c r="AIP304"/>
      <c r="AIQ304"/>
      <c r="AIR304"/>
      <c r="AIS304"/>
      <c r="AIT304"/>
      <c r="AIU304"/>
      <c r="AIV304"/>
      <c r="AIW304"/>
      <c r="AIX304"/>
      <c r="AIY304"/>
      <c r="AIZ304"/>
      <c r="AJA304"/>
      <c r="AJB304"/>
      <c r="AJC304"/>
      <c r="AJD304"/>
      <c r="AJE304"/>
      <c r="AJF304"/>
      <c r="AJG304"/>
      <c r="AJH304"/>
      <c r="AJI304"/>
      <c r="AJJ304"/>
      <c r="AJK304"/>
      <c r="AJL304"/>
      <c r="AJM304"/>
      <c r="AJN304"/>
      <c r="AJO304"/>
      <c r="AJP304"/>
      <c r="AJQ304"/>
      <c r="AJR304"/>
      <c r="AJS304"/>
      <c r="AJT304"/>
      <c r="AJU304"/>
      <c r="AJV304"/>
      <c r="AJW304"/>
      <c r="AJX304"/>
      <c r="AJY304"/>
      <c r="AJZ304"/>
      <c r="AKA304"/>
      <c r="AKB304"/>
      <c r="AKC304"/>
      <c r="AKD304"/>
      <c r="AKE304"/>
      <c r="AKF304"/>
      <c r="AKG304"/>
      <c r="AKH304"/>
      <c r="AKI304"/>
      <c r="AKJ304"/>
      <c r="AKK304"/>
      <c r="AKL304"/>
      <c r="AKM304"/>
      <c r="AKN304"/>
      <c r="AKO304"/>
      <c r="AKP304"/>
      <c r="AKQ304"/>
      <c r="AKR304"/>
      <c r="AKS304"/>
      <c r="AKT304"/>
      <c r="AKU304"/>
      <c r="AKV304"/>
      <c r="AKW304"/>
      <c r="AKX304"/>
      <c r="AKY304"/>
      <c r="AKZ304"/>
      <c r="ALA304"/>
      <c r="ALB304"/>
      <c r="ALC304"/>
      <c r="ALD304"/>
      <c r="ALE304"/>
      <c r="ALF304"/>
      <c r="ALG304"/>
      <c r="ALH304"/>
      <c r="ALI304"/>
      <c r="ALJ304"/>
      <c r="ALK304"/>
      <c r="ALL304"/>
      <c r="ALM304"/>
      <c r="ALN304"/>
      <c r="ALO304"/>
      <c r="ALP304"/>
      <c r="ALQ304"/>
      <c r="ALR304"/>
      <c r="ALS304"/>
      <c r="ALT304"/>
      <c r="ALU304"/>
      <c r="ALV304"/>
      <c r="ALW304"/>
      <c r="ALX304"/>
      <c r="ALY304"/>
      <c r="ALZ304"/>
      <c r="AMA304"/>
    </row>
    <row r="305" spans="3:1015" x14ac:dyDescent="0.25">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c r="AA305" s="123"/>
      <c r="AB305" s="123"/>
      <c r="AC305" s="123"/>
      <c r="AD305" s="123"/>
      <c r="AE305" s="123"/>
      <c r="AF305" s="123"/>
      <c r="AG305" s="123"/>
      <c r="AH305" s="123"/>
      <c r="AI305" s="123"/>
      <c r="AJ305" s="123"/>
      <c r="AK305" s="123"/>
      <c r="AL305" s="123"/>
      <c r="AM305" s="123"/>
      <c r="AN305" s="123"/>
      <c r="AO305" s="123"/>
      <c r="AP305" s="123"/>
      <c r="AQ305" s="123"/>
      <c r="AR305" s="123"/>
      <c r="AS305" s="123"/>
      <c r="AT305" s="123"/>
      <c r="AU305" s="123"/>
      <c r="AV305"/>
      <c r="AW305"/>
      <c r="AX305"/>
      <c r="AY305"/>
      <c r="AZ305"/>
      <c r="BA305"/>
      <c r="BB305"/>
      <c r="BC305"/>
      <c r="BD305"/>
      <c r="BE305"/>
      <c r="BF305"/>
      <c r="BG305"/>
      <c r="BH305"/>
      <c r="BI305"/>
      <c r="BJ305"/>
      <c r="BK305"/>
      <c r="BL305"/>
      <c r="BM305"/>
      <c r="BN305"/>
      <c r="BO305"/>
      <c r="BP305"/>
      <c r="BQ305"/>
      <c r="BR305"/>
      <c r="BS305"/>
      <c r="BT305"/>
      <c r="BU305"/>
      <c r="BV305"/>
      <c r="BW305"/>
      <c r="BX305"/>
      <c r="BY305"/>
      <c r="BZ305"/>
      <c r="CA305"/>
      <c r="CB305"/>
      <c r="CC305"/>
      <c r="CD305"/>
      <c r="CE305"/>
      <c r="CF305"/>
      <c r="CG305"/>
      <c r="CH305"/>
      <c r="CI305"/>
      <c r="CJ305"/>
      <c r="CK305"/>
      <c r="CL305"/>
      <c r="CM305"/>
      <c r="CN305"/>
      <c r="CO305"/>
      <c r="CP305"/>
      <c r="CQ305"/>
      <c r="CR305"/>
      <c r="CS305"/>
      <c r="CT305"/>
      <c r="CU305"/>
      <c r="CV305"/>
      <c r="CW305"/>
      <c r="CX305"/>
      <c r="CY305"/>
      <c r="CZ305"/>
      <c r="DA305"/>
      <c r="DB305"/>
      <c r="DC305"/>
      <c r="DD305"/>
      <c r="DE305"/>
      <c r="DF305"/>
      <c r="DG305"/>
      <c r="DH305"/>
      <c r="DI305"/>
      <c r="DJ305"/>
      <c r="DK305"/>
      <c r="DL305"/>
      <c r="DM305"/>
      <c r="DN305"/>
      <c r="DO305"/>
      <c r="DP305"/>
      <c r="DQ305"/>
      <c r="DR305"/>
      <c r="DS305"/>
      <c r="DT305"/>
      <c r="DU305"/>
      <c r="DV305"/>
      <c r="DW305"/>
      <c r="DX305"/>
      <c r="DY305"/>
      <c r="DZ305"/>
      <c r="EA305"/>
      <c r="EB305"/>
      <c r="EC305"/>
      <c r="ED305"/>
      <c r="EE305"/>
      <c r="EF305"/>
      <c r="EG305"/>
      <c r="EH305"/>
      <c r="EI305"/>
      <c r="EJ305"/>
      <c r="EK305"/>
      <c r="EL305"/>
      <c r="EM305"/>
      <c r="EN305"/>
      <c r="EO305"/>
      <c r="EP305"/>
      <c r="EQ305"/>
      <c r="ER305"/>
      <c r="ES305"/>
      <c r="ET305"/>
      <c r="EU305"/>
      <c r="EV305"/>
      <c r="EW305"/>
      <c r="EX305"/>
      <c r="EY305"/>
      <c r="EZ305"/>
      <c r="FA305"/>
      <c r="FB305"/>
      <c r="FC305"/>
      <c r="FD305"/>
      <c r="FE305"/>
      <c r="FF305"/>
      <c r="FG305"/>
      <c r="FH305"/>
      <c r="FI305"/>
      <c r="FJ305"/>
      <c r="FK305"/>
      <c r="FL305"/>
      <c r="FM305"/>
      <c r="FN305"/>
      <c r="FO305"/>
      <c r="FP305"/>
      <c r="FQ305"/>
      <c r="FR305"/>
      <c r="FS305"/>
      <c r="FT305"/>
      <c r="FU305"/>
      <c r="FV305"/>
      <c r="FW305"/>
      <c r="FX305"/>
      <c r="FY305"/>
      <c r="FZ305"/>
      <c r="GA305"/>
      <c r="GB305"/>
      <c r="GC305"/>
      <c r="GD305"/>
      <c r="GE305"/>
      <c r="GF305"/>
      <c r="GG305"/>
      <c r="GH305"/>
      <c r="GI305"/>
      <c r="GJ305"/>
      <c r="GK305"/>
      <c r="GL305"/>
      <c r="GM305"/>
      <c r="GN305"/>
      <c r="GO305"/>
      <c r="GP305"/>
      <c r="GQ305"/>
      <c r="GR305"/>
      <c r="GS305"/>
      <c r="GT305"/>
      <c r="GU305"/>
      <c r="GV305"/>
      <c r="GW305"/>
      <c r="GX305"/>
      <c r="GY305"/>
      <c r="GZ305"/>
      <c r="HA305"/>
      <c r="HB305"/>
      <c r="HC305"/>
      <c r="HD305"/>
      <c r="HE305"/>
      <c r="HF305"/>
      <c r="HG305"/>
      <c r="HH305"/>
      <c r="HI305"/>
      <c r="HJ305"/>
      <c r="HK305"/>
      <c r="HL305"/>
      <c r="HM305"/>
      <c r="HN305"/>
      <c r="HO305"/>
      <c r="HP305"/>
      <c r="HQ305"/>
      <c r="HR305"/>
      <c r="HS305"/>
      <c r="HT305"/>
      <c r="HU305"/>
      <c r="HV305"/>
      <c r="HW305"/>
      <c r="HX305"/>
      <c r="HY305"/>
      <c r="HZ305"/>
      <c r="IA305"/>
      <c r="IB305"/>
      <c r="IC305"/>
      <c r="ID305"/>
      <c r="IE305"/>
      <c r="IF305"/>
      <c r="IG305"/>
      <c r="IH305"/>
      <c r="II305"/>
      <c r="IJ305"/>
      <c r="IK305"/>
      <c r="IL305"/>
      <c r="IM305"/>
      <c r="IN305"/>
      <c r="IO305"/>
      <c r="IP305"/>
      <c r="IQ305"/>
      <c r="IR305"/>
      <c r="IS305"/>
      <c r="IT305"/>
      <c r="IU305"/>
      <c r="IV305"/>
      <c r="IW305"/>
      <c r="IX305"/>
      <c r="IY305"/>
      <c r="IZ305"/>
      <c r="JA305"/>
      <c r="JB305"/>
      <c r="JC305"/>
      <c r="JD305"/>
      <c r="JE305"/>
      <c r="JF305"/>
      <c r="JG305"/>
      <c r="JH305"/>
      <c r="JI305"/>
      <c r="JJ305"/>
      <c r="JK305"/>
      <c r="JL305"/>
      <c r="JM305"/>
      <c r="JN305"/>
      <c r="JO305"/>
      <c r="JP305"/>
      <c r="JQ305"/>
      <c r="JR305"/>
      <c r="JS305"/>
      <c r="JT305"/>
      <c r="JU305"/>
      <c r="JV305"/>
      <c r="JW305"/>
      <c r="JX305"/>
      <c r="JY305"/>
      <c r="JZ305"/>
      <c r="KA305"/>
      <c r="KB305"/>
      <c r="KC305"/>
      <c r="KD305"/>
      <c r="KE305"/>
      <c r="KF305"/>
      <c r="KG305"/>
      <c r="KH305"/>
      <c r="KI305"/>
      <c r="KJ305"/>
      <c r="KK305"/>
      <c r="KL305"/>
      <c r="KM305"/>
      <c r="KN305"/>
      <c r="KO305"/>
      <c r="KP305"/>
      <c r="KQ305"/>
      <c r="KR305"/>
      <c r="KS305"/>
      <c r="KT305"/>
      <c r="KU305"/>
      <c r="KV305"/>
      <c r="KW305"/>
      <c r="KX305"/>
      <c r="KY305"/>
      <c r="KZ305"/>
      <c r="LA305"/>
      <c r="LB305"/>
      <c r="LC305"/>
      <c r="LD305"/>
      <c r="LE305"/>
      <c r="LF305"/>
      <c r="LG305"/>
      <c r="LH305"/>
      <c r="LI305"/>
      <c r="LJ305"/>
      <c r="LK305"/>
      <c r="LL305"/>
      <c r="LM305"/>
      <c r="LN305"/>
      <c r="LO305"/>
      <c r="LP305"/>
      <c r="LQ305"/>
      <c r="LR305"/>
      <c r="LS305"/>
      <c r="LT305"/>
      <c r="LU305"/>
      <c r="LV305"/>
      <c r="LW305"/>
      <c r="LX305"/>
      <c r="LY305"/>
      <c r="LZ305"/>
      <c r="MA305"/>
      <c r="MB305"/>
      <c r="MC305"/>
      <c r="MD305"/>
      <c r="ME305"/>
      <c r="MF305"/>
      <c r="MG305"/>
      <c r="MH305"/>
      <c r="MI305"/>
      <c r="MJ305"/>
      <c r="MK305"/>
      <c r="ML305"/>
      <c r="MM305"/>
      <c r="MN305"/>
      <c r="MO305"/>
      <c r="MP305"/>
      <c r="MQ305"/>
      <c r="MR305"/>
      <c r="MS305"/>
      <c r="MT305"/>
      <c r="MU305"/>
      <c r="MV305"/>
      <c r="MW305"/>
      <c r="MX305"/>
      <c r="MY305"/>
      <c r="MZ305"/>
      <c r="NA305"/>
      <c r="NB305"/>
      <c r="NC305"/>
      <c r="ND305"/>
      <c r="NE305"/>
      <c r="NF305"/>
      <c r="NG305"/>
      <c r="NH305"/>
      <c r="NI305"/>
      <c r="NJ305"/>
      <c r="NK305"/>
      <c r="NL305"/>
      <c r="NM305"/>
      <c r="NN305"/>
      <c r="NO305"/>
      <c r="NP305"/>
      <c r="NQ305"/>
      <c r="NR305"/>
      <c r="NS305"/>
      <c r="NT305"/>
      <c r="NU305"/>
      <c r="NV305"/>
      <c r="NW305"/>
      <c r="NX305"/>
      <c r="NY305"/>
      <c r="NZ305"/>
      <c r="OA305"/>
      <c r="OB305"/>
      <c r="OC305"/>
      <c r="OD305"/>
      <c r="OE305"/>
      <c r="OF305"/>
      <c r="OG305"/>
      <c r="OH305"/>
      <c r="OI305"/>
      <c r="OJ305"/>
      <c r="OK305"/>
      <c r="OL305"/>
      <c r="OM305"/>
      <c r="ON305"/>
      <c r="OO305"/>
      <c r="OP305"/>
      <c r="OQ305"/>
      <c r="OR305"/>
      <c r="OS305"/>
      <c r="OT305"/>
      <c r="OU305"/>
      <c r="OV305"/>
      <c r="OW305"/>
      <c r="OX305"/>
      <c r="OY305"/>
      <c r="OZ305"/>
      <c r="PA305"/>
      <c r="PB305"/>
      <c r="PC305"/>
      <c r="PD305"/>
      <c r="PE305"/>
      <c r="PF305"/>
      <c r="PG305"/>
      <c r="PH305"/>
      <c r="PI305"/>
      <c r="PJ305"/>
      <c r="PK305"/>
      <c r="PL305"/>
      <c r="PM305"/>
      <c r="PN305"/>
      <c r="PO305"/>
      <c r="PP305"/>
      <c r="PQ305"/>
      <c r="PR305"/>
      <c r="PS305"/>
      <c r="PT305"/>
      <c r="PU305"/>
      <c r="PV305"/>
      <c r="PW305"/>
      <c r="PX305"/>
      <c r="PY305"/>
      <c r="PZ305"/>
      <c r="QA305"/>
      <c r="QB305"/>
      <c r="QC305"/>
      <c r="QD305"/>
      <c r="QE305"/>
      <c r="QF305"/>
      <c r="QG305"/>
      <c r="QH305"/>
      <c r="QI305"/>
      <c r="QJ305"/>
      <c r="QK305"/>
      <c r="QL305"/>
      <c r="QM305"/>
      <c r="QN305"/>
      <c r="QO305"/>
      <c r="QP305"/>
      <c r="QQ305"/>
      <c r="QR305"/>
      <c r="QS305"/>
      <c r="QT305"/>
      <c r="QU305"/>
      <c r="QV305"/>
      <c r="QW305"/>
      <c r="QX305"/>
      <c r="QY305"/>
      <c r="QZ305"/>
      <c r="RA305"/>
      <c r="RB305"/>
      <c r="RC305"/>
      <c r="RD305"/>
      <c r="RE305"/>
      <c r="RF305"/>
      <c r="RG305"/>
      <c r="RH305"/>
      <c r="RI305"/>
      <c r="RJ305"/>
      <c r="RK305"/>
      <c r="RL305"/>
      <c r="RM305"/>
      <c r="RN305"/>
      <c r="RO305"/>
      <c r="RP305"/>
      <c r="RQ305"/>
      <c r="RR305"/>
      <c r="RS305"/>
      <c r="RT305"/>
      <c r="RU305"/>
      <c r="RV305"/>
      <c r="RW305"/>
      <c r="RX305"/>
      <c r="RY305"/>
      <c r="RZ305"/>
      <c r="SA305"/>
      <c r="SB305"/>
      <c r="SC305"/>
      <c r="SD305"/>
      <c r="SE305"/>
      <c r="SF305"/>
      <c r="SG305"/>
      <c r="SH305"/>
      <c r="SI305"/>
      <c r="SJ305"/>
      <c r="SK305"/>
      <c r="SL305"/>
      <c r="SM305"/>
      <c r="SN305"/>
      <c r="SO305"/>
      <c r="SP305"/>
      <c r="SQ305"/>
      <c r="SR305"/>
      <c r="SS305"/>
      <c r="ST305"/>
      <c r="SU305"/>
      <c r="SV305"/>
      <c r="SW305"/>
      <c r="SX305"/>
      <c r="SY305"/>
      <c r="SZ305"/>
      <c r="TA305"/>
      <c r="TB305"/>
      <c r="TC305"/>
      <c r="TD305"/>
      <c r="TE305"/>
      <c r="TF305"/>
      <c r="TG305"/>
      <c r="TH305"/>
      <c r="TI305"/>
      <c r="TJ305"/>
      <c r="TK305"/>
      <c r="TL305"/>
      <c r="TM305"/>
      <c r="TN305"/>
      <c r="TO305"/>
      <c r="TP305"/>
      <c r="TQ305"/>
      <c r="TR305"/>
      <c r="TS305"/>
      <c r="TT305"/>
      <c r="TU305"/>
      <c r="TV305"/>
      <c r="TW305"/>
      <c r="TX305"/>
      <c r="TY305"/>
      <c r="TZ305"/>
      <c r="UA305"/>
      <c r="UB305"/>
      <c r="UC305"/>
      <c r="UD305"/>
      <c r="UE305"/>
      <c r="UF305"/>
      <c r="UG305"/>
      <c r="UH305"/>
      <c r="UI305"/>
      <c r="UJ305"/>
      <c r="UK305"/>
      <c r="UL305"/>
      <c r="UM305"/>
      <c r="UN305"/>
      <c r="UO305"/>
      <c r="UP305"/>
      <c r="UQ305"/>
      <c r="UR305"/>
      <c r="US305"/>
      <c r="UT305"/>
      <c r="UU305"/>
      <c r="UV305"/>
      <c r="UW305"/>
      <c r="UX305"/>
      <c r="UY305"/>
      <c r="UZ305"/>
      <c r="VA305"/>
      <c r="VB305"/>
      <c r="VC305"/>
      <c r="VD305"/>
      <c r="VE305"/>
      <c r="VF305"/>
      <c r="VG305"/>
      <c r="VH305"/>
      <c r="VI305"/>
      <c r="VJ305"/>
      <c r="VK305"/>
      <c r="VL305"/>
      <c r="VM305"/>
      <c r="VN305"/>
      <c r="VO305"/>
      <c r="VP305"/>
      <c r="VQ305"/>
      <c r="VR305"/>
      <c r="VS305"/>
      <c r="VT305"/>
      <c r="VU305"/>
      <c r="VV305"/>
      <c r="VW305"/>
      <c r="VX305"/>
      <c r="VY305"/>
      <c r="VZ305"/>
      <c r="WA305"/>
      <c r="WB305"/>
      <c r="WC305"/>
      <c r="WD305"/>
      <c r="WE305"/>
      <c r="WF305"/>
      <c r="WG305"/>
      <c r="WH305"/>
      <c r="WI305"/>
      <c r="WJ305"/>
      <c r="WK305"/>
      <c r="WL305"/>
      <c r="WM305"/>
      <c r="WN305"/>
      <c r="WO305"/>
      <c r="WP305"/>
      <c r="WQ305"/>
      <c r="WR305"/>
      <c r="WS305"/>
      <c r="WT305"/>
      <c r="WU305"/>
      <c r="WV305"/>
      <c r="WW305"/>
      <c r="WX305"/>
      <c r="WY305"/>
      <c r="WZ305"/>
      <c r="XA305"/>
      <c r="XB305"/>
      <c r="XC305"/>
      <c r="XD305"/>
      <c r="XE305"/>
      <c r="XF305"/>
      <c r="XG305"/>
      <c r="XH305"/>
      <c r="XI305"/>
      <c r="XJ305"/>
      <c r="XK305"/>
      <c r="XL305"/>
      <c r="XM305"/>
      <c r="XN305"/>
      <c r="XO305"/>
      <c r="XP305"/>
      <c r="XQ305"/>
      <c r="XR305"/>
      <c r="XS305"/>
      <c r="XT305"/>
      <c r="XU305"/>
      <c r="XV305"/>
      <c r="XW305"/>
      <c r="XX305"/>
      <c r="XY305"/>
      <c r="XZ305"/>
      <c r="YA305"/>
      <c r="YB305"/>
      <c r="YC305"/>
      <c r="YD305"/>
      <c r="YE305"/>
      <c r="YF305"/>
      <c r="YG305"/>
      <c r="YH305"/>
      <c r="YI305"/>
      <c r="YJ305"/>
      <c r="YK305"/>
      <c r="YL305"/>
      <c r="YM305"/>
      <c r="YN305"/>
      <c r="YO305"/>
      <c r="YP305"/>
      <c r="YQ305"/>
      <c r="YR305"/>
      <c r="YS305"/>
      <c r="YT305"/>
      <c r="YU305"/>
      <c r="YV305"/>
      <c r="YW305"/>
      <c r="YX305"/>
      <c r="YY305"/>
      <c r="YZ305"/>
      <c r="ZA305"/>
      <c r="ZB305"/>
      <c r="ZC305"/>
      <c r="ZD305"/>
      <c r="ZE305"/>
      <c r="ZF305"/>
      <c r="ZG305"/>
      <c r="ZH305"/>
      <c r="ZI305"/>
      <c r="ZJ305"/>
      <c r="ZK305"/>
      <c r="ZL305"/>
      <c r="ZM305"/>
      <c r="ZN305"/>
      <c r="ZO305"/>
      <c r="ZP305"/>
      <c r="ZQ305"/>
      <c r="ZR305"/>
      <c r="ZS305"/>
      <c r="ZT305"/>
      <c r="ZU305"/>
      <c r="ZV305"/>
      <c r="ZW305"/>
      <c r="ZX305"/>
      <c r="ZY305"/>
      <c r="ZZ305"/>
      <c r="AAA305"/>
      <c r="AAB305"/>
      <c r="AAC305"/>
      <c r="AAD305"/>
      <c r="AAE305"/>
      <c r="AAF305"/>
      <c r="AAG305"/>
      <c r="AAH305"/>
      <c r="AAI305"/>
      <c r="AAJ305"/>
      <c r="AAK305"/>
      <c r="AAL305"/>
      <c r="AAM305"/>
      <c r="AAN305"/>
      <c r="AAO305"/>
      <c r="AAP305"/>
      <c r="AAQ305"/>
      <c r="AAR305"/>
      <c r="AAS305"/>
      <c r="AAT305"/>
      <c r="AAU305"/>
      <c r="AAV305"/>
      <c r="AAW305"/>
      <c r="AAX305"/>
      <c r="AAY305"/>
      <c r="AAZ305"/>
      <c r="ABA305"/>
      <c r="ABB305"/>
      <c r="ABC305"/>
      <c r="ABD305"/>
      <c r="ABE305"/>
      <c r="ABF305"/>
      <c r="ABG305"/>
      <c r="ABH305"/>
      <c r="ABI305"/>
      <c r="ABJ305"/>
      <c r="ABK305"/>
      <c r="ABL305"/>
      <c r="ABM305"/>
      <c r="ABN305"/>
      <c r="ABO305"/>
      <c r="ABP305"/>
      <c r="ABQ305"/>
      <c r="ABR305"/>
      <c r="ABS305"/>
      <c r="ABT305"/>
      <c r="ABU305"/>
      <c r="ABV305"/>
      <c r="ABW305"/>
      <c r="ABX305"/>
      <c r="ABY305"/>
      <c r="ABZ305"/>
      <c r="ACA305"/>
      <c r="ACB305"/>
      <c r="ACC305"/>
      <c r="ACD305"/>
      <c r="ACE305"/>
      <c r="ACF305"/>
      <c r="ACG305"/>
      <c r="ACH305"/>
      <c r="ACI305"/>
      <c r="ACJ305"/>
      <c r="ACK305"/>
      <c r="ACL305"/>
      <c r="ACM305"/>
      <c r="ACN305"/>
      <c r="ACO305"/>
      <c r="ACP305"/>
      <c r="ACQ305"/>
      <c r="ACR305"/>
      <c r="ACS305"/>
      <c r="ACT305"/>
      <c r="ACU305"/>
      <c r="ACV305"/>
      <c r="ACW305"/>
      <c r="ACX305"/>
      <c r="ACY305"/>
      <c r="ACZ305"/>
      <c r="ADA305"/>
      <c r="ADB305"/>
      <c r="ADC305"/>
      <c r="ADD305"/>
      <c r="ADE305"/>
      <c r="ADF305"/>
      <c r="ADG305"/>
      <c r="ADH305"/>
      <c r="ADI305"/>
      <c r="ADJ305"/>
      <c r="ADK305"/>
      <c r="ADL305"/>
      <c r="ADM305"/>
      <c r="ADN305"/>
      <c r="ADO305"/>
      <c r="ADP305"/>
      <c r="ADQ305"/>
      <c r="ADR305"/>
      <c r="ADS305"/>
      <c r="ADT305"/>
      <c r="ADU305"/>
      <c r="ADV305"/>
      <c r="ADW305"/>
      <c r="ADX305"/>
      <c r="ADY305"/>
      <c r="ADZ305"/>
      <c r="AEA305"/>
      <c r="AEB305"/>
      <c r="AEC305"/>
      <c r="AED305"/>
      <c r="AEE305"/>
      <c r="AEF305"/>
      <c r="AEG305"/>
      <c r="AEH305"/>
      <c r="AEI305"/>
      <c r="AEJ305"/>
      <c r="AEK305"/>
      <c r="AEL305"/>
      <c r="AEM305"/>
      <c r="AEN305"/>
      <c r="AEO305"/>
      <c r="AEP305"/>
      <c r="AEQ305"/>
      <c r="AER305"/>
      <c r="AES305"/>
      <c r="AET305"/>
      <c r="AEU305"/>
      <c r="AEV305"/>
      <c r="AEW305"/>
      <c r="AEX305"/>
      <c r="AEY305"/>
      <c r="AEZ305"/>
      <c r="AFA305"/>
      <c r="AFB305"/>
      <c r="AFC305"/>
      <c r="AFD305"/>
      <c r="AFE305"/>
      <c r="AFF305"/>
      <c r="AFG305"/>
      <c r="AFH305"/>
      <c r="AFI305"/>
      <c r="AFJ305"/>
      <c r="AFK305"/>
      <c r="AFL305"/>
      <c r="AFM305"/>
      <c r="AFN305"/>
      <c r="AFO305"/>
      <c r="AFP305"/>
      <c r="AFQ305"/>
      <c r="AFR305"/>
      <c r="AFS305"/>
      <c r="AFT305"/>
      <c r="AFU305"/>
      <c r="AFV305"/>
      <c r="AFW305"/>
      <c r="AFX305"/>
      <c r="AFY305"/>
      <c r="AFZ305"/>
      <c r="AGA305"/>
      <c r="AGB305"/>
      <c r="AGC305"/>
      <c r="AGD305"/>
      <c r="AGE305"/>
      <c r="AGF305"/>
      <c r="AGG305"/>
      <c r="AGH305"/>
      <c r="AGI305"/>
      <c r="AGJ305"/>
      <c r="AGK305"/>
      <c r="AGL305"/>
      <c r="AGM305"/>
      <c r="AGN305"/>
      <c r="AGO305"/>
      <c r="AGP305"/>
      <c r="AGQ305"/>
      <c r="AGR305"/>
      <c r="AGS305"/>
      <c r="AGT305"/>
      <c r="AGU305"/>
      <c r="AGV305"/>
      <c r="AGW305"/>
      <c r="AGX305"/>
      <c r="AGY305"/>
      <c r="AGZ305"/>
      <c r="AHA305"/>
      <c r="AHB305"/>
      <c r="AHC305"/>
      <c r="AHD305"/>
      <c r="AHE305"/>
      <c r="AHF305"/>
      <c r="AHG305"/>
      <c r="AHH305"/>
      <c r="AHI305"/>
      <c r="AHJ305"/>
      <c r="AHK305"/>
      <c r="AHL305"/>
      <c r="AHM305"/>
      <c r="AHN305"/>
      <c r="AHO305"/>
      <c r="AHP305"/>
      <c r="AHQ305"/>
      <c r="AHR305"/>
      <c r="AHS305"/>
      <c r="AHT305"/>
      <c r="AHU305"/>
      <c r="AHV305"/>
      <c r="AHW305"/>
      <c r="AHX305"/>
      <c r="AHY305"/>
      <c r="AHZ305"/>
      <c r="AIA305"/>
      <c r="AIB305"/>
      <c r="AIC305"/>
      <c r="AID305"/>
      <c r="AIE305"/>
      <c r="AIF305"/>
      <c r="AIG305"/>
      <c r="AIH305"/>
      <c r="AII305"/>
      <c r="AIJ305"/>
      <c r="AIK305"/>
      <c r="AIL305"/>
      <c r="AIM305"/>
      <c r="AIN305"/>
      <c r="AIO305"/>
      <c r="AIP305"/>
      <c r="AIQ305"/>
      <c r="AIR305"/>
      <c r="AIS305"/>
      <c r="AIT305"/>
      <c r="AIU305"/>
      <c r="AIV305"/>
      <c r="AIW305"/>
      <c r="AIX305"/>
      <c r="AIY305"/>
      <c r="AIZ305"/>
      <c r="AJA305"/>
      <c r="AJB305"/>
      <c r="AJC305"/>
      <c r="AJD305"/>
      <c r="AJE305"/>
      <c r="AJF305"/>
      <c r="AJG305"/>
      <c r="AJH305"/>
      <c r="AJI305"/>
      <c r="AJJ305"/>
      <c r="AJK305"/>
      <c r="AJL305"/>
      <c r="AJM305"/>
      <c r="AJN305"/>
      <c r="AJO305"/>
      <c r="AJP305"/>
      <c r="AJQ305"/>
      <c r="AJR305"/>
      <c r="AJS305"/>
      <c r="AJT305"/>
      <c r="AJU305"/>
      <c r="AJV305"/>
      <c r="AJW305"/>
      <c r="AJX305"/>
      <c r="AJY305"/>
      <c r="AJZ305"/>
      <c r="AKA305"/>
      <c r="AKB305"/>
      <c r="AKC305"/>
      <c r="AKD305"/>
      <c r="AKE305"/>
      <c r="AKF305"/>
      <c r="AKG305"/>
      <c r="AKH305"/>
      <c r="AKI305"/>
      <c r="AKJ305"/>
      <c r="AKK305"/>
      <c r="AKL305"/>
      <c r="AKM305"/>
      <c r="AKN305"/>
      <c r="AKO305"/>
      <c r="AKP305"/>
      <c r="AKQ305"/>
      <c r="AKR305"/>
      <c r="AKS305"/>
      <c r="AKT305"/>
      <c r="AKU305"/>
      <c r="AKV305"/>
      <c r="AKW305"/>
      <c r="AKX305"/>
      <c r="AKY305"/>
      <c r="AKZ305"/>
      <c r="ALA305"/>
      <c r="ALB305"/>
      <c r="ALC305"/>
      <c r="ALD305"/>
      <c r="ALE305"/>
      <c r="ALF305"/>
      <c r="ALG305"/>
      <c r="ALH305"/>
      <c r="ALI305"/>
      <c r="ALJ305"/>
      <c r="ALK305"/>
      <c r="ALL305"/>
      <c r="ALM305"/>
      <c r="ALN305"/>
      <c r="ALO305"/>
      <c r="ALP305"/>
      <c r="ALQ305"/>
      <c r="ALR305"/>
      <c r="ALS305"/>
      <c r="ALT305"/>
      <c r="ALU305"/>
      <c r="ALV305"/>
      <c r="ALW305"/>
      <c r="ALX305"/>
      <c r="ALY305"/>
      <c r="ALZ305"/>
      <c r="AMA305"/>
    </row>
    <row r="306" spans="3:1015" x14ac:dyDescent="0.25">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c r="Z306" s="123"/>
      <c r="AA306" s="123"/>
      <c r="AB306" s="123"/>
      <c r="AC306" s="123"/>
      <c r="AD306" s="123"/>
      <c r="AE306" s="123"/>
      <c r="AF306" s="123"/>
      <c r="AG306" s="123"/>
      <c r="AH306" s="123"/>
      <c r="AI306" s="123"/>
      <c r="AJ306" s="123"/>
      <c r="AK306" s="123"/>
      <c r="AL306" s="123"/>
      <c r="AM306" s="123"/>
      <c r="AN306" s="123"/>
      <c r="AO306" s="123"/>
      <c r="AP306" s="123"/>
      <c r="AQ306" s="123"/>
      <c r="AR306" s="123"/>
      <c r="AS306" s="123"/>
      <c r="AT306" s="123"/>
      <c r="AU306" s="123"/>
      <c r="AV306"/>
      <c r="AW306"/>
      <c r="AX306"/>
      <c r="AY306"/>
      <c r="AZ306"/>
      <c r="BA306"/>
      <c r="BB306"/>
      <c r="BC306"/>
      <c r="BD306"/>
      <c r="BE306"/>
      <c r="BF306"/>
      <c r="BG306"/>
      <c r="BH306"/>
      <c r="BI306"/>
      <c r="BJ306"/>
      <c r="BK306"/>
      <c r="BL306"/>
      <c r="BM306"/>
      <c r="BN306"/>
      <c r="BO306"/>
      <c r="BP306"/>
      <c r="BQ306"/>
      <c r="BR306"/>
      <c r="BS306"/>
      <c r="BT306"/>
      <c r="BU306"/>
      <c r="BV306"/>
      <c r="BW306"/>
      <c r="BX306"/>
      <c r="BY306"/>
      <c r="BZ306"/>
      <c r="CA306"/>
      <c r="CB306"/>
      <c r="CC306"/>
      <c r="CD306"/>
      <c r="CE306"/>
      <c r="CF306"/>
      <c r="CG306"/>
      <c r="CH306"/>
      <c r="CI306"/>
      <c r="CJ306"/>
      <c r="CK306"/>
      <c r="CL306"/>
      <c r="CM306"/>
      <c r="CN306"/>
      <c r="CO306"/>
      <c r="CP306"/>
      <c r="CQ306"/>
      <c r="CR306"/>
      <c r="CS306"/>
      <c r="CT306"/>
      <c r="CU306"/>
      <c r="CV306"/>
      <c r="CW306"/>
      <c r="CX306"/>
      <c r="CY306"/>
      <c r="CZ306"/>
      <c r="DA306"/>
      <c r="DB306"/>
      <c r="DC306"/>
      <c r="DD306"/>
      <c r="DE306"/>
      <c r="DF306"/>
      <c r="DG306"/>
      <c r="DH306"/>
      <c r="DI306"/>
      <c r="DJ306"/>
      <c r="DK306"/>
      <c r="DL306"/>
      <c r="DM306"/>
      <c r="DN306"/>
      <c r="DO306"/>
      <c r="DP306"/>
      <c r="DQ306"/>
      <c r="DR306"/>
      <c r="DS306"/>
      <c r="DT306"/>
      <c r="DU306"/>
      <c r="DV306"/>
      <c r="DW306"/>
      <c r="DX306"/>
      <c r="DY306"/>
      <c r="DZ306"/>
      <c r="EA306"/>
      <c r="EB306"/>
      <c r="EC306"/>
      <c r="ED306"/>
      <c r="EE306"/>
      <c r="EF306"/>
      <c r="EG306"/>
      <c r="EH306"/>
      <c r="EI306"/>
      <c r="EJ306"/>
      <c r="EK306"/>
      <c r="EL306"/>
      <c r="EM306"/>
      <c r="EN306"/>
      <c r="EO306"/>
      <c r="EP306"/>
      <c r="EQ306"/>
      <c r="ER306"/>
      <c r="ES306"/>
      <c r="ET306"/>
      <c r="EU306"/>
      <c r="EV306"/>
      <c r="EW306"/>
      <c r="EX306"/>
      <c r="EY306"/>
      <c r="EZ306"/>
      <c r="FA306"/>
      <c r="FB306"/>
      <c r="FC306"/>
      <c r="FD306"/>
      <c r="FE306"/>
      <c r="FF306"/>
      <c r="FG306"/>
      <c r="FH306"/>
      <c r="FI306"/>
      <c r="FJ306"/>
      <c r="FK306"/>
      <c r="FL306"/>
      <c r="FM306"/>
      <c r="FN306"/>
      <c r="FO306"/>
      <c r="FP306"/>
      <c r="FQ306"/>
      <c r="FR306"/>
      <c r="FS306"/>
      <c r="FT306"/>
      <c r="FU306"/>
      <c r="FV306"/>
      <c r="FW306"/>
      <c r="FX306"/>
      <c r="FY306"/>
      <c r="FZ306"/>
      <c r="GA306"/>
      <c r="GB306"/>
      <c r="GC306"/>
      <c r="GD306"/>
      <c r="GE306"/>
      <c r="GF306"/>
      <c r="GG306"/>
      <c r="GH306"/>
      <c r="GI306"/>
      <c r="GJ306"/>
      <c r="GK306"/>
      <c r="GL306"/>
      <c r="GM306"/>
      <c r="GN306"/>
      <c r="GO306"/>
      <c r="GP306"/>
      <c r="GQ306"/>
      <c r="GR306"/>
      <c r="GS306"/>
      <c r="GT306"/>
      <c r="GU306"/>
      <c r="GV306"/>
      <c r="GW306"/>
      <c r="GX306"/>
      <c r="GY306"/>
      <c r="GZ306"/>
      <c r="HA306"/>
      <c r="HB306"/>
      <c r="HC306"/>
      <c r="HD306"/>
      <c r="HE306"/>
      <c r="HF306"/>
      <c r="HG306"/>
      <c r="HH306"/>
      <c r="HI306"/>
      <c r="HJ306"/>
      <c r="HK306"/>
      <c r="HL306"/>
      <c r="HM306"/>
      <c r="HN306"/>
      <c r="HO306"/>
      <c r="HP306"/>
      <c r="HQ306"/>
      <c r="HR306"/>
      <c r="HS306"/>
      <c r="HT306"/>
      <c r="HU306"/>
      <c r="HV306"/>
      <c r="HW306"/>
      <c r="HX306"/>
      <c r="HY306"/>
      <c r="HZ306"/>
      <c r="IA306"/>
      <c r="IB306"/>
      <c r="IC306"/>
      <c r="ID306"/>
      <c r="IE306"/>
      <c r="IF306"/>
      <c r="IG306"/>
      <c r="IH306"/>
      <c r="II306"/>
      <c r="IJ306"/>
      <c r="IK306"/>
      <c r="IL306"/>
      <c r="IM306"/>
      <c r="IN306"/>
      <c r="IO306"/>
      <c r="IP306"/>
      <c r="IQ306"/>
      <c r="IR306"/>
      <c r="IS306"/>
      <c r="IT306"/>
      <c r="IU306"/>
      <c r="IV306"/>
      <c r="IW306"/>
      <c r="IX306"/>
      <c r="IY306"/>
      <c r="IZ306"/>
      <c r="JA306"/>
      <c r="JB306"/>
      <c r="JC306"/>
      <c r="JD306"/>
      <c r="JE306"/>
      <c r="JF306"/>
      <c r="JG306"/>
      <c r="JH306"/>
      <c r="JI306"/>
      <c r="JJ306"/>
      <c r="JK306"/>
      <c r="JL306"/>
      <c r="JM306"/>
      <c r="JN306"/>
      <c r="JO306"/>
      <c r="JP306"/>
      <c r="JQ306"/>
      <c r="JR306"/>
      <c r="JS306"/>
      <c r="JT306"/>
      <c r="JU306"/>
      <c r="JV306"/>
      <c r="JW306"/>
      <c r="JX306"/>
      <c r="JY306"/>
      <c r="JZ306"/>
      <c r="KA306"/>
      <c r="KB306"/>
      <c r="KC306"/>
      <c r="KD306"/>
      <c r="KE306"/>
      <c r="KF306"/>
      <c r="KG306"/>
      <c r="KH306"/>
      <c r="KI306"/>
      <c r="KJ306"/>
      <c r="KK306"/>
      <c r="KL306"/>
      <c r="KM306"/>
      <c r="KN306"/>
      <c r="KO306"/>
      <c r="KP306"/>
      <c r="KQ306"/>
      <c r="KR306"/>
      <c r="KS306"/>
      <c r="KT306"/>
      <c r="KU306"/>
      <c r="KV306"/>
      <c r="KW306"/>
      <c r="KX306"/>
      <c r="KY306"/>
      <c r="KZ306"/>
      <c r="LA306"/>
      <c r="LB306"/>
      <c r="LC306"/>
      <c r="LD306"/>
      <c r="LE306"/>
      <c r="LF306"/>
      <c r="LG306"/>
      <c r="LH306"/>
      <c r="LI306"/>
      <c r="LJ306"/>
      <c r="LK306"/>
      <c r="LL306"/>
      <c r="LM306"/>
      <c r="LN306"/>
      <c r="LO306"/>
      <c r="LP306"/>
      <c r="LQ306"/>
      <c r="LR306"/>
      <c r="LS306"/>
      <c r="LT306"/>
      <c r="LU306"/>
      <c r="LV306"/>
      <c r="LW306"/>
      <c r="LX306"/>
      <c r="LY306"/>
      <c r="LZ306"/>
      <c r="MA306"/>
      <c r="MB306"/>
      <c r="MC306"/>
      <c r="MD306"/>
      <c r="ME306"/>
      <c r="MF306"/>
      <c r="MG306"/>
      <c r="MH306"/>
      <c r="MI306"/>
      <c r="MJ306"/>
      <c r="MK306"/>
      <c r="ML306"/>
      <c r="MM306"/>
      <c r="MN306"/>
      <c r="MO306"/>
      <c r="MP306"/>
      <c r="MQ306"/>
      <c r="MR306"/>
      <c r="MS306"/>
      <c r="MT306"/>
      <c r="MU306"/>
      <c r="MV306"/>
      <c r="MW306"/>
      <c r="MX306"/>
      <c r="MY306"/>
      <c r="MZ306"/>
      <c r="NA306"/>
      <c r="NB306"/>
      <c r="NC306"/>
      <c r="ND306"/>
      <c r="NE306"/>
      <c r="NF306"/>
      <c r="NG306"/>
      <c r="NH306"/>
      <c r="NI306"/>
      <c r="NJ306"/>
      <c r="NK306"/>
      <c r="NL306"/>
      <c r="NM306"/>
      <c r="NN306"/>
      <c r="NO306"/>
      <c r="NP306"/>
      <c r="NQ306"/>
      <c r="NR306"/>
      <c r="NS306"/>
      <c r="NT306"/>
      <c r="NU306"/>
      <c r="NV306"/>
      <c r="NW306"/>
      <c r="NX306"/>
      <c r="NY306"/>
      <c r="NZ306"/>
      <c r="OA306"/>
      <c r="OB306"/>
      <c r="OC306"/>
      <c r="OD306"/>
      <c r="OE306"/>
      <c r="OF306"/>
      <c r="OG306"/>
      <c r="OH306"/>
      <c r="OI306"/>
      <c r="OJ306"/>
      <c r="OK306"/>
      <c r="OL306"/>
      <c r="OM306"/>
      <c r="ON306"/>
      <c r="OO306"/>
      <c r="OP306"/>
      <c r="OQ306"/>
      <c r="OR306"/>
      <c r="OS306"/>
      <c r="OT306"/>
      <c r="OU306"/>
      <c r="OV306"/>
      <c r="OW306"/>
      <c r="OX306"/>
      <c r="OY306"/>
      <c r="OZ306"/>
      <c r="PA306"/>
      <c r="PB306"/>
      <c r="PC306"/>
      <c r="PD306"/>
      <c r="PE306"/>
      <c r="PF306"/>
      <c r="PG306"/>
      <c r="PH306"/>
      <c r="PI306"/>
      <c r="PJ306"/>
      <c r="PK306"/>
      <c r="PL306"/>
      <c r="PM306"/>
      <c r="PN306"/>
      <c r="PO306"/>
      <c r="PP306"/>
      <c r="PQ306"/>
      <c r="PR306"/>
      <c r="PS306"/>
      <c r="PT306"/>
      <c r="PU306"/>
      <c r="PV306"/>
      <c r="PW306"/>
      <c r="PX306"/>
      <c r="PY306"/>
      <c r="PZ306"/>
      <c r="QA306"/>
      <c r="QB306"/>
      <c r="QC306"/>
      <c r="QD306"/>
      <c r="QE306"/>
      <c r="QF306"/>
      <c r="QG306"/>
      <c r="QH306"/>
      <c r="QI306"/>
      <c r="QJ306"/>
      <c r="QK306"/>
      <c r="QL306"/>
      <c r="QM306"/>
      <c r="QN306"/>
      <c r="QO306"/>
      <c r="QP306"/>
      <c r="QQ306"/>
      <c r="QR306"/>
      <c r="QS306"/>
      <c r="QT306"/>
      <c r="QU306"/>
      <c r="QV306"/>
      <c r="QW306"/>
      <c r="QX306"/>
      <c r="QY306"/>
      <c r="QZ306"/>
      <c r="RA306"/>
      <c r="RB306"/>
      <c r="RC306"/>
      <c r="RD306"/>
      <c r="RE306"/>
      <c r="RF306"/>
      <c r="RG306"/>
      <c r="RH306"/>
      <c r="RI306"/>
      <c r="RJ306"/>
      <c r="RK306"/>
      <c r="RL306"/>
      <c r="RM306"/>
      <c r="RN306"/>
      <c r="RO306"/>
      <c r="RP306"/>
      <c r="RQ306"/>
      <c r="RR306"/>
      <c r="RS306"/>
      <c r="RT306"/>
      <c r="RU306"/>
      <c r="RV306"/>
      <c r="RW306"/>
      <c r="RX306"/>
      <c r="RY306"/>
      <c r="RZ306"/>
      <c r="SA306"/>
      <c r="SB306"/>
      <c r="SC306"/>
      <c r="SD306"/>
      <c r="SE306"/>
      <c r="SF306"/>
      <c r="SG306"/>
      <c r="SH306"/>
      <c r="SI306"/>
      <c r="SJ306"/>
      <c r="SK306"/>
      <c r="SL306"/>
      <c r="SM306"/>
      <c r="SN306"/>
      <c r="SO306"/>
      <c r="SP306"/>
      <c r="SQ306"/>
      <c r="SR306"/>
      <c r="SS306"/>
      <c r="ST306"/>
      <c r="SU306"/>
      <c r="SV306"/>
      <c r="SW306"/>
      <c r="SX306"/>
      <c r="SY306"/>
      <c r="SZ306"/>
      <c r="TA306"/>
      <c r="TB306"/>
      <c r="TC306"/>
      <c r="TD306"/>
      <c r="TE306"/>
      <c r="TF306"/>
      <c r="TG306"/>
      <c r="TH306"/>
      <c r="TI306"/>
      <c r="TJ306"/>
      <c r="TK306"/>
      <c r="TL306"/>
      <c r="TM306"/>
      <c r="TN306"/>
      <c r="TO306"/>
      <c r="TP306"/>
      <c r="TQ306"/>
      <c r="TR306"/>
      <c r="TS306"/>
      <c r="TT306"/>
      <c r="TU306"/>
      <c r="TV306"/>
      <c r="TW306"/>
      <c r="TX306"/>
      <c r="TY306"/>
      <c r="TZ306"/>
      <c r="UA306"/>
      <c r="UB306"/>
      <c r="UC306"/>
      <c r="UD306"/>
      <c r="UE306"/>
      <c r="UF306"/>
      <c r="UG306"/>
      <c r="UH306"/>
      <c r="UI306"/>
      <c r="UJ306"/>
      <c r="UK306"/>
      <c r="UL306"/>
      <c r="UM306"/>
      <c r="UN306"/>
      <c r="UO306"/>
      <c r="UP306"/>
      <c r="UQ306"/>
      <c r="UR306"/>
      <c r="US306"/>
      <c r="UT306"/>
      <c r="UU306"/>
      <c r="UV306"/>
      <c r="UW306"/>
      <c r="UX306"/>
      <c r="UY306"/>
      <c r="UZ306"/>
      <c r="VA306"/>
      <c r="VB306"/>
      <c r="VC306"/>
      <c r="VD306"/>
      <c r="VE306"/>
      <c r="VF306"/>
      <c r="VG306"/>
      <c r="VH306"/>
      <c r="VI306"/>
      <c r="VJ306"/>
      <c r="VK306"/>
      <c r="VL306"/>
      <c r="VM306"/>
      <c r="VN306"/>
      <c r="VO306"/>
      <c r="VP306"/>
      <c r="VQ306"/>
      <c r="VR306"/>
      <c r="VS306"/>
      <c r="VT306"/>
      <c r="VU306"/>
      <c r="VV306"/>
      <c r="VW306"/>
      <c r="VX306"/>
      <c r="VY306"/>
      <c r="VZ306"/>
      <c r="WA306"/>
      <c r="WB306"/>
      <c r="WC306"/>
      <c r="WD306"/>
      <c r="WE306"/>
      <c r="WF306"/>
      <c r="WG306"/>
      <c r="WH306"/>
      <c r="WI306"/>
      <c r="WJ306"/>
      <c r="WK306"/>
      <c r="WL306"/>
      <c r="WM306"/>
      <c r="WN306"/>
      <c r="WO306"/>
      <c r="WP306"/>
      <c r="WQ306"/>
      <c r="WR306"/>
      <c r="WS306"/>
      <c r="WT306"/>
      <c r="WU306"/>
      <c r="WV306"/>
      <c r="WW306"/>
      <c r="WX306"/>
      <c r="WY306"/>
      <c r="WZ306"/>
      <c r="XA306"/>
      <c r="XB306"/>
      <c r="XC306"/>
      <c r="XD306"/>
      <c r="XE306"/>
      <c r="XF306"/>
      <c r="XG306"/>
      <c r="XH306"/>
      <c r="XI306"/>
      <c r="XJ306"/>
      <c r="XK306"/>
      <c r="XL306"/>
      <c r="XM306"/>
      <c r="XN306"/>
      <c r="XO306"/>
      <c r="XP306"/>
      <c r="XQ306"/>
      <c r="XR306"/>
      <c r="XS306"/>
      <c r="XT306"/>
      <c r="XU306"/>
      <c r="XV306"/>
      <c r="XW306"/>
      <c r="XX306"/>
      <c r="XY306"/>
      <c r="XZ306"/>
      <c r="YA306"/>
      <c r="YB306"/>
      <c r="YC306"/>
      <c r="YD306"/>
      <c r="YE306"/>
      <c r="YF306"/>
      <c r="YG306"/>
      <c r="YH306"/>
      <c r="YI306"/>
      <c r="YJ306"/>
      <c r="YK306"/>
      <c r="YL306"/>
      <c r="YM306"/>
      <c r="YN306"/>
      <c r="YO306"/>
      <c r="YP306"/>
      <c r="YQ306"/>
      <c r="YR306"/>
      <c r="YS306"/>
      <c r="YT306"/>
      <c r="YU306"/>
      <c r="YV306"/>
      <c r="YW306"/>
      <c r="YX306"/>
      <c r="YY306"/>
      <c r="YZ306"/>
      <c r="ZA306"/>
      <c r="ZB306"/>
      <c r="ZC306"/>
      <c r="ZD306"/>
      <c r="ZE306"/>
      <c r="ZF306"/>
      <c r="ZG306"/>
      <c r="ZH306"/>
      <c r="ZI306"/>
      <c r="ZJ306"/>
      <c r="ZK306"/>
      <c r="ZL306"/>
      <c r="ZM306"/>
      <c r="ZN306"/>
      <c r="ZO306"/>
      <c r="ZP306"/>
      <c r="ZQ306"/>
      <c r="ZR306"/>
      <c r="ZS306"/>
      <c r="ZT306"/>
      <c r="ZU306"/>
      <c r="ZV306"/>
      <c r="ZW306"/>
      <c r="ZX306"/>
      <c r="ZY306"/>
      <c r="ZZ306"/>
      <c r="AAA306"/>
      <c r="AAB306"/>
      <c r="AAC306"/>
      <c r="AAD306"/>
      <c r="AAE306"/>
      <c r="AAF306"/>
      <c r="AAG306"/>
      <c r="AAH306"/>
      <c r="AAI306"/>
      <c r="AAJ306"/>
      <c r="AAK306"/>
      <c r="AAL306"/>
      <c r="AAM306"/>
      <c r="AAN306"/>
      <c r="AAO306"/>
      <c r="AAP306"/>
      <c r="AAQ306"/>
      <c r="AAR306"/>
      <c r="AAS306"/>
      <c r="AAT306"/>
      <c r="AAU306"/>
      <c r="AAV306"/>
      <c r="AAW306"/>
      <c r="AAX306"/>
      <c r="AAY306"/>
      <c r="AAZ306"/>
      <c r="ABA306"/>
      <c r="ABB306"/>
      <c r="ABC306"/>
      <c r="ABD306"/>
      <c r="ABE306"/>
      <c r="ABF306"/>
      <c r="ABG306"/>
      <c r="ABH306"/>
      <c r="ABI306"/>
      <c r="ABJ306"/>
      <c r="ABK306"/>
      <c r="ABL306"/>
      <c r="ABM306"/>
      <c r="ABN306"/>
      <c r="ABO306"/>
      <c r="ABP306"/>
      <c r="ABQ306"/>
      <c r="ABR306"/>
      <c r="ABS306"/>
      <c r="ABT306"/>
      <c r="ABU306"/>
      <c r="ABV306"/>
      <c r="ABW306"/>
      <c r="ABX306"/>
      <c r="ABY306"/>
      <c r="ABZ306"/>
      <c r="ACA306"/>
      <c r="ACB306"/>
      <c r="ACC306"/>
      <c r="ACD306"/>
      <c r="ACE306"/>
      <c r="ACF306"/>
      <c r="ACG306"/>
      <c r="ACH306"/>
      <c r="ACI306"/>
      <c r="ACJ306"/>
      <c r="ACK306"/>
      <c r="ACL306"/>
      <c r="ACM306"/>
      <c r="ACN306"/>
      <c r="ACO306"/>
      <c r="ACP306"/>
      <c r="ACQ306"/>
      <c r="ACR306"/>
      <c r="ACS306"/>
      <c r="ACT306"/>
      <c r="ACU306"/>
      <c r="ACV306"/>
      <c r="ACW306"/>
      <c r="ACX306"/>
      <c r="ACY306"/>
      <c r="ACZ306"/>
      <c r="ADA306"/>
      <c r="ADB306"/>
      <c r="ADC306"/>
      <c r="ADD306"/>
      <c r="ADE306"/>
      <c r="ADF306"/>
      <c r="ADG306"/>
      <c r="ADH306"/>
      <c r="ADI306"/>
      <c r="ADJ306"/>
      <c r="ADK306"/>
      <c r="ADL306"/>
      <c r="ADM306"/>
      <c r="ADN306"/>
      <c r="ADO306"/>
      <c r="ADP306"/>
      <c r="ADQ306"/>
      <c r="ADR306"/>
      <c r="ADS306"/>
      <c r="ADT306"/>
      <c r="ADU306"/>
      <c r="ADV306"/>
      <c r="ADW306"/>
      <c r="ADX306"/>
      <c r="ADY306"/>
      <c r="ADZ306"/>
      <c r="AEA306"/>
      <c r="AEB306"/>
      <c r="AEC306"/>
      <c r="AED306"/>
      <c r="AEE306"/>
      <c r="AEF306"/>
      <c r="AEG306"/>
      <c r="AEH306"/>
      <c r="AEI306"/>
      <c r="AEJ306"/>
      <c r="AEK306"/>
      <c r="AEL306"/>
      <c r="AEM306"/>
      <c r="AEN306"/>
      <c r="AEO306"/>
      <c r="AEP306"/>
      <c r="AEQ306"/>
      <c r="AER306"/>
      <c r="AES306"/>
      <c r="AET306"/>
      <c r="AEU306"/>
      <c r="AEV306"/>
      <c r="AEW306"/>
      <c r="AEX306"/>
      <c r="AEY306"/>
      <c r="AEZ306"/>
      <c r="AFA306"/>
      <c r="AFB306"/>
      <c r="AFC306"/>
      <c r="AFD306"/>
      <c r="AFE306"/>
      <c r="AFF306"/>
      <c r="AFG306"/>
      <c r="AFH306"/>
      <c r="AFI306"/>
      <c r="AFJ306"/>
      <c r="AFK306"/>
      <c r="AFL306"/>
      <c r="AFM306"/>
      <c r="AFN306"/>
      <c r="AFO306"/>
      <c r="AFP306"/>
      <c r="AFQ306"/>
      <c r="AFR306"/>
      <c r="AFS306"/>
      <c r="AFT306"/>
      <c r="AFU306"/>
      <c r="AFV306"/>
      <c r="AFW306"/>
      <c r="AFX306"/>
      <c r="AFY306"/>
      <c r="AFZ306"/>
      <c r="AGA306"/>
      <c r="AGB306"/>
      <c r="AGC306"/>
      <c r="AGD306"/>
      <c r="AGE306"/>
      <c r="AGF306"/>
      <c r="AGG306"/>
      <c r="AGH306"/>
      <c r="AGI306"/>
      <c r="AGJ306"/>
      <c r="AGK306"/>
      <c r="AGL306"/>
      <c r="AGM306"/>
      <c r="AGN306"/>
      <c r="AGO306"/>
      <c r="AGP306"/>
      <c r="AGQ306"/>
      <c r="AGR306"/>
      <c r="AGS306"/>
      <c r="AGT306"/>
      <c r="AGU306"/>
      <c r="AGV306"/>
      <c r="AGW306"/>
      <c r="AGX306"/>
      <c r="AGY306"/>
      <c r="AGZ306"/>
      <c r="AHA306"/>
      <c r="AHB306"/>
      <c r="AHC306"/>
      <c r="AHD306"/>
      <c r="AHE306"/>
      <c r="AHF306"/>
      <c r="AHG306"/>
      <c r="AHH306"/>
      <c r="AHI306"/>
      <c r="AHJ306"/>
      <c r="AHK306"/>
      <c r="AHL306"/>
      <c r="AHM306"/>
      <c r="AHN306"/>
      <c r="AHO306"/>
      <c r="AHP306"/>
      <c r="AHQ306"/>
      <c r="AHR306"/>
      <c r="AHS306"/>
      <c r="AHT306"/>
      <c r="AHU306"/>
      <c r="AHV306"/>
      <c r="AHW306"/>
      <c r="AHX306"/>
      <c r="AHY306"/>
      <c r="AHZ306"/>
      <c r="AIA306"/>
      <c r="AIB306"/>
      <c r="AIC306"/>
      <c r="AID306"/>
      <c r="AIE306"/>
      <c r="AIF306"/>
      <c r="AIG306"/>
      <c r="AIH306"/>
      <c r="AII306"/>
      <c r="AIJ306"/>
      <c r="AIK306"/>
      <c r="AIL306"/>
      <c r="AIM306"/>
      <c r="AIN306"/>
      <c r="AIO306"/>
      <c r="AIP306"/>
      <c r="AIQ306"/>
      <c r="AIR306"/>
      <c r="AIS306"/>
      <c r="AIT306"/>
      <c r="AIU306"/>
      <c r="AIV306"/>
      <c r="AIW306"/>
      <c r="AIX306"/>
      <c r="AIY306"/>
      <c r="AIZ306"/>
      <c r="AJA306"/>
      <c r="AJB306"/>
      <c r="AJC306"/>
      <c r="AJD306"/>
      <c r="AJE306"/>
      <c r="AJF306"/>
      <c r="AJG306"/>
      <c r="AJH306"/>
      <c r="AJI306"/>
      <c r="AJJ306"/>
      <c r="AJK306"/>
      <c r="AJL306"/>
      <c r="AJM306"/>
      <c r="AJN306"/>
      <c r="AJO306"/>
      <c r="AJP306"/>
      <c r="AJQ306"/>
      <c r="AJR306"/>
      <c r="AJS306"/>
      <c r="AJT306"/>
      <c r="AJU306"/>
      <c r="AJV306"/>
      <c r="AJW306"/>
      <c r="AJX306"/>
      <c r="AJY306"/>
      <c r="AJZ306"/>
      <c r="AKA306"/>
      <c r="AKB306"/>
      <c r="AKC306"/>
      <c r="AKD306"/>
      <c r="AKE306"/>
      <c r="AKF306"/>
      <c r="AKG306"/>
      <c r="AKH306"/>
      <c r="AKI306"/>
      <c r="AKJ306"/>
      <c r="AKK306"/>
      <c r="AKL306"/>
      <c r="AKM306"/>
      <c r="AKN306"/>
      <c r="AKO306"/>
      <c r="AKP306"/>
      <c r="AKQ306"/>
      <c r="AKR306"/>
      <c r="AKS306"/>
      <c r="AKT306"/>
      <c r="AKU306"/>
      <c r="AKV306"/>
      <c r="AKW306"/>
      <c r="AKX306"/>
      <c r="AKY306"/>
      <c r="AKZ306"/>
      <c r="ALA306"/>
      <c r="ALB306"/>
      <c r="ALC306"/>
      <c r="ALD306"/>
      <c r="ALE306"/>
      <c r="ALF306"/>
      <c r="ALG306"/>
      <c r="ALH306"/>
      <c r="ALI306"/>
      <c r="ALJ306"/>
      <c r="ALK306"/>
      <c r="ALL306"/>
      <c r="ALM306"/>
      <c r="ALN306"/>
      <c r="ALO306"/>
      <c r="ALP306"/>
      <c r="ALQ306"/>
      <c r="ALR306"/>
      <c r="ALS306"/>
      <c r="ALT306"/>
      <c r="ALU306"/>
      <c r="ALV306"/>
      <c r="ALW306"/>
      <c r="ALX306"/>
      <c r="ALY306"/>
      <c r="ALZ306"/>
      <c r="AMA306"/>
    </row>
    <row r="307" spans="3:1015" x14ac:dyDescent="0.25">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c r="AW307"/>
      <c r="AX307"/>
      <c r="AY307"/>
      <c r="AZ307"/>
      <c r="BA307"/>
      <c r="BB307"/>
      <c r="BC307"/>
      <c r="BD307"/>
      <c r="BE307"/>
      <c r="BF307"/>
      <c r="BG307"/>
      <c r="BH307"/>
      <c r="BI307"/>
      <c r="BJ307"/>
      <c r="BK307"/>
      <c r="BL307"/>
      <c r="BM307"/>
      <c r="BN307"/>
      <c r="BO307"/>
      <c r="BP307"/>
      <c r="BQ307"/>
      <c r="BR307"/>
      <c r="BS307"/>
      <c r="BT307"/>
      <c r="BU307"/>
      <c r="BV307"/>
      <c r="BW307"/>
      <c r="BX307"/>
      <c r="BY307"/>
      <c r="BZ307"/>
      <c r="CA307"/>
      <c r="CB307"/>
      <c r="CC307"/>
      <c r="CD307"/>
      <c r="CE307"/>
      <c r="CF307"/>
      <c r="CG307"/>
      <c r="CH307"/>
      <c r="CI307"/>
      <c r="CJ307"/>
      <c r="CK307"/>
      <c r="CL307"/>
      <c r="CM307"/>
      <c r="CN307"/>
      <c r="CO307"/>
      <c r="CP307"/>
      <c r="CQ307"/>
      <c r="CR307"/>
      <c r="CS307"/>
      <c r="CT307"/>
      <c r="CU307"/>
      <c r="CV307"/>
      <c r="CW307"/>
      <c r="CX307"/>
      <c r="CY307"/>
      <c r="CZ307"/>
      <c r="DA307"/>
      <c r="DB307"/>
      <c r="DC307"/>
      <c r="DD307"/>
      <c r="DE307"/>
      <c r="DF307"/>
      <c r="DG307"/>
      <c r="DH307"/>
      <c r="DI307"/>
      <c r="DJ307"/>
      <c r="DK307"/>
      <c r="DL307"/>
      <c r="DM307"/>
      <c r="DN307"/>
      <c r="DO307"/>
      <c r="DP307"/>
      <c r="DQ307"/>
      <c r="DR307"/>
      <c r="DS307"/>
      <c r="DT307"/>
      <c r="DU307"/>
      <c r="DV307"/>
      <c r="DW307"/>
      <c r="DX307"/>
      <c r="DY307"/>
      <c r="DZ307"/>
      <c r="EA307"/>
      <c r="EB307"/>
      <c r="EC307"/>
      <c r="ED307"/>
      <c r="EE307"/>
      <c r="EF307"/>
      <c r="EG307"/>
      <c r="EH307"/>
      <c r="EI307"/>
      <c r="EJ307"/>
      <c r="EK307"/>
      <c r="EL307"/>
      <c r="EM307"/>
      <c r="EN307"/>
      <c r="EO307"/>
      <c r="EP307"/>
      <c r="EQ307"/>
      <c r="ER307"/>
      <c r="ES307"/>
      <c r="ET307"/>
      <c r="EU307"/>
      <c r="EV307"/>
      <c r="EW307"/>
      <c r="EX307"/>
      <c r="EY307"/>
      <c r="EZ307"/>
      <c r="FA307"/>
      <c r="FB307"/>
      <c r="FC307"/>
      <c r="FD307"/>
      <c r="FE307"/>
      <c r="FF307"/>
      <c r="FG307"/>
      <c r="FH307"/>
      <c r="FI307"/>
      <c r="FJ307"/>
      <c r="FK307"/>
      <c r="FL307"/>
      <c r="FM307"/>
      <c r="FN307"/>
      <c r="FO307"/>
      <c r="FP307"/>
      <c r="FQ307"/>
      <c r="FR307"/>
      <c r="FS307"/>
      <c r="FT307"/>
      <c r="FU307"/>
      <c r="FV307"/>
      <c r="FW307"/>
      <c r="FX307"/>
      <c r="FY307"/>
      <c r="FZ307"/>
      <c r="GA307"/>
      <c r="GB307"/>
      <c r="GC307"/>
      <c r="GD307"/>
      <c r="GE307"/>
      <c r="GF307"/>
      <c r="GG307"/>
      <c r="GH307"/>
      <c r="GI307"/>
      <c r="GJ307"/>
      <c r="GK307"/>
      <c r="GL307"/>
      <c r="GM307"/>
      <c r="GN307"/>
      <c r="GO307"/>
      <c r="GP307"/>
      <c r="GQ307"/>
      <c r="GR307"/>
      <c r="GS307"/>
      <c r="GT307"/>
      <c r="GU307"/>
      <c r="GV307"/>
      <c r="GW307"/>
      <c r="GX307"/>
      <c r="GY307"/>
      <c r="GZ307"/>
      <c r="HA307"/>
      <c r="HB307"/>
      <c r="HC307"/>
      <c r="HD307"/>
      <c r="HE307"/>
      <c r="HF307"/>
      <c r="HG307"/>
      <c r="HH307"/>
      <c r="HI307"/>
      <c r="HJ307"/>
      <c r="HK307"/>
      <c r="HL307"/>
      <c r="HM307"/>
      <c r="HN307"/>
      <c r="HO307"/>
      <c r="HP307"/>
      <c r="HQ307"/>
      <c r="HR307"/>
      <c r="HS307"/>
      <c r="HT307"/>
      <c r="HU307"/>
      <c r="HV307"/>
      <c r="HW307"/>
      <c r="HX307"/>
      <c r="HY307"/>
      <c r="HZ307"/>
      <c r="IA307"/>
      <c r="IB307"/>
      <c r="IC307"/>
      <c r="ID307"/>
      <c r="IE307"/>
      <c r="IF307"/>
      <c r="IG307"/>
      <c r="IH307"/>
      <c r="II307"/>
      <c r="IJ307"/>
      <c r="IK307"/>
      <c r="IL307"/>
      <c r="IM307"/>
      <c r="IN307"/>
      <c r="IO307"/>
      <c r="IP307"/>
      <c r="IQ307"/>
      <c r="IR307"/>
      <c r="IS307"/>
      <c r="IT307"/>
      <c r="IU307"/>
      <c r="IV307"/>
      <c r="IW307"/>
      <c r="IX307"/>
      <c r="IY307"/>
      <c r="IZ307"/>
      <c r="JA307"/>
      <c r="JB307"/>
      <c r="JC307"/>
      <c r="JD307"/>
      <c r="JE307"/>
      <c r="JF307"/>
      <c r="JG307"/>
      <c r="JH307"/>
      <c r="JI307"/>
      <c r="JJ307"/>
      <c r="JK307"/>
      <c r="JL307"/>
      <c r="JM307"/>
      <c r="JN307"/>
      <c r="JO307"/>
      <c r="JP307"/>
      <c r="JQ307"/>
      <c r="JR307"/>
      <c r="JS307"/>
      <c r="JT307"/>
      <c r="JU307"/>
      <c r="JV307"/>
      <c r="JW307"/>
      <c r="JX307"/>
      <c r="JY307"/>
      <c r="JZ307"/>
      <c r="KA307"/>
      <c r="KB307"/>
      <c r="KC307"/>
      <c r="KD307"/>
      <c r="KE307"/>
      <c r="KF307"/>
      <c r="KG307"/>
      <c r="KH307"/>
      <c r="KI307"/>
      <c r="KJ307"/>
      <c r="KK307"/>
      <c r="KL307"/>
      <c r="KM307"/>
      <c r="KN307"/>
      <c r="KO307"/>
      <c r="KP307"/>
      <c r="KQ307"/>
      <c r="KR307"/>
      <c r="KS307"/>
      <c r="KT307"/>
      <c r="KU307"/>
      <c r="KV307"/>
      <c r="KW307"/>
      <c r="KX307"/>
      <c r="KY307"/>
      <c r="KZ307"/>
      <c r="LA307"/>
      <c r="LB307"/>
      <c r="LC307"/>
      <c r="LD307"/>
      <c r="LE307"/>
      <c r="LF307"/>
      <c r="LG307"/>
      <c r="LH307"/>
      <c r="LI307"/>
      <c r="LJ307"/>
      <c r="LK307"/>
      <c r="LL307"/>
      <c r="LM307"/>
      <c r="LN307"/>
      <c r="LO307"/>
      <c r="LP307"/>
      <c r="LQ307"/>
      <c r="LR307"/>
      <c r="LS307"/>
      <c r="LT307"/>
      <c r="LU307"/>
      <c r="LV307"/>
      <c r="LW307"/>
      <c r="LX307"/>
      <c r="LY307"/>
      <c r="LZ307"/>
      <c r="MA307"/>
      <c r="MB307"/>
      <c r="MC307"/>
      <c r="MD307"/>
      <c r="ME307"/>
      <c r="MF307"/>
      <c r="MG307"/>
      <c r="MH307"/>
      <c r="MI307"/>
      <c r="MJ307"/>
      <c r="MK307"/>
      <c r="ML307"/>
      <c r="MM307"/>
      <c r="MN307"/>
      <c r="MO307"/>
      <c r="MP307"/>
      <c r="MQ307"/>
      <c r="MR307"/>
      <c r="MS307"/>
      <c r="MT307"/>
      <c r="MU307"/>
      <c r="MV307"/>
      <c r="MW307"/>
      <c r="MX307"/>
      <c r="MY307"/>
      <c r="MZ307"/>
      <c r="NA307"/>
      <c r="NB307"/>
      <c r="NC307"/>
      <c r="ND307"/>
      <c r="NE307"/>
      <c r="NF307"/>
      <c r="NG307"/>
      <c r="NH307"/>
      <c r="NI307"/>
      <c r="NJ307"/>
      <c r="NK307"/>
      <c r="NL307"/>
      <c r="NM307"/>
      <c r="NN307"/>
      <c r="NO307"/>
      <c r="NP307"/>
      <c r="NQ307"/>
      <c r="NR307"/>
      <c r="NS307"/>
      <c r="NT307"/>
      <c r="NU307"/>
      <c r="NV307"/>
      <c r="NW307"/>
      <c r="NX307"/>
      <c r="NY307"/>
      <c r="NZ307"/>
      <c r="OA307"/>
      <c r="OB307"/>
      <c r="OC307"/>
      <c r="OD307"/>
      <c r="OE307"/>
      <c r="OF307"/>
      <c r="OG307"/>
      <c r="OH307"/>
      <c r="OI307"/>
      <c r="OJ307"/>
      <c r="OK307"/>
      <c r="OL307"/>
      <c r="OM307"/>
      <c r="ON307"/>
      <c r="OO307"/>
      <c r="OP307"/>
      <c r="OQ307"/>
      <c r="OR307"/>
      <c r="OS307"/>
      <c r="OT307"/>
      <c r="OU307"/>
      <c r="OV307"/>
      <c r="OW307"/>
      <c r="OX307"/>
      <c r="OY307"/>
      <c r="OZ307"/>
      <c r="PA307"/>
      <c r="PB307"/>
      <c r="PC307"/>
      <c r="PD307"/>
      <c r="PE307"/>
      <c r="PF307"/>
      <c r="PG307"/>
      <c r="PH307"/>
      <c r="PI307"/>
      <c r="PJ307"/>
      <c r="PK307"/>
      <c r="PL307"/>
      <c r="PM307"/>
      <c r="PN307"/>
      <c r="PO307"/>
      <c r="PP307"/>
      <c r="PQ307"/>
      <c r="PR307"/>
      <c r="PS307"/>
      <c r="PT307"/>
      <c r="PU307"/>
      <c r="PV307"/>
      <c r="PW307"/>
      <c r="PX307"/>
      <c r="PY307"/>
      <c r="PZ307"/>
      <c r="QA307"/>
      <c r="QB307"/>
      <c r="QC307"/>
      <c r="QD307"/>
      <c r="QE307"/>
      <c r="QF307"/>
      <c r="QG307"/>
      <c r="QH307"/>
      <c r="QI307"/>
      <c r="QJ307"/>
      <c r="QK307"/>
      <c r="QL307"/>
      <c r="QM307"/>
      <c r="QN307"/>
      <c r="QO307"/>
      <c r="QP307"/>
      <c r="QQ307"/>
      <c r="QR307"/>
      <c r="QS307"/>
      <c r="QT307"/>
      <c r="QU307"/>
      <c r="QV307"/>
      <c r="QW307"/>
      <c r="QX307"/>
      <c r="QY307"/>
      <c r="QZ307"/>
      <c r="RA307"/>
      <c r="RB307"/>
      <c r="RC307"/>
      <c r="RD307"/>
      <c r="RE307"/>
      <c r="RF307"/>
      <c r="RG307"/>
      <c r="RH307"/>
      <c r="RI307"/>
      <c r="RJ307"/>
      <c r="RK307"/>
      <c r="RL307"/>
      <c r="RM307"/>
      <c r="RN307"/>
      <c r="RO307"/>
      <c r="RP307"/>
      <c r="RQ307"/>
      <c r="RR307"/>
      <c r="RS307"/>
      <c r="RT307"/>
      <c r="RU307"/>
      <c r="RV307"/>
      <c r="RW307"/>
      <c r="RX307"/>
      <c r="RY307"/>
      <c r="RZ307"/>
      <c r="SA307"/>
      <c r="SB307"/>
      <c r="SC307"/>
      <c r="SD307"/>
      <c r="SE307"/>
      <c r="SF307"/>
      <c r="SG307"/>
      <c r="SH307"/>
      <c r="SI307"/>
      <c r="SJ307"/>
      <c r="SK307"/>
      <c r="SL307"/>
      <c r="SM307"/>
      <c r="SN307"/>
      <c r="SO307"/>
      <c r="SP307"/>
      <c r="SQ307"/>
      <c r="SR307"/>
      <c r="SS307"/>
      <c r="ST307"/>
      <c r="SU307"/>
      <c r="SV307"/>
      <c r="SW307"/>
      <c r="SX307"/>
      <c r="SY307"/>
      <c r="SZ307"/>
      <c r="TA307"/>
      <c r="TB307"/>
      <c r="TC307"/>
      <c r="TD307"/>
      <c r="TE307"/>
      <c r="TF307"/>
      <c r="TG307"/>
      <c r="TH307"/>
      <c r="TI307"/>
      <c r="TJ307"/>
      <c r="TK307"/>
      <c r="TL307"/>
      <c r="TM307"/>
      <c r="TN307"/>
      <c r="TO307"/>
      <c r="TP307"/>
      <c r="TQ307"/>
      <c r="TR307"/>
      <c r="TS307"/>
      <c r="TT307"/>
      <c r="TU307"/>
      <c r="TV307"/>
      <c r="TW307"/>
      <c r="TX307"/>
      <c r="TY307"/>
      <c r="TZ307"/>
      <c r="UA307"/>
      <c r="UB307"/>
      <c r="UC307"/>
      <c r="UD307"/>
      <c r="UE307"/>
      <c r="UF307"/>
      <c r="UG307"/>
      <c r="UH307"/>
      <c r="UI307"/>
      <c r="UJ307"/>
      <c r="UK307"/>
      <c r="UL307"/>
      <c r="UM307"/>
      <c r="UN307"/>
      <c r="UO307"/>
      <c r="UP307"/>
      <c r="UQ307"/>
      <c r="UR307"/>
      <c r="US307"/>
      <c r="UT307"/>
      <c r="UU307"/>
      <c r="UV307"/>
      <c r="UW307"/>
      <c r="UX307"/>
      <c r="UY307"/>
      <c r="UZ307"/>
      <c r="VA307"/>
      <c r="VB307"/>
      <c r="VC307"/>
      <c r="VD307"/>
      <c r="VE307"/>
      <c r="VF307"/>
      <c r="VG307"/>
      <c r="VH307"/>
      <c r="VI307"/>
      <c r="VJ307"/>
      <c r="VK307"/>
      <c r="VL307"/>
      <c r="VM307"/>
      <c r="VN307"/>
      <c r="VO307"/>
      <c r="VP307"/>
      <c r="VQ307"/>
      <c r="VR307"/>
      <c r="VS307"/>
      <c r="VT307"/>
      <c r="VU307"/>
      <c r="VV307"/>
      <c r="VW307"/>
      <c r="VX307"/>
      <c r="VY307"/>
      <c r="VZ307"/>
      <c r="WA307"/>
      <c r="WB307"/>
      <c r="WC307"/>
      <c r="WD307"/>
      <c r="WE307"/>
      <c r="WF307"/>
      <c r="WG307"/>
      <c r="WH307"/>
      <c r="WI307"/>
      <c r="WJ307"/>
      <c r="WK307"/>
      <c r="WL307"/>
      <c r="WM307"/>
      <c r="WN307"/>
      <c r="WO307"/>
      <c r="WP307"/>
      <c r="WQ307"/>
      <c r="WR307"/>
      <c r="WS307"/>
      <c r="WT307"/>
      <c r="WU307"/>
      <c r="WV307"/>
      <c r="WW307"/>
      <c r="WX307"/>
      <c r="WY307"/>
      <c r="WZ307"/>
      <c r="XA307"/>
      <c r="XB307"/>
      <c r="XC307"/>
      <c r="XD307"/>
      <c r="XE307"/>
      <c r="XF307"/>
      <c r="XG307"/>
      <c r="XH307"/>
      <c r="XI307"/>
      <c r="XJ307"/>
      <c r="XK307"/>
      <c r="XL307"/>
      <c r="XM307"/>
      <c r="XN307"/>
      <c r="XO307"/>
      <c r="XP307"/>
      <c r="XQ307"/>
      <c r="XR307"/>
      <c r="XS307"/>
      <c r="XT307"/>
      <c r="XU307"/>
      <c r="XV307"/>
      <c r="XW307"/>
      <c r="XX307"/>
      <c r="XY307"/>
      <c r="XZ307"/>
      <c r="YA307"/>
      <c r="YB307"/>
      <c r="YC307"/>
      <c r="YD307"/>
      <c r="YE307"/>
      <c r="YF307"/>
      <c r="YG307"/>
      <c r="YH307"/>
      <c r="YI307"/>
      <c r="YJ307"/>
      <c r="YK307"/>
      <c r="YL307"/>
      <c r="YM307"/>
      <c r="YN307"/>
      <c r="YO307"/>
      <c r="YP307"/>
      <c r="YQ307"/>
      <c r="YR307"/>
      <c r="YS307"/>
      <c r="YT307"/>
      <c r="YU307"/>
      <c r="YV307"/>
      <c r="YW307"/>
      <c r="YX307"/>
      <c r="YY307"/>
      <c r="YZ307"/>
      <c r="ZA307"/>
      <c r="ZB307"/>
      <c r="ZC307"/>
      <c r="ZD307"/>
      <c r="ZE307"/>
      <c r="ZF307"/>
      <c r="ZG307"/>
      <c r="ZH307"/>
      <c r="ZI307"/>
      <c r="ZJ307"/>
      <c r="ZK307"/>
      <c r="ZL307"/>
      <c r="ZM307"/>
      <c r="ZN307"/>
      <c r="ZO307"/>
      <c r="ZP307"/>
      <c r="ZQ307"/>
      <c r="ZR307"/>
      <c r="ZS307"/>
      <c r="ZT307"/>
      <c r="ZU307"/>
      <c r="ZV307"/>
      <c r="ZW307"/>
      <c r="ZX307"/>
      <c r="ZY307"/>
      <c r="ZZ307"/>
      <c r="AAA307"/>
      <c r="AAB307"/>
      <c r="AAC307"/>
      <c r="AAD307"/>
      <c r="AAE307"/>
      <c r="AAF307"/>
      <c r="AAG307"/>
      <c r="AAH307"/>
      <c r="AAI307"/>
      <c r="AAJ307"/>
      <c r="AAK307"/>
      <c r="AAL307"/>
      <c r="AAM307"/>
      <c r="AAN307"/>
      <c r="AAO307"/>
      <c r="AAP307"/>
      <c r="AAQ307"/>
      <c r="AAR307"/>
      <c r="AAS307"/>
      <c r="AAT307"/>
      <c r="AAU307"/>
      <c r="AAV307"/>
      <c r="AAW307"/>
      <c r="AAX307"/>
      <c r="AAY307"/>
      <c r="AAZ307"/>
      <c r="ABA307"/>
      <c r="ABB307"/>
      <c r="ABC307"/>
      <c r="ABD307"/>
      <c r="ABE307"/>
      <c r="ABF307"/>
      <c r="ABG307"/>
      <c r="ABH307"/>
      <c r="ABI307"/>
      <c r="ABJ307"/>
      <c r="ABK307"/>
      <c r="ABL307"/>
      <c r="ABM307"/>
      <c r="ABN307"/>
      <c r="ABO307"/>
      <c r="ABP307"/>
      <c r="ABQ307"/>
      <c r="ABR307"/>
      <c r="ABS307"/>
      <c r="ABT307"/>
      <c r="ABU307"/>
      <c r="ABV307"/>
      <c r="ABW307"/>
      <c r="ABX307"/>
      <c r="ABY307"/>
      <c r="ABZ307"/>
      <c r="ACA307"/>
      <c r="ACB307"/>
      <c r="ACC307"/>
      <c r="ACD307"/>
      <c r="ACE307"/>
      <c r="ACF307"/>
      <c r="ACG307"/>
      <c r="ACH307"/>
      <c r="ACI307"/>
      <c r="ACJ307"/>
      <c r="ACK307"/>
      <c r="ACL307"/>
      <c r="ACM307"/>
      <c r="ACN307"/>
      <c r="ACO307"/>
      <c r="ACP307"/>
      <c r="ACQ307"/>
      <c r="ACR307"/>
      <c r="ACS307"/>
      <c r="ACT307"/>
      <c r="ACU307"/>
      <c r="ACV307"/>
      <c r="ACW307"/>
      <c r="ACX307"/>
      <c r="ACY307"/>
      <c r="ACZ307"/>
      <c r="ADA307"/>
      <c r="ADB307"/>
      <c r="ADC307"/>
      <c r="ADD307"/>
      <c r="ADE307"/>
      <c r="ADF307"/>
      <c r="ADG307"/>
      <c r="ADH307"/>
      <c r="ADI307"/>
      <c r="ADJ307"/>
      <c r="ADK307"/>
      <c r="ADL307"/>
      <c r="ADM307"/>
      <c r="ADN307"/>
      <c r="ADO307"/>
      <c r="ADP307"/>
      <c r="ADQ307"/>
      <c r="ADR307"/>
      <c r="ADS307"/>
      <c r="ADT307"/>
      <c r="ADU307"/>
      <c r="ADV307"/>
      <c r="ADW307"/>
      <c r="ADX307"/>
      <c r="ADY307"/>
      <c r="ADZ307"/>
      <c r="AEA307"/>
      <c r="AEB307"/>
      <c r="AEC307"/>
      <c r="AED307"/>
      <c r="AEE307"/>
      <c r="AEF307"/>
      <c r="AEG307"/>
      <c r="AEH307"/>
      <c r="AEI307"/>
      <c r="AEJ307"/>
      <c r="AEK307"/>
      <c r="AEL307"/>
      <c r="AEM307"/>
      <c r="AEN307"/>
      <c r="AEO307"/>
      <c r="AEP307"/>
      <c r="AEQ307"/>
      <c r="AER307"/>
      <c r="AES307"/>
      <c r="AET307"/>
      <c r="AEU307"/>
      <c r="AEV307"/>
      <c r="AEW307"/>
      <c r="AEX307"/>
      <c r="AEY307"/>
      <c r="AEZ307"/>
      <c r="AFA307"/>
      <c r="AFB307"/>
      <c r="AFC307"/>
      <c r="AFD307"/>
      <c r="AFE307"/>
      <c r="AFF307"/>
      <c r="AFG307"/>
      <c r="AFH307"/>
      <c r="AFI307"/>
      <c r="AFJ307"/>
      <c r="AFK307"/>
      <c r="AFL307"/>
      <c r="AFM307"/>
      <c r="AFN307"/>
      <c r="AFO307"/>
      <c r="AFP307"/>
      <c r="AFQ307"/>
      <c r="AFR307"/>
      <c r="AFS307"/>
      <c r="AFT307"/>
      <c r="AFU307"/>
      <c r="AFV307"/>
      <c r="AFW307"/>
      <c r="AFX307"/>
      <c r="AFY307"/>
      <c r="AFZ307"/>
      <c r="AGA307"/>
      <c r="AGB307"/>
      <c r="AGC307"/>
      <c r="AGD307"/>
      <c r="AGE307"/>
      <c r="AGF307"/>
      <c r="AGG307"/>
      <c r="AGH307"/>
      <c r="AGI307"/>
      <c r="AGJ307"/>
      <c r="AGK307"/>
      <c r="AGL307"/>
      <c r="AGM307"/>
      <c r="AGN307"/>
      <c r="AGO307"/>
      <c r="AGP307"/>
      <c r="AGQ307"/>
      <c r="AGR307"/>
      <c r="AGS307"/>
      <c r="AGT307"/>
      <c r="AGU307"/>
      <c r="AGV307"/>
      <c r="AGW307"/>
      <c r="AGX307"/>
      <c r="AGY307"/>
      <c r="AGZ307"/>
      <c r="AHA307"/>
      <c r="AHB307"/>
      <c r="AHC307"/>
      <c r="AHD307"/>
      <c r="AHE307"/>
      <c r="AHF307"/>
      <c r="AHG307"/>
      <c r="AHH307"/>
      <c r="AHI307"/>
      <c r="AHJ307"/>
      <c r="AHK307"/>
      <c r="AHL307"/>
      <c r="AHM307"/>
      <c r="AHN307"/>
      <c r="AHO307"/>
      <c r="AHP307"/>
      <c r="AHQ307"/>
      <c r="AHR307"/>
      <c r="AHS307"/>
      <c r="AHT307"/>
      <c r="AHU307"/>
      <c r="AHV307"/>
      <c r="AHW307"/>
      <c r="AHX307"/>
      <c r="AHY307"/>
      <c r="AHZ307"/>
      <c r="AIA307"/>
      <c r="AIB307"/>
      <c r="AIC307"/>
      <c r="AID307"/>
      <c r="AIE307"/>
      <c r="AIF307"/>
      <c r="AIG307"/>
      <c r="AIH307"/>
      <c r="AII307"/>
      <c r="AIJ307"/>
      <c r="AIK307"/>
      <c r="AIL307"/>
      <c r="AIM307"/>
      <c r="AIN307"/>
      <c r="AIO307"/>
      <c r="AIP307"/>
      <c r="AIQ307"/>
      <c r="AIR307"/>
      <c r="AIS307"/>
      <c r="AIT307"/>
      <c r="AIU307"/>
      <c r="AIV307"/>
      <c r="AIW307"/>
      <c r="AIX307"/>
      <c r="AIY307"/>
      <c r="AIZ307"/>
      <c r="AJA307"/>
      <c r="AJB307"/>
      <c r="AJC307"/>
      <c r="AJD307"/>
      <c r="AJE307"/>
      <c r="AJF307"/>
      <c r="AJG307"/>
      <c r="AJH307"/>
      <c r="AJI307"/>
      <c r="AJJ307"/>
      <c r="AJK307"/>
      <c r="AJL307"/>
      <c r="AJM307"/>
      <c r="AJN307"/>
      <c r="AJO307"/>
      <c r="AJP307"/>
      <c r="AJQ307"/>
      <c r="AJR307"/>
      <c r="AJS307"/>
      <c r="AJT307"/>
      <c r="AJU307"/>
      <c r="AJV307"/>
      <c r="AJW307"/>
      <c r="AJX307"/>
      <c r="AJY307"/>
      <c r="AJZ307"/>
      <c r="AKA307"/>
      <c r="AKB307"/>
      <c r="AKC307"/>
      <c r="AKD307"/>
      <c r="AKE307"/>
      <c r="AKF307"/>
      <c r="AKG307"/>
      <c r="AKH307"/>
      <c r="AKI307"/>
      <c r="AKJ307"/>
      <c r="AKK307"/>
      <c r="AKL307"/>
      <c r="AKM307"/>
      <c r="AKN307"/>
      <c r="AKO307"/>
      <c r="AKP307"/>
      <c r="AKQ307"/>
      <c r="AKR307"/>
      <c r="AKS307"/>
      <c r="AKT307"/>
      <c r="AKU307"/>
      <c r="AKV307"/>
      <c r="AKW307"/>
      <c r="AKX307"/>
      <c r="AKY307"/>
      <c r="AKZ307"/>
      <c r="ALA307"/>
      <c r="ALB307"/>
      <c r="ALC307"/>
      <c r="ALD307"/>
      <c r="ALE307"/>
      <c r="ALF307"/>
      <c r="ALG307"/>
      <c r="ALH307"/>
      <c r="ALI307"/>
      <c r="ALJ307"/>
      <c r="ALK307"/>
      <c r="ALL307"/>
      <c r="ALM307"/>
      <c r="ALN307"/>
      <c r="ALO307"/>
      <c r="ALP307"/>
      <c r="ALQ307"/>
      <c r="ALR307"/>
      <c r="ALS307"/>
      <c r="ALT307"/>
      <c r="ALU307"/>
      <c r="ALV307"/>
      <c r="ALW307"/>
      <c r="ALX307"/>
      <c r="ALY307"/>
      <c r="ALZ307"/>
      <c r="AMA307"/>
    </row>
    <row r="308" spans="3:1015" x14ac:dyDescent="0.25">
      <c r="C308" s="123"/>
      <c r="D308" s="123"/>
      <c r="E308" s="123"/>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3"/>
      <c r="AL308" s="123"/>
      <c r="AM308" s="123"/>
      <c r="AN308" s="123"/>
      <c r="AO308" s="123"/>
      <c r="AP308" s="123"/>
      <c r="AQ308" s="123"/>
      <c r="AR308" s="123"/>
      <c r="AS308" s="123"/>
      <c r="AT308" s="123"/>
      <c r="AU308" s="123"/>
      <c r="AV308"/>
      <c r="AW308"/>
      <c r="AX308"/>
      <c r="AY308"/>
      <c r="AZ308"/>
      <c r="BA308"/>
      <c r="BB308"/>
      <c r="BC308"/>
      <c r="BD308"/>
      <c r="BE308"/>
      <c r="BF308"/>
      <c r="BG308"/>
      <c r="BH308"/>
      <c r="BI308"/>
      <c r="BJ308"/>
      <c r="BK308"/>
      <c r="BL308"/>
      <c r="BM308"/>
      <c r="BN308"/>
      <c r="BO308"/>
      <c r="BP308"/>
      <c r="BQ308"/>
      <c r="BR308"/>
      <c r="BS308"/>
      <c r="BT308"/>
      <c r="BU308"/>
      <c r="BV308"/>
      <c r="BW308"/>
      <c r="BX308"/>
      <c r="BY308"/>
      <c r="BZ308"/>
      <c r="CA308"/>
      <c r="CB308"/>
      <c r="CC308"/>
      <c r="CD308"/>
      <c r="CE308"/>
      <c r="CF308"/>
      <c r="CG308"/>
      <c r="CH308"/>
      <c r="CI308"/>
      <c r="CJ308"/>
      <c r="CK308"/>
      <c r="CL308"/>
      <c r="CM308"/>
      <c r="CN308"/>
      <c r="CO308"/>
      <c r="CP308"/>
      <c r="CQ308"/>
      <c r="CR308"/>
      <c r="CS308"/>
      <c r="CT308"/>
      <c r="CU308"/>
      <c r="CV308"/>
      <c r="CW308"/>
      <c r="CX308"/>
      <c r="CY308"/>
      <c r="CZ308"/>
      <c r="DA308"/>
      <c r="DB308"/>
      <c r="DC308"/>
      <c r="DD308"/>
      <c r="DE308"/>
      <c r="DF308"/>
      <c r="DG308"/>
      <c r="DH308"/>
      <c r="DI308"/>
      <c r="DJ308"/>
      <c r="DK308"/>
      <c r="DL308"/>
      <c r="DM308"/>
      <c r="DN308"/>
      <c r="DO308"/>
      <c r="DP308"/>
      <c r="DQ308"/>
      <c r="DR308"/>
      <c r="DS308"/>
      <c r="DT308"/>
      <c r="DU308"/>
      <c r="DV308"/>
      <c r="DW308"/>
      <c r="DX308"/>
      <c r="DY308"/>
      <c r="DZ308"/>
      <c r="EA308"/>
      <c r="EB308"/>
      <c r="EC308"/>
      <c r="ED308"/>
      <c r="EE308"/>
      <c r="EF308"/>
      <c r="EG308"/>
      <c r="EH308"/>
      <c r="EI308"/>
      <c r="EJ308"/>
      <c r="EK308"/>
      <c r="EL308"/>
      <c r="EM308"/>
      <c r="EN308"/>
      <c r="EO308"/>
      <c r="EP308"/>
      <c r="EQ308"/>
      <c r="ER308"/>
      <c r="ES308"/>
      <c r="ET308"/>
      <c r="EU308"/>
      <c r="EV308"/>
      <c r="EW308"/>
      <c r="EX308"/>
      <c r="EY308"/>
      <c r="EZ308"/>
      <c r="FA308"/>
      <c r="FB308"/>
      <c r="FC308"/>
      <c r="FD308"/>
      <c r="FE308"/>
      <c r="FF308"/>
      <c r="FG308"/>
      <c r="FH308"/>
      <c r="FI308"/>
      <c r="FJ308"/>
      <c r="FK308"/>
      <c r="FL308"/>
      <c r="FM308"/>
      <c r="FN308"/>
      <c r="FO308"/>
      <c r="FP308"/>
      <c r="FQ308"/>
      <c r="FR308"/>
      <c r="FS308"/>
      <c r="FT308"/>
      <c r="FU308"/>
      <c r="FV308"/>
      <c r="FW308"/>
      <c r="FX308"/>
      <c r="FY308"/>
      <c r="FZ308"/>
      <c r="GA308"/>
      <c r="GB308"/>
      <c r="GC308"/>
      <c r="GD308"/>
      <c r="GE308"/>
      <c r="GF308"/>
      <c r="GG308"/>
      <c r="GH308"/>
      <c r="GI308"/>
      <c r="GJ308"/>
      <c r="GK308"/>
      <c r="GL308"/>
      <c r="GM308"/>
      <c r="GN308"/>
      <c r="GO308"/>
      <c r="GP308"/>
      <c r="GQ308"/>
      <c r="GR308"/>
      <c r="GS308"/>
      <c r="GT308"/>
      <c r="GU308"/>
      <c r="GV308"/>
      <c r="GW308"/>
      <c r="GX308"/>
      <c r="GY308"/>
      <c r="GZ308"/>
      <c r="HA308"/>
      <c r="HB308"/>
      <c r="HC308"/>
      <c r="HD308"/>
      <c r="HE308"/>
      <c r="HF308"/>
      <c r="HG308"/>
      <c r="HH308"/>
      <c r="HI308"/>
      <c r="HJ308"/>
      <c r="HK308"/>
      <c r="HL308"/>
      <c r="HM308"/>
      <c r="HN308"/>
      <c r="HO308"/>
      <c r="HP308"/>
      <c r="HQ308"/>
      <c r="HR308"/>
      <c r="HS308"/>
      <c r="HT308"/>
      <c r="HU308"/>
      <c r="HV308"/>
      <c r="HW308"/>
      <c r="HX308"/>
      <c r="HY308"/>
      <c r="HZ308"/>
      <c r="IA308"/>
      <c r="IB308"/>
      <c r="IC308"/>
      <c r="ID308"/>
      <c r="IE308"/>
      <c r="IF308"/>
      <c r="IG308"/>
      <c r="IH308"/>
      <c r="II308"/>
      <c r="IJ308"/>
      <c r="IK308"/>
      <c r="IL308"/>
      <c r="IM308"/>
      <c r="IN308"/>
      <c r="IO308"/>
      <c r="IP308"/>
      <c r="IQ308"/>
      <c r="IR308"/>
      <c r="IS308"/>
      <c r="IT308"/>
      <c r="IU308"/>
      <c r="IV308"/>
      <c r="IW308"/>
      <c r="IX308"/>
      <c r="IY308"/>
      <c r="IZ308"/>
      <c r="JA308"/>
      <c r="JB308"/>
      <c r="JC308"/>
      <c r="JD308"/>
      <c r="JE308"/>
      <c r="JF308"/>
      <c r="JG308"/>
      <c r="JH308"/>
      <c r="JI308"/>
      <c r="JJ308"/>
      <c r="JK308"/>
      <c r="JL308"/>
      <c r="JM308"/>
      <c r="JN308"/>
      <c r="JO308"/>
      <c r="JP308"/>
      <c r="JQ308"/>
      <c r="JR308"/>
      <c r="JS308"/>
      <c r="JT308"/>
      <c r="JU308"/>
      <c r="JV308"/>
      <c r="JW308"/>
      <c r="JX308"/>
      <c r="JY308"/>
      <c r="JZ308"/>
      <c r="KA308"/>
      <c r="KB308"/>
      <c r="KC308"/>
      <c r="KD308"/>
      <c r="KE308"/>
      <c r="KF308"/>
      <c r="KG308"/>
      <c r="KH308"/>
      <c r="KI308"/>
      <c r="KJ308"/>
      <c r="KK308"/>
      <c r="KL308"/>
      <c r="KM308"/>
      <c r="KN308"/>
      <c r="KO308"/>
      <c r="KP308"/>
      <c r="KQ308"/>
      <c r="KR308"/>
      <c r="KS308"/>
      <c r="KT308"/>
      <c r="KU308"/>
      <c r="KV308"/>
      <c r="KW308"/>
      <c r="KX308"/>
      <c r="KY308"/>
      <c r="KZ308"/>
      <c r="LA308"/>
      <c r="LB308"/>
      <c r="LC308"/>
      <c r="LD308"/>
      <c r="LE308"/>
      <c r="LF308"/>
      <c r="LG308"/>
      <c r="LH308"/>
      <c r="LI308"/>
      <c r="LJ308"/>
      <c r="LK308"/>
      <c r="LL308"/>
      <c r="LM308"/>
      <c r="LN308"/>
      <c r="LO308"/>
      <c r="LP308"/>
      <c r="LQ308"/>
      <c r="LR308"/>
      <c r="LS308"/>
      <c r="LT308"/>
      <c r="LU308"/>
      <c r="LV308"/>
      <c r="LW308"/>
      <c r="LX308"/>
      <c r="LY308"/>
      <c r="LZ308"/>
      <c r="MA308"/>
      <c r="MB308"/>
      <c r="MC308"/>
      <c r="MD308"/>
      <c r="ME308"/>
      <c r="MF308"/>
      <c r="MG308"/>
      <c r="MH308"/>
      <c r="MI308"/>
      <c r="MJ308"/>
      <c r="MK308"/>
      <c r="ML308"/>
      <c r="MM308"/>
      <c r="MN308"/>
      <c r="MO308"/>
      <c r="MP308"/>
      <c r="MQ308"/>
      <c r="MR308"/>
      <c r="MS308"/>
      <c r="MT308"/>
      <c r="MU308"/>
      <c r="MV308"/>
      <c r="MW308"/>
      <c r="MX308"/>
      <c r="MY308"/>
      <c r="MZ308"/>
      <c r="NA308"/>
      <c r="NB308"/>
      <c r="NC308"/>
      <c r="ND308"/>
      <c r="NE308"/>
      <c r="NF308"/>
      <c r="NG308"/>
      <c r="NH308"/>
      <c r="NI308"/>
      <c r="NJ308"/>
      <c r="NK308"/>
      <c r="NL308"/>
      <c r="NM308"/>
      <c r="NN308"/>
      <c r="NO308"/>
      <c r="NP308"/>
      <c r="NQ308"/>
      <c r="NR308"/>
      <c r="NS308"/>
      <c r="NT308"/>
      <c r="NU308"/>
      <c r="NV308"/>
      <c r="NW308"/>
      <c r="NX308"/>
      <c r="NY308"/>
      <c r="NZ308"/>
      <c r="OA308"/>
      <c r="OB308"/>
      <c r="OC308"/>
      <c r="OD308"/>
      <c r="OE308"/>
      <c r="OF308"/>
      <c r="OG308"/>
      <c r="OH308"/>
      <c r="OI308"/>
      <c r="OJ308"/>
      <c r="OK308"/>
      <c r="OL308"/>
      <c r="OM308"/>
      <c r="ON308"/>
      <c r="OO308"/>
      <c r="OP308"/>
      <c r="OQ308"/>
      <c r="OR308"/>
      <c r="OS308"/>
      <c r="OT308"/>
      <c r="OU308"/>
      <c r="OV308"/>
      <c r="OW308"/>
      <c r="OX308"/>
      <c r="OY308"/>
      <c r="OZ308"/>
      <c r="PA308"/>
      <c r="PB308"/>
      <c r="PC308"/>
      <c r="PD308"/>
      <c r="PE308"/>
      <c r="PF308"/>
      <c r="PG308"/>
      <c r="PH308"/>
      <c r="PI308"/>
      <c r="PJ308"/>
      <c r="PK308"/>
      <c r="PL308"/>
      <c r="PM308"/>
      <c r="PN308"/>
      <c r="PO308"/>
      <c r="PP308"/>
      <c r="PQ308"/>
      <c r="PR308"/>
      <c r="PS308"/>
      <c r="PT308"/>
      <c r="PU308"/>
      <c r="PV308"/>
      <c r="PW308"/>
      <c r="PX308"/>
      <c r="PY308"/>
      <c r="PZ308"/>
      <c r="QA308"/>
      <c r="QB308"/>
      <c r="QC308"/>
      <c r="QD308"/>
      <c r="QE308"/>
      <c r="QF308"/>
      <c r="QG308"/>
      <c r="QH308"/>
      <c r="QI308"/>
      <c r="QJ308"/>
      <c r="QK308"/>
      <c r="QL308"/>
      <c r="QM308"/>
      <c r="QN308"/>
      <c r="QO308"/>
      <c r="QP308"/>
      <c r="QQ308"/>
      <c r="QR308"/>
      <c r="QS308"/>
      <c r="QT308"/>
      <c r="QU308"/>
      <c r="QV308"/>
      <c r="QW308"/>
      <c r="QX308"/>
      <c r="QY308"/>
      <c r="QZ308"/>
      <c r="RA308"/>
      <c r="RB308"/>
      <c r="RC308"/>
      <c r="RD308"/>
      <c r="RE308"/>
      <c r="RF308"/>
      <c r="RG308"/>
      <c r="RH308"/>
      <c r="RI308"/>
      <c r="RJ308"/>
      <c r="RK308"/>
      <c r="RL308"/>
      <c r="RM308"/>
      <c r="RN308"/>
      <c r="RO308"/>
      <c r="RP308"/>
      <c r="RQ308"/>
      <c r="RR308"/>
      <c r="RS308"/>
      <c r="RT308"/>
      <c r="RU308"/>
      <c r="RV308"/>
      <c r="RW308"/>
      <c r="RX308"/>
      <c r="RY308"/>
      <c r="RZ308"/>
      <c r="SA308"/>
      <c r="SB308"/>
      <c r="SC308"/>
      <c r="SD308"/>
      <c r="SE308"/>
      <c r="SF308"/>
      <c r="SG308"/>
      <c r="SH308"/>
      <c r="SI308"/>
      <c r="SJ308"/>
      <c r="SK308"/>
      <c r="SL308"/>
      <c r="SM308"/>
      <c r="SN308"/>
      <c r="SO308"/>
      <c r="SP308"/>
      <c r="SQ308"/>
      <c r="SR308"/>
      <c r="SS308"/>
      <c r="ST308"/>
      <c r="SU308"/>
      <c r="SV308"/>
      <c r="SW308"/>
      <c r="SX308"/>
      <c r="SY308"/>
      <c r="SZ308"/>
      <c r="TA308"/>
      <c r="TB308"/>
      <c r="TC308"/>
      <c r="TD308"/>
      <c r="TE308"/>
      <c r="TF308"/>
      <c r="TG308"/>
      <c r="TH308"/>
      <c r="TI308"/>
      <c r="TJ308"/>
      <c r="TK308"/>
      <c r="TL308"/>
      <c r="TM308"/>
      <c r="TN308"/>
      <c r="TO308"/>
      <c r="TP308"/>
      <c r="TQ308"/>
      <c r="TR308"/>
      <c r="TS308"/>
      <c r="TT308"/>
      <c r="TU308"/>
      <c r="TV308"/>
      <c r="TW308"/>
      <c r="TX308"/>
      <c r="TY308"/>
      <c r="TZ308"/>
      <c r="UA308"/>
      <c r="UB308"/>
      <c r="UC308"/>
      <c r="UD308"/>
      <c r="UE308"/>
      <c r="UF308"/>
      <c r="UG308"/>
      <c r="UH308"/>
      <c r="UI308"/>
      <c r="UJ308"/>
      <c r="UK308"/>
      <c r="UL308"/>
      <c r="UM308"/>
      <c r="UN308"/>
      <c r="UO308"/>
      <c r="UP308"/>
      <c r="UQ308"/>
      <c r="UR308"/>
      <c r="US308"/>
      <c r="UT308"/>
      <c r="UU308"/>
      <c r="UV308"/>
      <c r="UW308"/>
      <c r="UX308"/>
      <c r="UY308"/>
      <c r="UZ308"/>
      <c r="VA308"/>
      <c r="VB308"/>
      <c r="VC308"/>
      <c r="VD308"/>
      <c r="VE308"/>
      <c r="VF308"/>
      <c r="VG308"/>
      <c r="VH308"/>
      <c r="VI308"/>
      <c r="VJ308"/>
      <c r="VK308"/>
      <c r="VL308"/>
      <c r="VM308"/>
      <c r="VN308"/>
      <c r="VO308"/>
      <c r="VP308"/>
      <c r="VQ308"/>
      <c r="VR308"/>
      <c r="VS308"/>
      <c r="VT308"/>
      <c r="VU308"/>
      <c r="VV308"/>
      <c r="VW308"/>
      <c r="VX308"/>
      <c r="VY308"/>
      <c r="VZ308"/>
      <c r="WA308"/>
      <c r="WB308"/>
      <c r="WC308"/>
      <c r="WD308"/>
      <c r="WE308"/>
      <c r="WF308"/>
      <c r="WG308"/>
      <c r="WH308"/>
      <c r="WI308"/>
      <c r="WJ308"/>
      <c r="WK308"/>
      <c r="WL308"/>
      <c r="WM308"/>
      <c r="WN308"/>
      <c r="WO308"/>
      <c r="WP308"/>
      <c r="WQ308"/>
      <c r="WR308"/>
      <c r="WS308"/>
      <c r="WT308"/>
      <c r="WU308"/>
      <c r="WV308"/>
      <c r="WW308"/>
      <c r="WX308"/>
      <c r="WY308"/>
      <c r="WZ308"/>
      <c r="XA308"/>
      <c r="XB308"/>
      <c r="XC308"/>
      <c r="XD308"/>
      <c r="XE308"/>
      <c r="XF308"/>
      <c r="XG308"/>
      <c r="XH308"/>
      <c r="XI308"/>
      <c r="XJ308"/>
      <c r="XK308"/>
      <c r="XL308"/>
      <c r="XM308"/>
      <c r="XN308"/>
      <c r="XO308"/>
      <c r="XP308"/>
      <c r="XQ308"/>
      <c r="XR308"/>
      <c r="XS308"/>
      <c r="XT308"/>
      <c r="XU308"/>
      <c r="XV308"/>
      <c r="XW308"/>
      <c r="XX308"/>
      <c r="XY308"/>
      <c r="XZ308"/>
      <c r="YA308"/>
      <c r="YB308"/>
      <c r="YC308"/>
      <c r="YD308"/>
      <c r="YE308"/>
      <c r="YF308"/>
      <c r="YG308"/>
      <c r="YH308"/>
      <c r="YI308"/>
      <c r="YJ308"/>
      <c r="YK308"/>
      <c r="YL308"/>
      <c r="YM308"/>
      <c r="YN308"/>
      <c r="YO308"/>
      <c r="YP308"/>
      <c r="YQ308"/>
      <c r="YR308"/>
      <c r="YS308"/>
      <c r="YT308"/>
      <c r="YU308"/>
      <c r="YV308"/>
      <c r="YW308"/>
      <c r="YX308"/>
      <c r="YY308"/>
      <c r="YZ308"/>
      <c r="ZA308"/>
      <c r="ZB308"/>
      <c r="ZC308"/>
      <c r="ZD308"/>
      <c r="ZE308"/>
      <c r="ZF308"/>
      <c r="ZG308"/>
      <c r="ZH308"/>
      <c r="ZI308"/>
      <c r="ZJ308"/>
      <c r="ZK308"/>
      <c r="ZL308"/>
      <c r="ZM308"/>
      <c r="ZN308"/>
      <c r="ZO308"/>
      <c r="ZP308"/>
      <c r="ZQ308"/>
      <c r="ZR308"/>
      <c r="ZS308"/>
      <c r="ZT308"/>
      <c r="ZU308"/>
      <c r="ZV308"/>
      <c r="ZW308"/>
      <c r="ZX308"/>
      <c r="ZY308"/>
      <c r="ZZ308"/>
      <c r="AAA308"/>
      <c r="AAB308"/>
      <c r="AAC308"/>
      <c r="AAD308"/>
      <c r="AAE308"/>
      <c r="AAF308"/>
      <c r="AAG308"/>
      <c r="AAH308"/>
      <c r="AAI308"/>
      <c r="AAJ308"/>
      <c r="AAK308"/>
      <c r="AAL308"/>
      <c r="AAM308"/>
      <c r="AAN308"/>
      <c r="AAO308"/>
      <c r="AAP308"/>
      <c r="AAQ308"/>
      <c r="AAR308"/>
      <c r="AAS308"/>
      <c r="AAT308"/>
      <c r="AAU308"/>
      <c r="AAV308"/>
      <c r="AAW308"/>
      <c r="AAX308"/>
      <c r="AAY308"/>
      <c r="AAZ308"/>
      <c r="ABA308"/>
      <c r="ABB308"/>
      <c r="ABC308"/>
      <c r="ABD308"/>
      <c r="ABE308"/>
      <c r="ABF308"/>
      <c r="ABG308"/>
      <c r="ABH308"/>
      <c r="ABI308"/>
      <c r="ABJ308"/>
      <c r="ABK308"/>
      <c r="ABL308"/>
      <c r="ABM308"/>
      <c r="ABN308"/>
      <c r="ABO308"/>
      <c r="ABP308"/>
      <c r="ABQ308"/>
      <c r="ABR308"/>
      <c r="ABS308"/>
      <c r="ABT308"/>
      <c r="ABU308"/>
      <c r="ABV308"/>
      <c r="ABW308"/>
      <c r="ABX308"/>
      <c r="ABY308"/>
      <c r="ABZ308"/>
      <c r="ACA308"/>
      <c r="ACB308"/>
      <c r="ACC308"/>
      <c r="ACD308"/>
      <c r="ACE308"/>
      <c r="ACF308"/>
      <c r="ACG308"/>
      <c r="ACH308"/>
      <c r="ACI308"/>
      <c r="ACJ308"/>
      <c r="ACK308"/>
      <c r="ACL308"/>
      <c r="ACM308"/>
      <c r="ACN308"/>
      <c r="ACO308"/>
      <c r="ACP308"/>
      <c r="ACQ308"/>
      <c r="ACR308"/>
      <c r="ACS308"/>
      <c r="ACT308"/>
      <c r="ACU308"/>
      <c r="ACV308"/>
      <c r="ACW308"/>
      <c r="ACX308"/>
      <c r="ACY308"/>
      <c r="ACZ308"/>
      <c r="ADA308"/>
      <c r="ADB308"/>
      <c r="ADC308"/>
      <c r="ADD308"/>
      <c r="ADE308"/>
      <c r="ADF308"/>
      <c r="ADG308"/>
      <c r="ADH308"/>
      <c r="ADI308"/>
      <c r="ADJ308"/>
      <c r="ADK308"/>
      <c r="ADL308"/>
      <c r="ADM308"/>
      <c r="ADN308"/>
      <c r="ADO308"/>
      <c r="ADP308"/>
      <c r="ADQ308"/>
      <c r="ADR308"/>
      <c r="ADS308"/>
      <c r="ADT308"/>
      <c r="ADU308"/>
      <c r="ADV308"/>
      <c r="ADW308"/>
      <c r="ADX308"/>
      <c r="ADY308"/>
      <c r="ADZ308"/>
      <c r="AEA308"/>
      <c r="AEB308"/>
      <c r="AEC308"/>
      <c r="AED308"/>
      <c r="AEE308"/>
      <c r="AEF308"/>
      <c r="AEG308"/>
      <c r="AEH308"/>
      <c r="AEI308"/>
      <c r="AEJ308"/>
      <c r="AEK308"/>
      <c r="AEL308"/>
      <c r="AEM308"/>
      <c r="AEN308"/>
      <c r="AEO308"/>
      <c r="AEP308"/>
      <c r="AEQ308"/>
      <c r="AER308"/>
      <c r="AES308"/>
      <c r="AET308"/>
      <c r="AEU308"/>
      <c r="AEV308"/>
      <c r="AEW308"/>
      <c r="AEX308"/>
      <c r="AEY308"/>
      <c r="AEZ308"/>
      <c r="AFA308"/>
      <c r="AFB308"/>
      <c r="AFC308"/>
      <c r="AFD308"/>
      <c r="AFE308"/>
      <c r="AFF308"/>
      <c r="AFG308"/>
      <c r="AFH308"/>
      <c r="AFI308"/>
      <c r="AFJ308"/>
      <c r="AFK308"/>
      <c r="AFL308"/>
      <c r="AFM308"/>
      <c r="AFN308"/>
      <c r="AFO308"/>
      <c r="AFP308"/>
      <c r="AFQ308"/>
      <c r="AFR308"/>
      <c r="AFS308"/>
      <c r="AFT308"/>
      <c r="AFU308"/>
      <c r="AFV308"/>
      <c r="AFW308"/>
      <c r="AFX308"/>
      <c r="AFY308"/>
      <c r="AFZ308"/>
      <c r="AGA308"/>
      <c r="AGB308"/>
      <c r="AGC308"/>
      <c r="AGD308"/>
      <c r="AGE308"/>
      <c r="AGF308"/>
      <c r="AGG308"/>
      <c r="AGH308"/>
      <c r="AGI308"/>
      <c r="AGJ308"/>
      <c r="AGK308"/>
      <c r="AGL308"/>
      <c r="AGM308"/>
      <c r="AGN308"/>
      <c r="AGO308"/>
      <c r="AGP308"/>
      <c r="AGQ308"/>
      <c r="AGR308"/>
      <c r="AGS308"/>
      <c r="AGT308"/>
      <c r="AGU308"/>
      <c r="AGV308"/>
      <c r="AGW308"/>
      <c r="AGX308"/>
      <c r="AGY308"/>
      <c r="AGZ308"/>
      <c r="AHA308"/>
      <c r="AHB308"/>
      <c r="AHC308"/>
      <c r="AHD308"/>
      <c r="AHE308"/>
      <c r="AHF308"/>
      <c r="AHG308"/>
      <c r="AHH308"/>
      <c r="AHI308"/>
      <c r="AHJ308"/>
      <c r="AHK308"/>
      <c r="AHL308"/>
      <c r="AHM308"/>
      <c r="AHN308"/>
      <c r="AHO308"/>
      <c r="AHP308"/>
      <c r="AHQ308"/>
      <c r="AHR308"/>
      <c r="AHS308"/>
      <c r="AHT308"/>
      <c r="AHU308"/>
      <c r="AHV308"/>
      <c r="AHW308"/>
      <c r="AHX308"/>
      <c r="AHY308"/>
      <c r="AHZ308"/>
      <c r="AIA308"/>
      <c r="AIB308"/>
      <c r="AIC308"/>
      <c r="AID308"/>
      <c r="AIE308"/>
      <c r="AIF308"/>
      <c r="AIG308"/>
      <c r="AIH308"/>
      <c r="AII308"/>
      <c r="AIJ308"/>
      <c r="AIK308"/>
      <c r="AIL308"/>
      <c r="AIM308"/>
      <c r="AIN308"/>
      <c r="AIO308"/>
      <c r="AIP308"/>
      <c r="AIQ308"/>
      <c r="AIR308"/>
      <c r="AIS308"/>
      <c r="AIT308"/>
      <c r="AIU308"/>
      <c r="AIV308"/>
      <c r="AIW308"/>
      <c r="AIX308"/>
      <c r="AIY308"/>
      <c r="AIZ308"/>
      <c r="AJA308"/>
      <c r="AJB308"/>
      <c r="AJC308"/>
      <c r="AJD308"/>
      <c r="AJE308"/>
      <c r="AJF308"/>
      <c r="AJG308"/>
      <c r="AJH308"/>
      <c r="AJI308"/>
      <c r="AJJ308"/>
      <c r="AJK308"/>
      <c r="AJL308"/>
      <c r="AJM308"/>
      <c r="AJN308"/>
      <c r="AJO308"/>
      <c r="AJP308"/>
      <c r="AJQ308"/>
      <c r="AJR308"/>
      <c r="AJS308"/>
      <c r="AJT308"/>
      <c r="AJU308"/>
      <c r="AJV308"/>
      <c r="AJW308"/>
      <c r="AJX308"/>
      <c r="AJY308"/>
      <c r="AJZ308"/>
      <c r="AKA308"/>
      <c r="AKB308"/>
      <c r="AKC308"/>
      <c r="AKD308"/>
      <c r="AKE308"/>
      <c r="AKF308"/>
      <c r="AKG308"/>
      <c r="AKH308"/>
      <c r="AKI308"/>
      <c r="AKJ308"/>
      <c r="AKK308"/>
      <c r="AKL308"/>
      <c r="AKM308"/>
      <c r="AKN308"/>
      <c r="AKO308"/>
      <c r="AKP308"/>
      <c r="AKQ308"/>
      <c r="AKR308"/>
      <c r="AKS308"/>
      <c r="AKT308"/>
      <c r="AKU308"/>
      <c r="AKV308"/>
      <c r="AKW308"/>
      <c r="AKX308"/>
      <c r="AKY308"/>
      <c r="AKZ308"/>
      <c r="ALA308"/>
      <c r="ALB308"/>
      <c r="ALC308"/>
      <c r="ALD308"/>
      <c r="ALE308"/>
      <c r="ALF308"/>
      <c r="ALG308"/>
      <c r="ALH308"/>
      <c r="ALI308"/>
      <c r="ALJ308"/>
      <c r="ALK308"/>
      <c r="ALL308"/>
      <c r="ALM308"/>
      <c r="ALN308"/>
      <c r="ALO308"/>
      <c r="ALP308"/>
      <c r="ALQ308"/>
      <c r="ALR308"/>
      <c r="ALS308"/>
      <c r="ALT308"/>
      <c r="ALU308"/>
      <c r="ALV308"/>
      <c r="ALW308"/>
      <c r="ALX308"/>
      <c r="ALY308"/>
      <c r="ALZ308"/>
      <c r="AMA308"/>
    </row>
    <row r="309" spans="3:1015" x14ac:dyDescent="0.25">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c r="Z309" s="123"/>
      <c r="AA309" s="123"/>
      <c r="AB309" s="123"/>
      <c r="AC309" s="123"/>
      <c r="AD309" s="123"/>
      <c r="AE309" s="123"/>
      <c r="AF309" s="123"/>
      <c r="AG309" s="123"/>
      <c r="AH309" s="123"/>
      <c r="AI309" s="123"/>
      <c r="AJ309" s="123"/>
      <c r="AK309" s="123"/>
      <c r="AL309" s="123"/>
      <c r="AM309" s="123"/>
      <c r="AN309" s="123"/>
      <c r="AO309" s="123"/>
      <c r="AP309" s="123"/>
      <c r="AQ309" s="123"/>
      <c r="AR309" s="123"/>
      <c r="AS309" s="123"/>
      <c r="AT309" s="123"/>
      <c r="AU309" s="123"/>
      <c r="AV309"/>
      <c r="AW309"/>
      <c r="AX309"/>
      <c r="AY309"/>
      <c r="AZ309"/>
      <c r="BA309"/>
      <c r="BB309"/>
      <c r="BC309"/>
      <c r="BD309"/>
      <c r="BE309"/>
      <c r="BF309"/>
      <c r="BG309"/>
      <c r="BH309"/>
      <c r="BI309"/>
      <c r="BJ309"/>
      <c r="BK309"/>
      <c r="BL309"/>
      <c r="BM309"/>
      <c r="BN309"/>
      <c r="BO309"/>
      <c r="BP309"/>
      <c r="BQ309"/>
      <c r="BR309"/>
      <c r="BS309"/>
      <c r="BT309"/>
      <c r="BU309"/>
      <c r="BV309"/>
      <c r="BW309"/>
      <c r="BX309"/>
      <c r="BY309"/>
      <c r="BZ309"/>
      <c r="CA309"/>
      <c r="CB309"/>
      <c r="CC309"/>
      <c r="CD309"/>
      <c r="CE309"/>
      <c r="CF309"/>
      <c r="CG309"/>
      <c r="CH309"/>
      <c r="CI309"/>
      <c r="CJ309"/>
      <c r="CK309"/>
      <c r="CL309"/>
      <c r="CM309"/>
      <c r="CN309"/>
      <c r="CO309"/>
      <c r="CP309"/>
      <c r="CQ309"/>
      <c r="CR309"/>
      <c r="CS309"/>
      <c r="CT309"/>
      <c r="CU309"/>
      <c r="CV309"/>
      <c r="CW309"/>
      <c r="CX309"/>
      <c r="CY309"/>
      <c r="CZ309"/>
      <c r="DA309"/>
      <c r="DB309"/>
      <c r="DC309"/>
      <c r="DD309"/>
      <c r="DE309"/>
      <c r="DF309"/>
      <c r="DG309"/>
      <c r="DH309"/>
      <c r="DI309"/>
      <c r="DJ309"/>
      <c r="DK309"/>
      <c r="DL309"/>
      <c r="DM309"/>
      <c r="DN309"/>
      <c r="DO309"/>
      <c r="DP309"/>
      <c r="DQ309"/>
      <c r="DR309"/>
      <c r="DS309"/>
      <c r="DT309"/>
      <c r="DU309"/>
      <c r="DV309"/>
      <c r="DW309"/>
      <c r="DX309"/>
      <c r="DY309"/>
      <c r="DZ309"/>
      <c r="EA309"/>
      <c r="EB309"/>
      <c r="EC309"/>
      <c r="ED309"/>
      <c r="EE309"/>
      <c r="EF309"/>
      <c r="EG309"/>
      <c r="EH309"/>
      <c r="EI309"/>
      <c r="EJ309"/>
      <c r="EK309"/>
      <c r="EL309"/>
      <c r="EM309"/>
      <c r="EN309"/>
      <c r="EO309"/>
      <c r="EP309"/>
      <c r="EQ309"/>
      <c r="ER309"/>
      <c r="ES309"/>
      <c r="ET309"/>
      <c r="EU309"/>
      <c r="EV309"/>
      <c r="EW309"/>
      <c r="EX309"/>
      <c r="EY309"/>
      <c r="EZ309"/>
      <c r="FA309"/>
      <c r="FB309"/>
      <c r="FC309"/>
      <c r="FD309"/>
      <c r="FE309"/>
      <c r="FF309"/>
      <c r="FG309"/>
      <c r="FH309"/>
      <c r="FI309"/>
      <c r="FJ309"/>
      <c r="FK309"/>
      <c r="FL309"/>
      <c r="FM309"/>
      <c r="FN309"/>
      <c r="FO309"/>
      <c r="FP309"/>
      <c r="FQ309"/>
      <c r="FR309"/>
      <c r="FS309"/>
      <c r="FT309"/>
      <c r="FU309"/>
      <c r="FV309"/>
      <c r="FW309"/>
      <c r="FX309"/>
      <c r="FY309"/>
      <c r="FZ309"/>
      <c r="GA309"/>
      <c r="GB309"/>
      <c r="GC309"/>
      <c r="GD309"/>
      <c r="GE309"/>
      <c r="GF309"/>
      <c r="GG309"/>
      <c r="GH309"/>
      <c r="GI309"/>
      <c r="GJ309"/>
      <c r="GK309"/>
      <c r="GL309"/>
      <c r="GM309"/>
      <c r="GN309"/>
      <c r="GO309"/>
      <c r="GP309"/>
      <c r="GQ309"/>
      <c r="GR309"/>
      <c r="GS309"/>
      <c r="GT309"/>
      <c r="GU309"/>
      <c r="GV309"/>
      <c r="GW309"/>
      <c r="GX309"/>
      <c r="GY309"/>
      <c r="GZ309"/>
      <c r="HA309"/>
      <c r="HB309"/>
      <c r="HC309"/>
      <c r="HD309"/>
      <c r="HE309"/>
      <c r="HF309"/>
      <c r="HG309"/>
      <c r="HH309"/>
      <c r="HI309"/>
      <c r="HJ309"/>
      <c r="HK309"/>
      <c r="HL309"/>
      <c r="HM309"/>
      <c r="HN309"/>
      <c r="HO309"/>
      <c r="HP309"/>
      <c r="HQ309"/>
      <c r="HR309"/>
      <c r="HS309"/>
      <c r="HT309"/>
      <c r="HU309"/>
      <c r="HV309"/>
      <c r="HW309"/>
      <c r="HX309"/>
      <c r="HY309"/>
      <c r="HZ309"/>
      <c r="IA309"/>
      <c r="IB309"/>
      <c r="IC309"/>
      <c r="ID309"/>
      <c r="IE309"/>
      <c r="IF309"/>
      <c r="IG309"/>
      <c r="IH309"/>
      <c r="II309"/>
      <c r="IJ309"/>
      <c r="IK309"/>
      <c r="IL309"/>
      <c r="IM309"/>
      <c r="IN309"/>
      <c r="IO309"/>
      <c r="IP309"/>
      <c r="IQ309"/>
      <c r="IR309"/>
      <c r="IS309"/>
      <c r="IT309"/>
      <c r="IU309"/>
      <c r="IV309"/>
      <c r="IW309"/>
      <c r="IX309"/>
      <c r="IY309"/>
      <c r="IZ309"/>
      <c r="JA309"/>
      <c r="JB309"/>
      <c r="JC309"/>
      <c r="JD309"/>
      <c r="JE309"/>
      <c r="JF309"/>
      <c r="JG309"/>
      <c r="JH309"/>
      <c r="JI309"/>
      <c r="JJ309"/>
      <c r="JK309"/>
      <c r="JL309"/>
      <c r="JM309"/>
      <c r="JN309"/>
      <c r="JO309"/>
      <c r="JP309"/>
      <c r="JQ309"/>
      <c r="JR309"/>
      <c r="JS309"/>
      <c r="JT309"/>
      <c r="JU309"/>
      <c r="JV309"/>
      <c r="JW309"/>
      <c r="JX309"/>
      <c r="JY309"/>
      <c r="JZ309"/>
      <c r="KA309"/>
      <c r="KB309"/>
      <c r="KC309"/>
      <c r="KD309"/>
      <c r="KE309"/>
      <c r="KF309"/>
      <c r="KG309"/>
      <c r="KH309"/>
      <c r="KI309"/>
      <c r="KJ309"/>
      <c r="KK309"/>
      <c r="KL309"/>
      <c r="KM309"/>
      <c r="KN309"/>
      <c r="KO309"/>
      <c r="KP309"/>
      <c r="KQ309"/>
      <c r="KR309"/>
      <c r="KS309"/>
      <c r="KT309"/>
      <c r="KU309"/>
      <c r="KV309"/>
      <c r="KW309"/>
      <c r="KX309"/>
      <c r="KY309"/>
      <c r="KZ309"/>
      <c r="LA309"/>
      <c r="LB309"/>
      <c r="LC309"/>
      <c r="LD309"/>
      <c r="LE309"/>
      <c r="LF309"/>
      <c r="LG309"/>
      <c r="LH309"/>
      <c r="LI309"/>
      <c r="LJ309"/>
      <c r="LK309"/>
      <c r="LL309"/>
      <c r="LM309"/>
      <c r="LN309"/>
      <c r="LO309"/>
      <c r="LP309"/>
      <c r="LQ309"/>
      <c r="LR309"/>
      <c r="LS309"/>
      <c r="LT309"/>
      <c r="LU309"/>
      <c r="LV309"/>
      <c r="LW309"/>
      <c r="LX309"/>
      <c r="LY309"/>
      <c r="LZ309"/>
      <c r="MA309"/>
      <c r="MB309"/>
      <c r="MC309"/>
      <c r="MD309"/>
      <c r="ME309"/>
      <c r="MF309"/>
      <c r="MG309"/>
      <c r="MH309"/>
      <c r="MI309"/>
      <c r="MJ309"/>
      <c r="MK309"/>
      <c r="ML309"/>
      <c r="MM309"/>
      <c r="MN309"/>
      <c r="MO309"/>
      <c r="MP309"/>
      <c r="MQ309"/>
      <c r="MR309"/>
      <c r="MS309"/>
      <c r="MT309"/>
      <c r="MU309"/>
      <c r="MV309"/>
      <c r="MW309"/>
      <c r="MX309"/>
      <c r="MY309"/>
      <c r="MZ309"/>
      <c r="NA309"/>
      <c r="NB309"/>
      <c r="NC309"/>
      <c r="ND309"/>
      <c r="NE309"/>
      <c r="NF309"/>
      <c r="NG309"/>
      <c r="NH309"/>
      <c r="NI309"/>
      <c r="NJ309"/>
      <c r="NK309"/>
      <c r="NL309"/>
      <c r="NM309"/>
      <c r="NN309"/>
      <c r="NO309"/>
      <c r="NP309"/>
      <c r="NQ309"/>
      <c r="NR309"/>
      <c r="NS309"/>
      <c r="NT309"/>
      <c r="NU309"/>
      <c r="NV309"/>
      <c r="NW309"/>
      <c r="NX309"/>
      <c r="NY309"/>
      <c r="NZ309"/>
      <c r="OA309"/>
      <c r="OB309"/>
      <c r="OC309"/>
      <c r="OD309"/>
      <c r="OE309"/>
      <c r="OF309"/>
      <c r="OG309"/>
      <c r="OH309"/>
      <c r="OI309"/>
      <c r="OJ309"/>
      <c r="OK309"/>
      <c r="OL309"/>
      <c r="OM309"/>
      <c r="ON309"/>
      <c r="OO309"/>
      <c r="OP309"/>
      <c r="OQ309"/>
      <c r="OR309"/>
      <c r="OS309"/>
      <c r="OT309"/>
      <c r="OU309"/>
      <c r="OV309"/>
      <c r="OW309"/>
      <c r="OX309"/>
      <c r="OY309"/>
      <c r="OZ309"/>
      <c r="PA309"/>
      <c r="PB309"/>
      <c r="PC309"/>
      <c r="PD309"/>
      <c r="PE309"/>
      <c r="PF309"/>
      <c r="PG309"/>
      <c r="PH309"/>
      <c r="PI309"/>
      <c r="PJ309"/>
      <c r="PK309"/>
      <c r="PL309"/>
      <c r="PM309"/>
      <c r="PN309"/>
      <c r="PO309"/>
      <c r="PP309"/>
      <c r="PQ309"/>
      <c r="PR309"/>
      <c r="PS309"/>
      <c r="PT309"/>
      <c r="PU309"/>
      <c r="PV309"/>
      <c r="PW309"/>
      <c r="PX309"/>
      <c r="PY309"/>
      <c r="PZ309"/>
      <c r="QA309"/>
      <c r="QB309"/>
      <c r="QC309"/>
      <c r="QD309"/>
      <c r="QE309"/>
      <c r="QF309"/>
      <c r="QG309"/>
      <c r="QH309"/>
      <c r="QI309"/>
      <c r="QJ309"/>
      <c r="QK309"/>
      <c r="QL309"/>
      <c r="QM309"/>
      <c r="QN309"/>
      <c r="QO309"/>
      <c r="QP309"/>
      <c r="QQ309"/>
      <c r="QR309"/>
      <c r="QS309"/>
      <c r="QT309"/>
      <c r="QU309"/>
      <c r="QV309"/>
      <c r="QW309"/>
      <c r="QX309"/>
      <c r="QY309"/>
      <c r="QZ309"/>
      <c r="RA309"/>
      <c r="RB309"/>
      <c r="RC309"/>
      <c r="RD309"/>
      <c r="RE309"/>
      <c r="RF309"/>
      <c r="RG309"/>
      <c r="RH309"/>
      <c r="RI309"/>
      <c r="RJ309"/>
      <c r="RK309"/>
      <c r="RL309"/>
      <c r="RM309"/>
      <c r="RN309"/>
      <c r="RO309"/>
      <c r="RP309"/>
      <c r="RQ309"/>
      <c r="RR309"/>
      <c r="RS309"/>
      <c r="RT309"/>
      <c r="RU309"/>
      <c r="RV309"/>
      <c r="RW309"/>
      <c r="RX309"/>
      <c r="RY309"/>
      <c r="RZ309"/>
      <c r="SA309"/>
      <c r="SB309"/>
      <c r="SC309"/>
      <c r="SD309"/>
      <c r="SE309"/>
      <c r="SF309"/>
      <c r="SG309"/>
      <c r="SH309"/>
      <c r="SI309"/>
      <c r="SJ309"/>
      <c r="SK309"/>
      <c r="SL309"/>
      <c r="SM309"/>
      <c r="SN309"/>
      <c r="SO309"/>
      <c r="SP309"/>
      <c r="SQ309"/>
      <c r="SR309"/>
      <c r="SS309"/>
      <c r="ST309"/>
      <c r="SU309"/>
      <c r="SV309"/>
      <c r="SW309"/>
      <c r="SX309"/>
      <c r="SY309"/>
      <c r="SZ309"/>
      <c r="TA309"/>
      <c r="TB309"/>
      <c r="TC309"/>
      <c r="TD309"/>
      <c r="TE309"/>
      <c r="TF309"/>
      <c r="TG309"/>
      <c r="TH309"/>
      <c r="TI309"/>
      <c r="TJ309"/>
      <c r="TK309"/>
      <c r="TL309"/>
      <c r="TM309"/>
      <c r="TN309"/>
      <c r="TO309"/>
      <c r="TP309"/>
      <c r="TQ309"/>
      <c r="TR309"/>
      <c r="TS309"/>
      <c r="TT309"/>
      <c r="TU309"/>
      <c r="TV309"/>
      <c r="TW309"/>
      <c r="TX309"/>
      <c r="TY309"/>
      <c r="TZ309"/>
      <c r="UA309"/>
      <c r="UB309"/>
      <c r="UC309"/>
      <c r="UD309"/>
      <c r="UE309"/>
      <c r="UF309"/>
      <c r="UG309"/>
      <c r="UH309"/>
      <c r="UI309"/>
      <c r="UJ309"/>
      <c r="UK309"/>
      <c r="UL309"/>
      <c r="UM309"/>
      <c r="UN309"/>
      <c r="UO309"/>
      <c r="UP309"/>
      <c r="UQ309"/>
      <c r="UR309"/>
      <c r="US309"/>
      <c r="UT309"/>
      <c r="UU309"/>
      <c r="UV309"/>
      <c r="UW309"/>
      <c r="UX309"/>
      <c r="UY309"/>
      <c r="UZ309"/>
      <c r="VA309"/>
      <c r="VB309"/>
      <c r="VC309"/>
      <c r="VD309"/>
      <c r="VE309"/>
      <c r="VF309"/>
      <c r="VG309"/>
      <c r="VH309"/>
      <c r="VI309"/>
      <c r="VJ309"/>
      <c r="VK309"/>
      <c r="VL309"/>
      <c r="VM309"/>
      <c r="VN309"/>
      <c r="VO309"/>
      <c r="VP309"/>
      <c r="VQ309"/>
      <c r="VR309"/>
      <c r="VS309"/>
      <c r="VT309"/>
      <c r="VU309"/>
      <c r="VV309"/>
      <c r="VW309"/>
      <c r="VX309"/>
      <c r="VY309"/>
      <c r="VZ309"/>
      <c r="WA309"/>
      <c r="WB309"/>
      <c r="WC309"/>
      <c r="WD309"/>
      <c r="WE309"/>
      <c r="WF309"/>
      <c r="WG309"/>
      <c r="WH309"/>
      <c r="WI309"/>
      <c r="WJ309"/>
      <c r="WK309"/>
      <c r="WL309"/>
      <c r="WM309"/>
      <c r="WN309"/>
      <c r="WO309"/>
      <c r="WP309"/>
      <c r="WQ309"/>
      <c r="WR309"/>
      <c r="WS309"/>
      <c r="WT309"/>
      <c r="WU309"/>
      <c r="WV309"/>
      <c r="WW309"/>
      <c r="WX309"/>
      <c r="WY309"/>
      <c r="WZ309"/>
      <c r="XA309"/>
      <c r="XB309"/>
      <c r="XC309"/>
      <c r="XD309"/>
      <c r="XE309"/>
      <c r="XF309"/>
      <c r="XG309"/>
      <c r="XH309"/>
      <c r="XI309"/>
      <c r="XJ309"/>
      <c r="XK309"/>
      <c r="XL309"/>
      <c r="XM309"/>
      <c r="XN309"/>
      <c r="XO309"/>
      <c r="XP309"/>
      <c r="XQ309"/>
      <c r="XR309"/>
      <c r="XS309"/>
      <c r="XT309"/>
      <c r="XU309"/>
      <c r="XV309"/>
      <c r="XW309"/>
      <c r="XX309"/>
      <c r="XY309"/>
      <c r="XZ309"/>
      <c r="YA309"/>
      <c r="YB309"/>
      <c r="YC309"/>
      <c r="YD309"/>
      <c r="YE309"/>
      <c r="YF309"/>
      <c r="YG309"/>
      <c r="YH309"/>
      <c r="YI309"/>
      <c r="YJ309"/>
      <c r="YK309"/>
      <c r="YL309"/>
      <c r="YM309"/>
      <c r="YN309"/>
      <c r="YO309"/>
      <c r="YP309"/>
      <c r="YQ309"/>
      <c r="YR309"/>
      <c r="YS309"/>
      <c r="YT309"/>
      <c r="YU309"/>
      <c r="YV309"/>
      <c r="YW309"/>
      <c r="YX309"/>
      <c r="YY309"/>
      <c r="YZ309"/>
      <c r="ZA309"/>
      <c r="ZB309"/>
      <c r="ZC309"/>
      <c r="ZD309"/>
      <c r="ZE309"/>
      <c r="ZF309"/>
      <c r="ZG309"/>
      <c r="ZH309"/>
      <c r="ZI309"/>
      <c r="ZJ309"/>
      <c r="ZK309"/>
      <c r="ZL309"/>
      <c r="ZM309"/>
      <c r="ZN309"/>
      <c r="ZO309"/>
      <c r="ZP309"/>
      <c r="ZQ309"/>
      <c r="ZR309"/>
      <c r="ZS309"/>
      <c r="ZT309"/>
      <c r="ZU309"/>
      <c r="ZV309"/>
      <c r="ZW309"/>
      <c r="ZX309"/>
      <c r="ZY309"/>
      <c r="ZZ309"/>
      <c r="AAA309"/>
      <c r="AAB309"/>
      <c r="AAC309"/>
      <c r="AAD309"/>
      <c r="AAE309"/>
      <c r="AAF309"/>
      <c r="AAG309"/>
      <c r="AAH309"/>
      <c r="AAI309"/>
      <c r="AAJ309"/>
      <c r="AAK309"/>
      <c r="AAL309"/>
      <c r="AAM309"/>
      <c r="AAN309"/>
      <c r="AAO309"/>
      <c r="AAP309"/>
      <c r="AAQ309"/>
      <c r="AAR309"/>
      <c r="AAS309"/>
      <c r="AAT309"/>
      <c r="AAU309"/>
      <c r="AAV309"/>
      <c r="AAW309"/>
      <c r="AAX309"/>
      <c r="AAY309"/>
      <c r="AAZ309"/>
      <c r="ABA309"/>
      <c r="ABB309"/>
      <c r="ABC309"/>
      <c r="ABD309"/>
      <c r="ABE309"/>
      <c r="ABF309"/>
      <c r="ABG309"/>
      <c r="ABH309"/>
      <c r="ABI309"/>
      <c r="ABJ309"/>
      <c r="ABK309"/>
      <c r="ABL309"/>
      <c r="ABM309"/>
      <c r="ABN309"/>
      <c r="ABO309"/>
      <c r="ABP309"/>
      <c r="ABQ309"/>
      <c r="ABR309"/>
      <c r="ABS309"/>
      <c r="ABT309"/>
      <c r="ABU309"/>
      <c r="ABV309"/>
      <c r="ABW309"/>
      <c r="ABX309"/>
      <c r="ABY309"/>
      <c r="ABZ309"/>
      <c r="ACA309"/>
      <c r="ACB309"/>
      <c r="ACC309"/>
      <c r="ACD309"/>
      <c r="ACE309"/>
      <c r="ACF309"/>
      <c r="ACG309"/>
      <c r="ACH309"/>
      <c r="ACI309"/>
      <c r="ACJ309"/>
      <c r="ACK309"/>
      <c r="ACL309"/>
      <c r="ACM309"/>
      <c r="ACN309"/>
      <c r="ACO309"/>
      <c r="ACP309"/>
      <c r="ACQ309"/>
      <c r="ACR309"/>
      <c r="ACS309"/>
      <c r="ACT309"/>
      <c r="ACU309"/>
      <c r="ACV309"/>
      <c r="ACW309"/>
      <c r="ACX309"/>
      <c r="ACY309"/>
      <c r="ACZ309"/>
      <c r="ADA309"/>
      <c r="ADB309"/>
      <c r="ADC309"/>
      <c r="ADD309"/>
      <c r="ADE309"/>
      <c r="ADF309"/>
      <c r="ADG309"/>
      <c r="ADH309"/>
      <c r="ADI309"/>
      <c r="ADJ309"/>
      <c r="ADK309"/>
      <c r="ADL309"/>
      <c r="ADM309"/>
      <c r="ADN309"/>
      <c r="ADO309"/>
      <c r="ADP309"/>
      <c r="ADQ309"/>
      <c r="ADR309"/>
      <c r="ADS309"/>
      <c r="ADT309"/>
      <c r="ADU309"/>
      <c r="ADV309"/>
      <c r="ADW309"/>
      <c r="ADX309"/>
      <c r="ADY309"/>
      <c r="ADZ309"/>
      <c r="AEA309"/>
      <c r="AEB309"/>
      <c r="AEC309"/>
      <c r="AED309"/>
      <c r="AEE309"/>
      <c r="AEF309"/>
      <c r="AEG309"/>
      <c r="AEH309"/>
      <c r="AEI309"/>
      <c r="AEJ309"/>
      <c r="AEK309"/>
      <c r="AEL309"/>
      <c r="AEM309"/>
      <c r="AEN309"/>
      <c r="AEO309"/>
      <c r="AEP309"/>
      <c r="AEQ309"/>
      <c r="AER309"/>
      <c r="AES309"/>
      <c r="AET309"/>
      <c r="AEU309"/>
      <c r="AEV309"/>
      <c r="AEW309"/>
      <c r="AEX309"/>
      <c r="AEY309"/>
      <c r="AEZ309"/>
      <c r="AFA309"/>
      <c r="AFB309"/>
      <c r="AFC309"/>
      <c r="AFD309"/>
      <c r="AFE309"/>
      <c r="AFF309"/>
      <c r="AFG309"/>
      <c r="AFH309"/>
      <c r="AFI309"/>
      <c r="AFJ309"/>
      <c r="AFK309"/>
      <c r="AFL309"/>
      <c r="AFM309"/>
      <c r="AFN309"/>
      <c r="AFO309"/>
      <c r="AFP309"/>
      <c r="AFQ309"/>
      <c r="AFR309"/>
      <c r="AFS309"/>
      <c r="AFT309"/>
      <c r="AFU309"/>
      <c r="AFV309"/>
      <c r="AFW309"/>
      <c r="AFX309"/>
      <c r="AFY309"/>
      <c r="AFZ309"/>
      <c r="AGA309"/>
      <c r="AGB309"/>
      <c r="AGC309"/>
      <c r="AGD309"/>
      <c r="AGE309"/>
      <c r="AGF309"/>
      <c r="AGG309"/>
      <c r="AGH309"/>
      <c r="AGI309"/>
      <c r="AGJ309"/>
      <c r="AGK309"/>
      <c r="AGL309"/>
      <c r="AGM309"/>
      <c r="AGN309"/>
      <c r="AGO309"/>
      <c r="AGP309"/>
      <c r="AGQ309"/>
      <c r="AGR309"/>
      <c r="AGS309"/>
      <c r="AGT309"/>
      <c r="AGU309"/>
      <c r="AGV309"/>
      <c r="AGW309"/>
      <c r="AGX309"/>
      <c r="AGY309"/>
      <c r="AGZ309"/>
      <c r="AHA309"/>
      <c r="AHB309"/>
      <c r="AHC309"/>
      <c r="AHD309"/>
      <c r="AHE309"/>
      <c r="AHF309"/>
      <c r="AHG309"/>
      <c r="AHH309"/>
      <c r="AHI309"/>
      <c r="AHJ309"/>
      <c r="AHK309"/>
      <c r="AHL309"/>
      <c r="AHM309"/>
      <c r="AHN309"/>
      <c r="AHO309"/>
      <c r="AHP309"/>
      <c r="AHQ309"/>
      <c r="AHR309"/>
      <c r="AHS309"/>
      <c r="AHT309"/>
      <c r="AHU309"/>
      <c r="AHV309"/>
      <c r="AHW309"/>
      <c r="AHX309"/>
      <c r="AHY309"/>
      <c r="AHZ309"/>
      <c r="AIA309"/>
      <c r="AIB309"/>
      <c r="AIC309"/>
      <c r="AID309"/>
      <c r="AIE309"/>
      <c r="AIF309"/>
      <c r="AIG309"/>
      <c r="AIH309"/>
      <c r="AII309"/>
      <c r="AIJ309"/>
      <c r="AIK309"/>
      <c r="AIL309"/>
      <c r="AIM309"/>
      <c r="AIN309"/>
      <c r="AIO309"/>
      <c r="AIP309"/>
      <c r="AIQ309"/>
      <c r="AIR309"/>
      <c r="AIS309"/>
      <c r="AIT309"/>
      <c r="AIU309"/>
      <c r="AIV309"/>
      <c r="AIW309"/>
      <c r="AIX309"/>
      <c r="AIY309"/>
      <c r="AIZ309"/>
      <c r="AJA309"/>
      <c r="AJB309"/>
      <c r="AJC309"/>
      <c r="AJD309"/>
      <c r="AJE309"/>
      <c r="AJF309"/>
      <c r="AJG309"/>
      <c r="AJH309"/>
      <c r="AJI309"/>
      <c r="AJJ309"/>
      <c r="AJK309"/>
      <c r="AJL309"/>
      <c r="AJM309"/>
      <c r="AJN309"/>
      <c r="AJO309"/>
      <c r="AJP309"/>
      <c r="AJQ309"/>
      <c r="AJR309"/>
      <c r="AJS309"/>
      <c r="AJT309"/>
      <c r="AJU309"/>
      <c r="AJV309"/>
      <c r="AJW309"/>
      <c r="AJX309"/>
      <c r="AJY309"/>
      <c r="AJZ309"/>
      <c r="AKA309"/>
      <c r="AKB309"/>
      <c r="AKC309"/>
      <c r="AKD309"/>
      <c r="AKE309"/>
      <c r="AKF309"/>
      <c r="AKG309"/>
      <c r="AKH309"/>
      <c r="AKI309"/>
      <c r="AKJ309"/>
      <c r="AKK309"/>
      <c r="AKL309"/>
      <c r="AKM309"/>
      <c r="AKN309"/>
      <c r="AKO309"/>
      <c r="AKP309"/>
      <c r="AKQ309"/>
      <c r="AKR309"/>
      <c r="AKS309"/>
      <c r="AKT309"/>
      <c r="AKU309"/>
      <c r="AKV309"/>
      <c r="AKW309"/>
      <c r="AKX309"/>
      <c r="AKY309"/>
      <c r="AKZ309"/>
      <c r="ALA309"/>
      <c r="ALB309"/>
      <c r="ALC309"/>
      <c r="ALD309"/>
      <c r="ALE309"/>
      <c r="ALF309"/>
      <c r="ALG309"/>
      <c r="ALH309"/>
      <c r="ALI309"/>
      <c r="ALJ309"/>
      <c r="ALK309"/>
      <c r="ALL309"/>
      <c r="ALM309"/>
      <c r="ALN309"/>
      <c r="ALO309"/>
      <c r="ALP309"/>
      <c r="ALQ309"/>
      <c r="ALR309"/>
      <c r="ALS309"/>
      <c r="ALT309"/>
      <c r="ALU309"/>
      <c r="ALV309"/>
      <c r="ALW309"/>
      <c r="ALX309"/>
      <c r="ALY309"/>
      <c r="ALZ309"/>
      <c r="AMA309"/>
    </row>
    <row r="310" spans="3:1015" x14ac:dyDescent="0.25">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c r="AA310" s="123"/>
      <c r="AB310" s="123"/>
      <c r="AC310" s="123"/>
      <c r="AD310" s="123"/>
      <c r="AE310" s="123"/>
      <c r="AF310" s="123"/>
      <c r="AG310" s="123"/>
      <c r="AH310" s="123"/>
      <c r="AI310" s="123"/>
      <c r="AJ310" s="123"/>
      <c r="AK310" s="123"/>
      <c r="AL310" s="123"/>
      <c r="AM310" s="123"/>
      <c r="AN310" s="123"/>
      <c r="AO310" s="123"/>
      <c r="AP310" s="123"/>
      <c r="AQ310" s="123"/>
      <c r="AR310" s="123"/>
      <c r="AS310" s="123"/>
      <c r="AT310" s="123"/>
      <c r="AU310" s="123"/>
      <c r="AV310"/>
      <c r="AW310"/>
      <c r="AX310"/>
      <c r="AY310"/>
      <c r="AZ310"/>
      <c r="BA310"/>
      <c r="BB310"/>
      <c r="BC310"/>
      <c r="BD310"/>
      <c r="BE310"/>
      <c r="BF310"/>
      <c r="BG310"/>
      <c r="BH310"/>
      <c r="BI310"/>
      <c r="BJ310"/>
      <c r="BK310"/>
      <c r="BL310"/>
      <c r="BM310"/>
      <c r="BN310"/>
      <c r="BO310"/>
      <c r="BP310"/>
      <c r="BQ310"/>
      <c r="BR310"/>
      <c r="BS310"/>
      <c r="BT310"/>
      <c r="BU310"/>
      <c r="BV310"/>
      <c r="BW310"/>
      <c r="BX310"/>
      <c r="BY310"/>
      <c r="BZ310"/>
      <c r="CA310"/>
      <c r="CB310"/>
      <c r="CC310"/>
      <c r="CD310"/>
      <c r="CE310"/>
      <c r="CF310"/>
      <c r="CG310"/>
      <c r="CH310"/>
      <c r="CI310"/>
      <c r="CJ310"/>
      <c r="CK310"/>
      <c r="CL310"/>
      <c r="CM310"/>
      <c r="CN310"/>
      <c r="CO310"/>
      <c r="CP310"/>
      <c r="CQ310"/>
      <c r="CR310"/>
      <c r="CS310"/>
      <c r="CT310"/>
      <c r="CU310"/>
      <c r="CV310"/>
      <c r="CW310"/>
      <c r="CX310"/>
      <c r="CY310"/>
      <c r="CZ310"/>
      <c r="DA310"/>
      <c r="DB310"/>
      <c r="DC310"/>
      <c r="DD310"/>
      <c r="DE310"/>
      <c r="DF310"/>
      <c r="DG310"/>
      <c r="DH310"/>
      <c r="DI310"/>
      <c r="DJ310"/>
      <c r="DK310"/>
      <c r="DL310"/>
      <c r="DM310"/>
      <c r="DN310"/>
      <c r="DO310"/>
      <c r="DP310"/>
      <c r="DQ310"/>
      <c r="DR310"/>
      <c r="DS310"/>
      <c r="DT310"/>
      <c r="DU310"/>
      <c r="DV310"/>
      <c r="DW310"/>
      <c r="DX310"/>
      <c r="DY310"/>
      <c r="DZ310"/>
      <c r="EA310"/>
      <c r="EB310"/>
      <c r="EC310"/>
      <c r="ED310"/>
      <c r="EE310"/>
      <c r="EF310"/>
      <c r="EG310"/>
      <c r="EH310"/>
      <c r="EI310"/>
      <c r="EJ310"/>
      <c r="EK310"/>
      <c r="EL310"/>
      <c r="EM310"/>
      <c r="EN310"/>
      <c r="EO310"/>
      <c r="EP310"/>
      <c r="EQ310"/>
      <c r="ER310"/>
      <c r="ES310"/>
      <c r="ET310"/>
      <c r="EU310"/>
      <c r="EV310"/>
      <c r="EW310"/>
      <c r="EX310"/>
      <c r="EY310"/>
      <c r="EZ310"/>
      <c r="FA310"/>
      <c r="FB310"/>
      <c r="FC310"/>
      <c r="FD310"/>
      <c r="FE310"/>
      <c r="FF310"/>
      <c r="FG310"/>
      <c r="FH310"/>
      <c r="FI310"/>
      <c r="FJ310"/>
      <c r="FK310"/>
      <c r="FL310"/>
      <c r="FM310"/>
      <c r="FN310"/>
      <c r="FO310"/>
      <c r="FP310"/>
      <c r="FQ310"/>
      <c r="FR310"/>
      <c r="FS310"/>
      <c r="FT310"/>
      <c r="FU310"/>
      <c r="FV310"/>
      <c r="FW310"/>
      <c r="FX310"/>
      <c r="FY310"/>
      <c r="FZ310"/>
      <c r="GA310"/>
      <c r="GB310"/>
      <c r="GC310"/>
      <c r="GD310"/>
      <c r="GE310"/>
      <c r="GF310"/>
      <c r="GG310"/>
      <c r="GH310"/>
      <c r="GI310"/>
      <c r="GJ310"/>
      <c r="GK310"/>
      <c r="GL310"/>
      <c r="GM310"/>
      <c r="GN310"/>
      <c r="GO310"/>
      <c r="GP310"/>
      <c r="GQ310"/>
      <c r="GR310"/>
      <c r="GS310"/>
      <c r="GT310"/>
      <c r="GU310"/>
      <c r="GV310"/>
      <c r="GW310"/>
      <c r="GX310"/>
      <c r="GY310"/>
      <c r="GZ310"/>
      <c r="HA310"/>
      <c r="HB310"/>
      <c r="HC310"/>
      <c r="HD310"/>
      <c r="HE310"/>
      <c r="HF310"/>
      <c r="HG310"/>
      <c r="HH310"/>
      <c r="HI310"/>
      <c r="HJ310"/>
      <c r="HK310"/>
      <c r="HL310"/>
      <c r="HM310"/>
      <c r="HN310"/>
      <c r="HO310"/>
      <c r="HP310"/>
      <c r="HQ310"/>
      <c r="HR310"/>
      <c r="HS310"/>
      <c r="HT310"/>
      <c r="HU310"/>
      <c r="HV310"/>
      <c r="HW310"/>
      <c r="HX310"/>
      <c r="HY310"/>
      <c r="HZ310"/>
      <c r="IA310"/>
      <c r="IB310"/>
      <c r="IC310"/>
      <c r="ID310"/>
      <c r="IE310"/>
      <c r="IF310"/>
      <c r="IG310"/>
      <c r="IH310"/>
      <c r="II310"/>
      <c r="IJ310"/>
      <c r="IK310"/>
      <c r="IL310"/>
      <c r="IM310"/>
      <c r="IN310"/>
      <c r="IO310"/>
      <c r="IP310"/>
      <c r="IQ310"/>
      <c r="IR310"/>
      <c r="IS310"/>
      <c r="IT310"/>
      <c r="IU310"/>
      <c r="IV310"/>
      <c r="IW310"/>
      <c r="IX310"/>
      <c r="IY310"/>
      <c r="IZ310"/>
      <c r="JA310"/>
      <c r="JB310"/>
      <c r="JC310"/>
      <c r="JD310"/>
      <c r="JE310"/>
      <c r="JF310"/>
      <c r="JG310"/>
      <c r="JH310"/>
      <c r="JI310"/>
      <c r="JJ310"/>
      <c r="JK310"/>
      <c r="JL310"/>
      <c r="JM310"/>
      <c r="JN310"/>
      <c r="JO310"/>
      <c r="JP310"/>
      <c r="JQ310"/>
      <c r="JR310"/>
      <c r="JS310"/>
      <c r="JT310"/>
      <c r="JU310"/>
      <c r="JV310"/>
      <c r="JW310"/>
      <c r="JX310"/>
      <c r="JY310"/>
      <c r="JZ310"/>
      <c r="KA310"/>
      <c r="KB310"/>
      <c r="KC310"/>
      <c r="KD310"/>
      <c r="KE310"/>
      <c r="KF310"/>
      <c r="KG310"/>
      <c r="KH310"/>
      <c r="KI310"/>
      <c r="KJ310"/>
      <c r="KK310"/>
      <c r="KL310"/>
      <c r="KM310"/>
      <c r="KN310"/>
      <c r="KO310"/>
      <c r="KP310"/>
      <c r="KQ310"/>
      <c r="KR310"/>
      <c r="KS310"/>
      <c r="KT310"/>
      <c r="KU310"/>
      <c r="KV310"/>
      <c r="KW310"/>
      <c r="KX310"/>
      <c r="KY310"/>
      <c r="KZ310"/>
      <c r="LA310"/>
      <c r="LB310"/>
      <c r="LC310"/>
      <c r="LD310"/>
      <c r="LE310"/>
      <c r="LF310"/>
      <c r="LG310"/>
      <c r="LH310"/>
      <c r="LI310"/>
      <c r="LJ310"/>
      <c r="LK310"/>
      <c r="LL310"/>
      <c r="LM310"/>
      <c r="LN310"/>
      <c r="LO310"/>
      <c r="LP310"/>
      <c r="LQ310"/>
      <c r="LR310"/>
      <c r="LS310"/>
      <c r="LT310"/>
      <c r="LU310"/>
      <c r="LV310"/>
      <c r="LW310"/>
      <c r="LX310"/>
      <c r="LY310"/>
      <c r="LZ310"/>
      <c r="MA310"/>
      <c r="MB310"/>
      <c r="MC310"/>
      <c r="MD310"/>
      <c r="ME310"/>
      <c r="MF310"/>
      <c r="MG310"/>
      <c r="MH310"/>
      <c r="MI310"/>
      <c r="MJ310"/>
      <c r="MK310"/>
      <c r="ML310"/>
      <c r="MM310"/>
      <c r="MN310"/>
      <c r="MO310"/>
      <c r="MP310"/>
      <c r="MQ310"/>
      <c r="MR310"/>
      <c r="MS310"/>
      <c r="MT310"/>
      <c r="MU310"/>
      <c r="MV310"/>
      <c r="MW310"/>
      <c r="MX310"/>
      <c r="MY310"/>
      <c r="MZ310"/>
      <c r="NA310"/>
      <c r="NB310"/>
      <c r="NC310"/>
      <c r="ND310"/>
      <c r="NE310"/>
      <c r="NF310"/>
      <c r="NG310"/>
      <c r="NH310"/>
      <c r="NI310"/>
      <c r="NJ310"/>
      <c r="NK310"/>
      <c r="NL310"/>
      <c r="NM310"/>
      <c r="NN310"/>
      <c r="NO310"/>
      <c r="NP310"/>
      <c r="NQ310"/>
      <c r="NR310"/>
      <c r="NS310"/>
      <c r="NT310"/>
      <c r="NU310"/>
      <c r="NV310"/>
      <c r="NW310"/>
      <c r="NX310"/>
      <c r="NY310"/>
      <c r="NZ310"/>
      <c r="OA310"/>
      <c r="OB310"/>
      <c r="OC310"/>
      <c r="OD310"/>
      <c r="OE310"/>
      <c r="OF310"/>
      <c r="OG310"/>
      <c r="OH310"/>
      <c r="OI310"/>
      <c r="OJ310"/>
      <c r="OK310"/>
      <c r="OL310"/>
      <c r="OM310"/>
      <c r="ON310"/>
      <c r="OO310"/>
      <c r="OP310"/>
      <c r="OQ310"/>
      <c r="OR310"/>
      <c r="OS310"/>
      <c r="OT310"/>
      <c r="OU310"/>
      <c r="OV310"/>
      <c r="OW310"/>
      <c r="OX310"/>
      <c r="OY310"/>
      <c r="OZ310"/>
      <c r="PA310"/>
      <c r="PB310"/>
      <c r="PC310"/>
      <c r="PD310"/>
      <c r="PE310"/>
      <c r="PF310"/>
      <c r="PG310"/>
      <c r="PH310"/>
      <c r="PI310"/>
      <c r="PJ310"/>
      <c r="PK310"/>
      <c r="PL310"/>
      <c r="PM310"/>
      <c r="PN310"/>
      <c r="PO310"/>
      <c r="PP310"/>
      <c r="PQ310"/>
      <c r="PR310"/>
      <c r="PS310"/>
      <c r="PT310"/>
      <c r="PU310"/>
      <c r="PV310"/>
      <c r="PW310"/>
      <c r="PX310"/>
      <c r="PY310"/>
      <c r="PZ310"/>
      <c r="QA310"/>
      <c r="QB310"/>
      <c r="QC310"/>
      <c r="QD310"/>
      <c r="QE310"/>
      <c r="QF310"/>
      <c r="QG310"/>
      <c r="QH310"/>
      <c r="QI310"/>
      <c r="QJ310"/>
      <c r="QK310"/>
      <c r="QL310"/>
      <c r="QM310"/>
      <c r="QN310"/>
      <c r="QO310"/>
      <c r="QP310"/>
      <c r="QQ310"/>
      <c r="QR310"/>
      <c r="QS310"/>
      <c r="QT310"/>
      <c r="QU310"/>
      <c r="QV310"/>
      <c r="QW310"/>
      <c r="QX310"/>
      <c r="QY310"/>
      <c r="QZ310"/>
      <c r="RA310"/>
      <c r="RB310"/>
      <c r="RC310"/>
      <c r="RD310"/>
      <c r="RE310"/>
      <c r="RF310"/>
      <c r="RG310"/>
      <c r="RH310"/>
      <c r="RI310"/>
      <c r="RJ310"/>
      <c r="RK310"/>
      <c r="RL310"/>
      <c r="RM310"/>
      <c r="RN310"/>
      <c r="RO310"/>
      <c r="RP310"/>
      <c r="RQ310"/>
      <c r="RR310"/>
      <c r="RS310"/>
      <c r="RT310"/>
      <c r="RU310"/>
      <c r="RV310"/>
      <c r="RW310"/>
      <c r="RX310"/>
      <c r="RY310"/>
      <c r="RZ310"/>
      <c r="SA310"/>
      <c r="SB310"/>
      <c r="SC310"/>
      <c r="SD310"/>
      <c r="SE310"/>
      <c r="SF310"/>
      <c r="SG310"/>
      <c r="SH310"/>
      <c r="SI310"/>
      <c r="SJ310"/>
      <c r="SK310"/>
      <c r="SL310"/>
      <c r="SM310"/>
      <c r="SN310"/>
      <c r="SO310"/>
      <c r="SP310"/>
      <c r="SQ310"/>
      <c r="SR310"/>
      <c r="SS310"/>
      <c r="ST310"/>
      <c r="SU310"/>
      <c r="SV310"/>
      <c r="SW310"/>
      <c r="SX310"/>
      <c r="SY310"/>
      <c r="SZ310"/>
      <c r="TA310"/>
      <c r="TB310"/>
      <c r="TC310"/>
      <c r="TD310"/>
      <c r="TE310"/>
      <c r="TF310"/>
      <c r="TG310"/>
      <c r="TH310"/>
      <c r="TI310"/>
      <c r="TJ310"/>
      <c r="TK310"/>
      <c r="TL310"/>
      <c r="TM310"/>
      <c r="TN310"/>
      <c r="TO310"/>
      <c r="TP310"/>
      <c r="TQ310"/>
      <c r="TR310"/>
      <c r="TS310"/>
      <c r="TT310"/>
      <c r="TU310"/>
      <c r="TV310"/>
      <c r="TW310"/>
      <c r="TX310"/>
      <c r="TY310"/>
      <c r="TZ310"/>
      <c r="UA310"/>
      <c r="UB310"/>
      <c r="UC310"/>
      <c r="UD310"/>
      <c r="UE310"/>
      <c r="UF310"/>
      <c r="UG310"/>
      <c r="UH310"/>
      <c r="UI310"/>
      <c r="UJ310"/>
      <c r="UK310"/>
      <c r="UL310"/>
      <c r="UM310"/>
      <c r="UN310"/>
      <c r="UO310"/>
      <c r="UP310"/>
      <c r="UQ310"/>
      <c r="UR310"/>
      <c r="US310"/>
      <c r="UT310"/>
      <c r="UU310"/>
      <c r="UV310"/>
      <c r="UW310"/>
      <c r="UX310"/>
      <c r="UY310"/>
      <c r="UZ310"/>
      <c r="VA310"/>
      <c r="VB310"/>
      <c r="VC310"/>
      <c r="VD310"/>
      <c r="VE310"/>
      <c r="VF310"/>
      <c r="VG310"/>
      <c r="VH310"/>
      <c r="VI310"/>
      <c r="VJ310"/>
      <c r="VK310"/>
      <c r="VL310"/>
      <c r="VM310"/>
      <c r="VN310"/>
      <c r="VO310"/>
      <c r="VP310"/>
      <c r="VQ310"/>
      <c r="VR310"/>
      <c r="VS310"/>
      <c r="VT310"/>
      <c r="VU310"/>
      <c r="VV310"/>
      <c r="VW310"/>
      <c r="VX310"/>
      <c r="VY310"/>
      <c r="VZ310"/>
      <c r="WA310"/>
      <c r="WB310"/>
      <c r="WC310"/>
      <c r="WD310"/>
      <c r="WE310"/>
      <c r="WF310"/>
      <c r="WG310"/>
      <c r="WH310"/>
      <c r="WI310"/>
      <c r="WJ310"/>
      <c r="WK310"/>
      <c r="WL310"/>
      <c r="WM310"/>
      <c r="WN310"/>
      <c r="WO310"/>
      <c r="WP310"/>
      <c r="WQ310"/>
      <c r="WR310"/>
      <c r="WS310"/>
      <c r="WT310"/>
      <c r="WU310"/>
      <c r="WV310"/>
      <c r="WW310"/>
      <c r="WX310"/>
      <c r="WY310"/>
      <c r="WZ310"/>
      <c r="XA310"/>
      <c r="XB310"/>
      <c r="XC310"/>
      <c r="XD310"/>
      <c r="XE310"/>
      <c r="XF310"/>
      <c r="XG310"/>
      <c r="XH310"/>
      <c r="XI310"/>
      <c r="XJ310"/>
      <c r="XK310"/>
      <c r="XL310"/>
      <c r="XM310"/>
      <c r="XN310"/>
      <c r="XO310"/>
      <c r="XP310"/>
      <c r="XQ310"/>
      <c r="XR310"/>
      <c r="XS310"/>
      <c r="XT310"/>
      <c r="XU310"/>
      <c r="XV310"/>
      <c r="XW310"/>
      <c r="XX310"/>
      <c r="XY310"/>
      <c r="XZ310"/>
      <c r="YA310"/>
      <c r="YB310"/>
      <c r="YC310"/>
      <c r="YD310"/>
      <c r="YE310"/>
      <c r="YF310"/>
      <c r="YG310"/>
      <c r="YH310"/>
      <c r="YI310"/>
      <c r="YJ310"/>
      <c r="YK310"/>
      <c r="YL310"/>
      <c r="YM310"/>
      <c r="YN310"/>
      <c r="YO310"/>
      <c r="YP310"/>
      <c r="YQ310"/>
      <c r="YR310"/>
      <c r="YS310"/>
      <c r="YT310"/>
      <c r="YU310"/>
      <c r="YV310"/>
      <c r="YW310"/>
      <c r="YX310"/>
      <c r="YY310"/>
      <c r="YZ310"/>
      <c r="ZA310"/>
      <c r="ZB310"/>
      <c r="ZC310"/>
      <c r="ZD310"/>
      <c r="ZE310"/>
      <c r="ZF310"/>
      <c r="ZG310"/>
      <c r="ZH310"/>
      <c r="ZI310"/>
      <c r="ZJ310"/>
      <c r="ZK310"/>
      <c r="ZL310"/>
      <c r="ZM310"/>
      <c r="ZN310"/>
      <c r="ZO310"/>
      <c r="ZP310"/>
      <c r="ZQ310"/>
      <c r="ZR310"/>
      <c r="ZS310"/>
      <c r="ZT310"/>
      <c r="ZU310"/>
      <c r="ZV310"/>
      <c r="ZW310"/>
      <c r="ZX310"/>
      <c r="ZY310"/>
      <c r="ZZ310"/>
      <c r="AAA310"/>
      <c r="AAB310"/>
      <c r="AAC310"/>
      <c r="AAD310"/>
      <c r="AAE310"/>
      <c r="AAF310"/>
      <c r="AAG310"/>
      <c r="AAH310"/>
      <c r="AAI310"/>
      <c r="AAJ310"/>
      <c r="AAK310"/>
      <c r="AAL310"/>
      <c r="AAM310"/>
      <c r="AAN310"/>
      <c r="AAO310"/>
      <c r="AAP310"/>
      <c r="AAQ310"/>
      <c r="AAR310"/>
      <c r="AAS310"/>
      <c r="AAT310"/>
      <c r="AAU310"/>
      <c r="AAV310"/>
      <c r="AAW310"/>
      <c r="AAX310"/>
      <c r="AAY310"/>
      <c r="AAZ310"/>
      <c r="ABA310"/>
      <c r="ABB310"/>
      <c r="ABC310"/>
      <c r="ABD310"/>
      <c r="ABE310"/>
      <c r="ABF310"/>
      <c r="ABG310"/>
      <c r="ABH310"/>
      <c r="ABI310"/>
      <c r="ABJ310"/>
      <c r="ABK310"/>
      <c r="ABL310"/>
      <c r="ABM310"/>
      <c r="ABN310"/>
      <c r="ABO310"/>
      <c r="ABP310"/>
      <c r="ABQ310"/>
      <c r="ABR310"/>
      <c r="ABS310"/>
      <c r="ABT310"/>
      <c r="ABU310"/>
      <c r="ABV310"/>
      <c r="ABW310"/>
      <c r="ABX310"/>
      <c r="ABY310"/>
      <c r="ABZ310"/>
      <c r="ACA310"/>
      <c r="ACB310"/>
      <c r="ACC310"/>
      <c r="ACD310"/>
      <c r="ACE310"/>
      <c r="ACF310"/>
      <c r="ACG310"/>
      <c r="ACH310"/>
      <c r="ACI310"/>
      <c r="ACJ310"/>
      <c r="ACK310"/>
      <c r="ACL310"/>
      <c r="ACM310"/>
      <c r="ACN310"/>
      <c r="ACO310"/>
      <c r="ACP310"/>
      <c r="ACQ310"/>
      <c r="ACR310"/>
      <c r="ACS310"/>
      <c r="ACT310"/>
      <c r="ACU310"/>
      <c r="ACV310"/>
      <c r="ACW310"/>
      <c r="ACX310"/>
      <c r="ACY310"/>
      <c r="ACZ310"/>
      <c r="ADA310"/>
      <c r="ADB310"/>
      <c r="ADC310"/>
      <c r="ADD310"/>
      <c r="ADE310"/>
      <c r="ADF310"/>
      <c r="ADG310"/>
      <c r="ADH310"/>
      <c r="ADI310"/>
      <c r="ADJ310"/>
      <c r="ADK310"/>
      <c r="ADL310"/>
      <c r="ADM310"/>
      <c r="ADN310"/>
      <c r="ADO310"/>
      <c r="ADP310"/>
      <c r="ADQ310"/>
      <c r="ADR310"/>
      <c r="ADS310"/>
      <c r="ADT310"/>
      <c r="ADU310"/>
      <c r="ADV310"/>
      <c r="ADW310"/>
      <c r="ADX310"/>
      <c r="ADY310"/>
      <c r="ADZ310"/>
      <c r="AEA310"/>
      <c r="AEB310"/>
      <c r="AEC310"/>
      <c r="AED310"/>
      <c r="AEE310"/>
      <c r="AEF310"/>
      <c r="AEG310"/>
      <c r="AEH310"/>
      <c r="AEI310"/>
      <c r="AEJ310"/>
      <c r="AEK310"/>
      <c r="AEL310"/>
      <c r="AEM310"/>
      <c r="AEN310"/>
      <c r="AEO310"/>
      <c r="AEP310"/>
      <c r="AEQ310"/>
      <c r="AER310"/>
      <c r="AES310"/>
      <c r="AET310"/>
      <c r="AEU310"/>
      <c r="AEV310"/>
      <c r="AEW310"/>
      <c r="AEX310"/>
      <c r="AEY310"/>
      <c r="AEZ310"/>
      <c r="AFA310"/>
      <c r="AFB310"/>
      <c r="AFC310"/>
      <c r="AFD310"/>
      <c r="AFE310"/>
      <c r="AFF310"/>
      <c r="AFG310"/>
      <c r="AFH310"/>
      <c r="AFI310"/>
      <c r="AFJ310"/>
      <c r="AFK310"/>
      <c r="AFL310"/>
      <c r="AFM310"/>
      <c r="AFN310"/>
      <c r="AFO310"/>
      <c r="AFP310"/>
      <c r="AFQ310"/>
      <c r="AFR310"/>
      <c r="AFS310"/>
      <c r="AFT310"/>
      <c r="AFU310"/>
      <c r="AFV310"/>
      <c r="AFW310"/>
      <c r="AFX310"/>
      <c r="AFY310"/>
      <c r="AFZ310"/>
      <c r="AGA310"/>
      <c r="AGB310"/>
      <c r="AGC310"/>
      <c r="AGD310"/>
      <c r="AGE310"/>
      <c r="AGF310"/>
      <c r="AGG310"/>
      <c r="AGH310"/>
      <c r="AGI310"/>
      <c r="AGJ310"/>
      <c r="AGK310"/>
      <c r="AGL310"/>
      <c r="AGM310"/>
      <c r="AGN310"/>
      <c r="AGO310"/>
      <c r="AGP310"/>
      <c r="AGQ310"/>
      <c r="AGR310"/>
      <c r="AGS310"/>
      <c r="AGT310"/>
      <c r="AGU310"/>
      <c r="AGV310"/>
      <c r="AGW310"/>
      <c r="AGX310"/>
      <c r="AGY310"/>
      <c r="AGZ310"/>
      <c r="AHA310"/>
      <c r="AHB310"/>
      <c r="AHC310"/>
      <c r="AHD310"/>
      <c r="AHE310"/>
      <c r="AHF310"/>
      <c r="AHG310"/>
      <c r="AHH310"/>
      <c r="AHI310"/>
      <c r="AHJ310"/>
      <c r="AHK310"/>
      <c r="AHL310"/>
      <c r="AHM310"/>
      <c r="AHN310"/>
      <c r="AHO310"/>
      <c r="AHP310"/>
      <c r="AHQ310"/>
      <c r="AHR310"/>
      <c r="AHS310"/>
      <c r="AHT310"/>
      <c r="AHU310"/>
      <c r="AHV310"/>
      <c r="AHW310"/>
      <c r="AHX310"/>
      <c r="AHY310"/>
      <c r="AHZ310"/>
      <c r="AIA310"/>
      <c r="AIB310"/>
      <c r="AIC310"/>
      <c r="AID310"/>
      <c r="AIE310"/>
      <c r="AIF310"/>
      <c r="AIG310"/>
      <c r="AIH310"/>
      <c r="AII310"/>
      <c r="AIJ310"/>
      <c r="AIK310"/>
      <c r="AIL310"/>
      <c r="AIM310"/>
      <c r="AIN310"/>
      <c r="AIO310"/>
      <c r="AIP310"/>
      <c r="AIQ310"/>
      <c r="AIR310"/>
      <c r="AIS310"/>
      <c r="AIT310"/>
      <c r="AIU310"/>
      <c r="AIV310"/>
      <c r="AIW310"/>
      <c r="AIX310"/>
      <c r="AIY310"/>
      <c r="AIZ310"/>
      <c r="AJA310"/>
      <c r="AJB310"/>
      <c r="AJC310"/>
      <c r="AJD310"/>
      <c r="AJE310"/>
      <c r="AJF310"/>
      <c r="AJG310"/>
      <c r="AJH310"/>
      <c r="AJI310"/>
      <c r="AJJ310"/>
      <c r="AJK310"/>
      <c r="AJL310"/>
      <c r="AJM310"/>
      <c r="AJN310"/>
      <c r="AJO310"/>
      <c r="AJP310"/>
      <c r="AJQ310"/>
      <c r="AJR310"/>
      <c r="AJS310"/>
      <c r="AJT310"/>
      <c r="AJU310"/>
      <c r="AJV310"/>
      <c r="AJW310"/>
      <c r="AJX310"/>
      <c r="AJY310"/>
      <c r="AJZ310"/>
      <c r="AKA310"/>
      <c r="AKB310"/>
      <c r="AKC310"/>
      <c r="AKD310"/>
      <c r="AKE310"/>
      <c r="AKF310"/>
      <c r="AKG310"/>
      <c r="AKH310"/>
      <c r="AKI310"/>
      <c r="AKJ310"/>
      <c r="AKK310"/>
      <c r="AKL310"/>
      <c r="AKM310"/>
      <c r="AKN310"/>
      <c r="AKO310"/>
      <c r="AKP310"/>
      <c r="AKQ310"/>
      <c r="AKR310"/>
      <c r="AKS310"/>
      <c r="AKT310"/>
      <c r="AKU310"/>
      <c r="AKV310"/>
      <c r="AKW310"/>
      <c r="AKX310"/>
      <c r="AKY310"/>
      <c r="AKZ310"/>
      <c r="ALA310"/>
      <c r="ALB310"/>
      <c r="ALC310"/>
      <c r="ALD310"/>
      <c r="ALE310"/>
      <c r="ALF310"/>
      <c r="ALG310"/>
      <c r="ALH310"/>
      <c r="ALI310"/>
      <c r="ALJ310"/>
      <c r="ALK310"/>
      <c r="ALL310"/>
      <c r="ALM310"/>
      <c r="ALN310"/>
      <c r="ALO310"/>
      <c r="ALP310"/>
      <c r="ALQ310"/>
      <c r="ALR310"/>
      <c r="ALS310"/>
      <c r="ALT310"/>
      <c r="ALU310"/>
      <c r="ALV310"/>
      <c r="ALW310"/>
      <c r="ALX310"/>
      <c r="ALY310"/>
      <c r="ALZ310"/>
      <c r="AMA310"/>
    </row>
    <row r="311" spans="3:1015" x14ac:dyDescent="0.25">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c r="AA311" s="123"/>
      <c r="AB311" s="123"/>
      <c r="AC311" s="123"/>
      <c r="AD311" s="123"/>
      <c r="AE311" s="123"/>
      <c r="AF311" s="123"/>
      <c r="AG311" s="123"/>
      <c r="AH311" s="123"/>
      <c r="AI311" s="123"/>
      <c r="AJ311" s="123"/>
      <c r="AK311" s="123"/>
      <c r="AL311" s="123"/>
      <c r="AM311" s="123"/>
      <c r="AN311" s="123"/>
      <c r="AO311" s="123"/>
      <c r="AP311" s="123"/>
      <c r="AQ311" s="123"/>
      <c r="AR311" s="123"/>
      <c r="AS311" s="123"/>
      <c r="AT311" s="123"/>
      <c r="AU311" s="123"/>
      <c r="AV311"/>
      <c r="AW311"/>
      <c r="AX311"/>
      <c r="AY311"/>
      <c r="AZ311"/>
      <c r="BA311"/>
      <c r="BB311"/>
      <c r="BC311"/>
      <c r="BD311"/>
      <c r="BE311"/>
      <c r="BF311"/>
      <c r="BG311"/>
      <c r="BH311"/>
      <c r="BI311"/>
      <c r="BJ311"/>
      <c r="BK311"/>
      <c r="BL311"/>
      <c r="BM311"/>
      <c r="BN311"/>
      <c r="BO311"/>
      <c r="BP311"/>
      <c r="BQ311"/>
      <c r="BR311"/>
      <c r="BS311"/>
      <c r="BT311"/>
      <c r="BU311"/>
      <c r="BV311"/>
      <c r="BW311"/>
      <c r="BX311"/>
      <c r="BY311"/>
      <c r="BZ311"/>
      <c r="CA311"/>
      <c r="CB311"/>
      <c r="CC311"/>
      <c r="CD311"/>
      <c r="CE311"/>
      <c r="CF311"/>
      <c r="CG311"/>
      <c r="CH311"/>
      <c r="CI311"/>
      <c r="CJ311"/>
      <c r="CK311"/>
      <c r="CL311"/>
      <c r="CM311"/>
      <c r="CN311"/>
      <c r="CO311"/>
      <c r="CP311"/>
      <c r="CQ311"/>
      <c r="CR311"/>
      <c r="CS311"/>
      <c r="CT311"/>
      <c r="CU311"/>
      <c r="CV311"/>
      <c r="CW311"/>
      <c r="CX311"/>
      <c r="CY311"/>
      <c r="CZ311"/>
      <c r="DA311"/>
      <c r="DB311"/>
      <c r="DC311"/>
      <c r="DD311"/>
      <c r="DE311"/>
      <c r="DF311"/>
      <c r="DG311"/>
      <c r="DH311"/>
      <c r="DI311"/>
      <c r="DJ311"/>
      <c r="DK311"/>
      <c r="DL311"/>
      <c r="DM311"/>
      <c r="DN311"/>
      <c r="DO311"/>
      <c r="DP311"/>
      <c r="DQ311"/>
      <c r="DR311"/>
      <c r="DS311"/>
      <c r="DT311"/>
      <c r="DU311"/>
      <c r="DV311"/>
      <c r="DW311"/>
      <c r="DX311"/>
      <c r="DY311"/>
      <c r="DZ311"/>
      <c r="EA311"/>
      <c r="EB311"/>
      <c r="EC311"/>
      <c r="ED311"/>
      <c r="EE311"/>
      <c r="EF311"/>
      <c r="EG311"/>
      <c r="EH311"/>
      <c r="EI311"/>
      <c r="EJ311"/>
      <c r="EK311"/>
      <c r="EL311"/>
      <c r="EM311"/>
      <c r="EN311"/>
      <c r="EO311"/>
      <c r="EP311"/>
      <c r="EQ311"/>
      <c r="ER311"/>
      <c r="ES311"/>
      <c r="ET311"/>
      <c r="EU311"/>
      <c r="EV311"/>
      <c r="EW311"/>
      <c r="EX311"/>
      <c r="EY311"/>
      <c r="EZ311"/>
      <c r="FA311"/>
      <c r="FB311"/>
      <c r="FC311"/>
      <c r="FD311"/>
      <c r="FE311"/>
      <c r="FF311"/>
      <c r="FG311"/>
      <c r="FH311"/>
      <c r="FI311"/>
      <c r="FJ311"/>
      <c r="FK311"/>
      <c r="FL311"/>
      <c r="FM311"/>
      <c r="FN311"/>
      <c r="FO311"/>
      <c r="FP311"/>
      <c r="FQ311"/>
      <c r="FR311"/>
      <c r="FS311"/>
      <c r="FT311"/>
      <c r="FU311"/>
      <c r="FV311"/>
      <c r="FW311"/>
      <c r="FX311"/>
      <c r="FY311"/>
      <c r="FZ311"/>
      <c r="GA311"/>
      <c r="GB311"/>
      <c r="GC311"/>
      <c r="GD311"/>
      <c r="GE311"/>
      <c r="GF311"/>
      <c r="GG311"/>
      <c r="GH311"/>
      <c r="GI311"/>
      <c r="GJ311"/>
      <c r="GK311"/>
      <c r="GL311"/>
      <c r="GM311"/>
      <c r="GN311"/>
      <c r="GO311"/>
      <c r="GP311"/>
      <c r="GQ311"/>
      <c r="GR311"/>
      <c r="GS311"/>
      <c r="GT311"/>
      <c r="GU311"/>
      <c r="GV311"/>
      <c r="GW311"/>
      <c r="GX311"/>
      <c r="GY311"/>
      <c r="GZ311"/>
      <c r="HA311"/>
      <c r="HB311"/>
      <c r="HC311"/>
      <c r="HD311"/>
      <c r="HE311"/>
      <c r="HF311"/>
      <c r="HG311"/>
      <c r="HH311"/>
      <c r="HI311"/>
      <c r="HJ311"/>
      <c r="HK311"/>
      <c r="HL311"/>
      <c r="HM311"/>
      <c r="HN311"/>
      <c r="HO311"/>
      <c r="HP311"/>
      <c r="HQ311"/>
      <c r="HR311"/>
      <c r="HS311"/>
      <c r="HT311"/>
      <c r="HU311"/>
      <c r="HV311"/>
      <c r="HW311"/>
      <c r="HX311"/>
      <c r="HY311"/>
      <c r="HZ311"/>
      <c r="IA311"/>
      <c r="IB311"/>
      <c r="IC311"/>
      <c r="ID311"/>
      <c r="IE311"/>
      <c r="IF311"/>
      <c r="IG311"/>
      <c r="IH311"/>
      <c r="II311"/>
      <c r="IJ311"/>
      <c r="IK311"/>
      <c r="IL311"/>
      <c r="IM311"/>
      <c r="IN311"/>
      <c r="IO311"/>
      <c r="IP311"/>
      <c r="IQ311"/>
      <c r="IR311"/>
      <c r="IS311"/>
      <c r="IT311"/>
      <c r="IU311"/>
      <c r="IV311"/>
      <c r="IW311"/>
      <c r="IX311"/>
      <c r="IY311"/>
      <c r="IZ311"/>
      <c r="JA311"/>
      <c r="JB311"/>
      <c r="JC311"/>
      <c r="JD311"/>
      <c r="JE311"/>
      <c r="JF311"/>
      <c r="JG311"/>
      <c r="JH311"/>
      <c r="JI311"/>
      <c r="JJ311"/>
      <c r="JK311"/>
      <c r="JL311"/>
      <c r="JM311"/>
      <c r="JN311"/>
      <c r="JO311"/>
      <c r="JP311"/>
      <c r="JQ311"/>
      <c r="JR311"/>
      <c r="JS311"/>
      <c r="JT311"/>
      <c r="JU311"/>
      <c r="JV311"/>
      <c r="JW311"/>
      <c r="JX311"/>
      <c r="JY311"/>
      <c r="JZ311"/>
      <c r="KA311"/>
      <c r="KB311"/>
      <c r="KC311"/>
      <c r="KD311"/>
      <c r="KE311"/>
      <c r="KF311"/>
      <c r="KG311"/>
      <c r="KH311"/>
      <c r="KI311"/>
      <c r="KJ311"/>
      <c r="KK311"/>
      <c r="KL311"/>
      <c r="KM311"/>
      <c r="KN311"/>
      <c r="KO311"/>
      <c r="KP311"/>
      <c r="KQ311"/>
      <c r="KR311"/>
      <c r="KS311"/>
      <c r="KT311"/>
      <c r="KU311"/>
      <c r="KV311"/>
      <c r="KW311"/>
      <c r="KX311"/>
      <c r="KY311"/>
      <c r="KZ311"/>
      <c r="LA311"/>
      <c r="LB311"/>
      <c r="LC311"/>
      <c r="LD311"/>
      <c r="LE311"/>
      <c r="LF311"/>
      <c r="LG311"/>
      <c r="LH311"/>
      <c r="LI311"/>
      <c r="LJ311"/>
      <c r="LK311"/>
      <c r="LL311"/>
      <c r="LM311"/>
      <c r="LN311"/>
      <c r="LO311"/>
      <c r="LP311"/>
      <c r="LQ311"/>
      <c r="LR311"/>
      <c r="LS311"/>
      <c r="LT311"/>
      <c r="LU311"/>
      <c r="LV311"/>
      <c r="LW311"/>
      <c r="LX311"/>
      <c r="LY311"/>
      <c r="LZ311"/>
      <c r="MA311"/>
      <c r="MB311"/>
      <c r="MC311"/>
      <c r="MD311"/>
      <c r="ME311"/>
      <c r="MF311"/>
      <c r="MG311"/>
      <c r="MH311"/>
      <c r="MI311"/>
      <c r="MJ311"/>
      <c r="MK311"/>
      <c r="ML311"/>
      <c r="MM311"/>
      <c r="MN311"/>
      <c r="MO311"/>
      <c r="MP311"/>
      <c r="MQ311"/>
      <c r="MR311"/>
      <c r="MS311"/>
      <c r="MT311"/>
      <c r="MU311"/>
      <c r="MV311"/>
      <c r="MW311"/>
      <c r="MX311"/>
      <c r="MY311"/>
      <c r="MZ311"/>
      <c r="NA311"/>
      <c r="NB311"/>
      <c r="NC311"/>
      <c r="ND311"/>
      <c r="NE311"/>
      <c r="NF311"/>
      <c r="NG311"/>
      <c r="NH311"/>
      <c r="NI311"/>
      <c r="NJ311"/>
      <c r="NK311"/>
      <c r="NL311"/>
      <c r="NM311"/>
      <c r="NN311"/>
      <c r="NO311"/>
      <c r="NP311"/>
      <c r="NQ311"/>
      <c r="NR311"/>
      <c r="NS311"/>
      <c r="NT311"/>
      <c r="NU311"/>
      <c r="NV311"/>
      <c r="NW311"/>
      <c r="NX311"/>
      <c r="NY311"/>
      <c r="NZ311"/>
      <c r="OA311"/>
      <c r="OB311"/>
      <c r="OC311"/>
      <c r="OD311"/>
      <c r="OE311"/>
      <c r="OF311"/>
      <c r="OG311"/>
      <c r="OH311"/>
      <c r="OI311"/>
      <c r="OJ311"/>
      <c r="OK311"/>
      <c r="OL311"/>
      <c r="OM311"/>
      <c r="ON311"/>
      <c r="OO311"/>
      <c r="OP311"/>
      <c r="OQ311"/>
      <c r="OR311"/>
      <c r="OS311"/>
      <c r="OT311"/>
      <c r="OU311"/>
      <c r="OV311"/>
      <c r="OW311"/>
      <c r="OX311"/>
      <c r="OY311"/>
      <c r="OZ311"/>
      <c r="PA311"/>
      <c r="PB311"/>
      <c r="PC311"/>
      <c r="PD311"/>
      <c r="PE311"/>
      <c r="PF311"/>
      <c r="PG311"/>
      <c r="PH311"/>
      <c r="PI311"/>
      <c r="PJ311"/>
      <c r="PK311"/>
      <c r="PL311"/>
      <c r="PM311"/>
      <c r="PN311"/>
      <c r="PO311"/>
      <c r="PP311"/>
      <c r="PQ311"/>
      <c r="PR311"/>
      <c r="PS311"/>
      <c r="PT311"/>
      <c r="PU311"/>
      <c r="PV311"/>
      <c r="PW311"/>
      <c r="PX311"/>
      <c r="PY311"/>
      <c r="PZ311"/>
      <c r="QA311"/>
      <c r="QB311"/>
      <c r="QC311"/>
      <c r="QD311"/>
      <c r="QE311"/>
      <c r="QF311"/>
      <c r="QG311"/>
      <c r="QH311"/>
      <c r="QI311"/>
      <c r="QJ311"/>
      <c r="QK311"/>
      <c r="QL311"/>
      <c r="QM311"/>
      <c r="QN311"/>
      <c r="QO311"/>
      <c r="QP311"/>
      <c r="QQ311"/>
      <c r="QR311"/>
      <c r="QS311"/>
      <c r="QT311"/>
      <c r="QU311"/>
      <c r="QV311"/>
      <c r="QW311"/>
      <c r="QX311"/>
      <c r="QY311"/>
      <c r="QZ311"/>
      <c r="RA311"/>
      <c r="RB311"/>
      <c r="RC311"/>
      <c r="RD311"/>
      <c r="RE311"/>
      <c r="RF311"/>
      <c r="RG311"/>
      <c r="RH311"/>
      <c r="RI311"/>
      <c r="RJ311"/>
      <c r="RK311"/>
      <c r="RL311"/>
      <c r="RM311"/>
      <c r="RN311"/>
      <c r="RO311"/>
      <c r="RP311"/>
      <c r="RQ311"/>
      <c r="RR311"/>
      <c r="RS311"/>
      <c r="RT311"/>
      <c r="RU311"/>
      <c r="RV311"/>
      <c r="RW311"/>
      <c r="RX311"/>
      <c r="RY311"/>
      <c r="RZ311"/>
      <c r="SA311"/>
      <c r="SB311"/>
      <c r="SC311"/>
      <c r="SD311"/>
      <c r="SE311"/>
      <c r="SF311"/>
      <c r="SG311"/>
      <c r="SH311"/>
      <c r="SI311"/>
      <c r="SJ311"/>
      <c r="SK311"/>
      <c r="SL311"/>
      <c r="SM311"/>
      <c r="SN311"/>
      <c r="SO311"/>
      <c r="SP311"/>
      <c r="SQ311"/>
      <c r="SR311"/>
      <c r="SS311"/>
      <c r="ST311"/>
      <c r="SU311"/>
      <c r="SV311"/>
      <c r="SW311"/>
      <c r="SX311"/>
      <c r="SY311"/>
      <c r="SZ311"/>
      <c r="TA311"/>
      <c r="TB311"/>
      <c r="TC311"/>
      <c r="TD311"/>
      <c r="TE311"/>
      <c r="TF311"/>
      <c r="TG311"/>
      <c r="TH311"/>
      <c r="TI311"/>
      <c r="TJ311"/>
      <c r="TK311"/>
      <c r="TL311"/>
      <c r="TM311"/>
      <c r="TN311"/>
      <c r="TO311"/>
      <c r="TP311"/>
      <c r="TQ311"/>
      <c r="TR311"/>
      <c r="TS311"/>
      <c r="TT311"/>
      <c r="TU311"/>
      <c r="TV311"/>
      <c r="TW311"/>
      <c r="TX311"/>
      <c r="TY311"/>
      <c r="TZ311"/>
      <c r="UA311"/>
      <c r="UB311"/>
      <c r="UC311"/>
      <c r="UD311"/>
      <c r="UE311"/>
      <c r="UF311"/>
      <c r="UG311"/>
      <c r="UH311"/>
      <c r="UI311"/>
      <c r="UJ311"/>
      <c r="UK311"/>
      <c r="UL311"/>
      <c r="UM311"/>
      <c r="UN311"/>
      <c r="UO311"/>
      <c r="UP311"/>
      <c r="UQ311"/>
      <c r="UR311"/>
      <c r="US311"/>
      <c r="UT311"/>
      <c r="UU311"/>
      <c r="UV311"/>
      <c r="UW311"/>
      <c r="UX311"/>
      <c r="UY311"/>
      <c r="UZ311"/>
      <c r="VA311"/>
      <c r="VB311"/>
      <c r="VC311"/>
      <c r="VD311"/>
      <c r="VE311"/>
      <c r="VF311"/>
      <c r="VG311"/>
      <c r="VH311"/>
      <c r="VI311"/>
      <c r="VJ311"/>
      <c r="VK311"/>
      <c r="VL311"/>
      <c r="VM311"/>
      <c r="VN311"/>
      <c r="VO311"/>
      <c r="VP311"/>
      <c r="VQ311"/>
      <c r="VR311"/>
      <c r="VS311"/>
      <c r="VT311"/>
      <c r="VU311"/>
      <c r="VV311"/>
      <c r="VW311"/>
      <c r="VX311"/>
      <c r="VY311"/>
      <c r="VZ311"/>
      <c r="WA311"/>
      <c r="WB311"/>
      <c r="WC311"/>
      <c r="WD311"/>
      <c r="WE311"/>
      <c r="WF311"/>
      <c r="WG311"/>
      <c r="WH311"/>
      <c r="WI311"/>
      <c r="WJ311"/>
      <c r="WK311"/>
      <c r="WL311"/>
      <c r="WM311"/>
      <c r="WN311"/>
      <c r="WO311"/>
      <c r="WP311"/>
      <c r="WQ311"/>
      <c r="WR311"/>
      <c r="WS311"/>
      <c r="WT311"/>
      <c r="WU311"/>
      <c r="WV311"/>
      <c r="WW311"/>
      <c r="WX311"/>
      <c r="WY311"/>
      <c r="WZ311"/>
      <c r="XA311"/>
      <c r="XB311"/>
      <c r="XC311"/>
      <c r="XD311"/>
      <c r="XE311"/>
      <c r="XF311"/>
      <c r="XG311"/>
      <c r="XH311"/>
      <c r="XI311"/>
      <c r="XJ311"/>
      <c r="XK311"/>
      <c r="XL311"/>
      <c r="XM311"/>
      <c r="XN311"/>
      <c r="XO311"/>
      <c r="XP311"/>
      <c r="XQ311"/>
      <c r="XR311"/>
      <c r="XS311"/>
      <c r="XT311"/>
      <c r="XU311"/>
      <c r="XV311"/>
      <c r="XW311"/>
      <c r="XX311"/>
      <c r="XY311"/>
      <c r="XZ311"/>
      <c r="YA311"/>
      <c r="YB311"/>
      <c r="YC311"/>
      <c r="YD311"/>
      <c r="YE311"/>
      <c r="YF311"/>
      <c r="YG311"/>
      <c r="YH311"/>
      <c r="YI311"/>
      <c r="YJ311"/>
      <c r="YK311"/>
      <c r="YL311"/>
      <c r="YM311"/>
      <c r="YN311"/>
      <c r="YO311"/>
      <c r="YP311"/>
      <c r="YQ311"/>
      <c r="YR311"/>
      <c r="YS311"/>
      <c r="YT311"/>
      <c r="YU311"/>
      <c r="YV311"/>
      <c r="YW311"/>
      <c r="YX311"/>
      <c r="YY311"/>
      <c r="YZ311"/>
      <c r="ZA311"/>
      <c r="ZB311"/>
      <c r="ZC311"/>
      <c r="ZD311"/>
      <c r="ZE311"/>
      <c r="ZF311"/>
      <c r="ZG311"/>
      <c r="ZH311"/>
      <c r="ZI311"/>
      <c r="ZJ311"/>
      <c r="ZK311"/>
      <c r="ZL311"/>
      <c r="ZM311"/>
      <c r="ZN311"/>
      <c r="ZO311"/>
      <c r="ZP311"/>
      <c r="ZQ311"/>
      <c r="ZR311"/>
      <c r="ZS311"/>
      <c r="ZT311"/>
      <c r="ZU311"/>
      <c r="ZV311"/>
      <c r="ZW311"/>
      <c r="ZX311"/>
      <c r="ZY311"/>
      <c r="ZZ311"/>
      <c r="AAA311"/>
      <c r="AAB311"/>
      <c r="AAC311"/>
      <c r="AAD311"/>
      <c r="AAE311"/>
      <c r="AAF311"/>
      <c r="AAG311"/>
      <c r="AAH311"/>
      <c r="AAI311"/>
      <c r="AAJ311"/>
      <c r="AAK311"/>
      <c r="AAL311"/>
      <c r="AAM311"/>
      <c r="AAN311"/>
      <c r="AAO311"/>
      <c r="AAP311"/>
      <c r="AAQ311"/>
      <c r="AAR311"/>
      <c r="AAS311"/>
      <c r="AAT311"/>
      <c r="AAU311"/>
      <c r="AAV311"/>
      <c r="AAW311"/>
      <c r="AAX311"/>
      <c r="AAY311"/>
      <c r="AAZ311"/>
      <c r="ABA311"/>
      <c r="ABB311"/>
      <c r="ABC311"/>
      <c r="ABD311"/>
      <c r="ABE311"/>
      <c r="ABF311"/>
      <c r="ABG311"/>
      <c r="ABH311"/>
      <c r="ABI311"/>
      <c r="ABJ311"/>
      <c r="ABK311"/>
      <c r="ABL311"/>
      <c r="ABM311"/>
      <c r="ABN311"/>
      <c r="ABO311"/>
      <c r="ABP311"/>
      <c r="ABQ311"/>
      <c r="ABR311"/>
      <c r="ABS311"/>
      <c r="ABT311"/>
      <c r="ABU311"/>
      <c r="ABV311"/>
      <c r="ABW311"/>
      <c r="ABX311"/>
      <c r="ABY311"/>
      <c r="ABZ311"/>
      <c r="ACA311"/>
      <c r="ACB311"/>
      <c r="ACC311"/>
      <c r="ACD311"/>
      <c r="ACE311"/>
      <c r="ACF311"/>
      <c r="ACG311"/>
      <c r="ACH311"/>
      <c r="ACI311"/>
      <c r="ACJ311"/>
      <c r="ACK311"/>
      <c r="ACL311"/>
      <c r="ACM311"/>
      <c r="ACN311"/>
      <c r="ACO311"/>
      <c r="ACP311"/>
      <c r="ACQ311"/>
      <c r="ACR311"/>
      <c r="ACS311"/>
      <c r="ACT311"/>
      <c r="ACU311"/>
      <c r="ACV311"/>
      <c r="ACW311"/>
      <c r="ACX311"/>
      <c r="ACY311"/>
      <c r="ACZ311"/>
      <c r="ADA311"/>
      <c r="ADB311"/>
      <c r="ADC311"/>
      <c r="ADD311"/>
      <c r="ADE311"/>
      <c r="ADF311"/>
      <c r="ADG311"/>
      <c r="ADH311"/>
      <c r="ADI311"/>
      <c r="ADJ311"/>
      <c r="ADK311"/>
      <c r="ADL311"/>
      <c r="ADM311"/>
      <c r="ADN311"/>
      <c r="ADO311"/>
      <c r="ADP311"/>
      <c r="ADQ311"/>
      <c r="ADR311"/>
      <c r="ADS311"/>
      <c r="ADT311"/>
      <c r="ADU311"/>
      <c r="ADV311"/>
      <c r="ADW311"/>
      <c r="ADX311"/>
      <c r="ADY311"/>
      <c r="ADZ311"/>
      <c r="AEA311"/>
      <c r="AEB311"/>
      <c r="AEC311"/>
      <c r="AED311"/>
      <c r="AEE311"/>
      <c r="AEF311"/>
      <c r="AEG311"/>
      <c r="AEH311"/>
      <c r="AEI311"/>
      <c r="AEJ311"/>
      <c r="AEK311"/>
      <c r="AEL311"/>
      <c r="AEM311"/>
      <c r="AEN311"/>
      <c r="AEO311"/>
      <c r="AEP311"/>
      <c r="AEQ311"/>
      <c r="AER311"/>
      <c r="AES311"/>
      <c r="AET311"/>
      <c r="AEU311"/>
      <c r="AEV311"/>
      <c r="AEW311"/>
      <c r="AEX311"/>
      <c r="AEY311"/>
      <c r="AEZ311"/>
      <c r="AFA311"/>
      <c r="AFB311"/>
      <c r="AFC311"/>
      <c r="AFD311"/>
      <c r="AFE311"/>
      <c r="AFF311"/>
      <c r="AFG311"/>
      <c r="AFH311"/>
      <c r="AFI311"/>
      <c r="AFJ311"/>
      <c r="AFK311"/>
      <c r="AFL311"/>
      <c r="AFM311"/>
      <c r="AFN311"/>
      <c r="AFO311"/>
      <c r="AFP311"/>
      <c r="AFQ311"/>
      <c r="AFR311"/>
      <c r="AFS311"/>
      <c r="AFT311"/>
      <c r="AFU311"/>
      <c r="AFV311"/>
      <c r="AFW311"/>
      <c r="AFX311"/>
      <c r="AFY311"/>
      <c r="AFZ311"/>
      <c r="AGA311"/>
      <c r="AGB311"/>
      <c r="AGC311"/>
      <c r="AGD311"/>
      <c r="AGE311"/>
      <c r="AGF311"/>
      <c r="AGG311"/>
      <c r="AGH311"/>
      <c r="AGI311"/>
      <c r="AGJ311"/>
      <c r="AGK311"/>
      <c r="AGL311"/>
      <c r="AGM311"/>
      <c r="AGN311"/>
      <c r="AGO311"/>
      <c r="AGP311"/>
      <c r="AGQ311"/>
      <c r="AGR311"/>
      <c r="AGS311"/>
      <c r="AGT311"/>
      <c r="AGU311"/>
      <c r="AGV311"/>
      <c r="AGW311"/>
      <c r="AGX311"/>
      <c r="AGY311"/>
      <c r="AGZ311"/>
      <c r="AHA311"/>
      <c r="AHB311"/>
      <c r="AHC311"/>
      <c r="AHD311"/>
      <c r="AHE311"/>
      <c r="AHF311"/>
      <c r="AHG311"/>
      <c r="AHH311"/>
      <c r="AHI311"/>
      <c r="AHJ311"/>
      <c r="AHK311"/>
      <c r="AHL311"/>
      <c r="AHM311"/>
      <c r="AHN311"/>
      <c r="AHO311"/>
      <c r="AHP311"/>
      <c r="AHQ311"/>
      <c r="AHR311"/>
      <c r="AHS311"/>
      <c r="AHT311"/>
      <c r="AHU311"/>
      <c r="AHV311"/>
      <c r="AHW311"/>
      <c r="AHX311"/>
      <c r="AHY311"/>
      <c r="AHZ311"/>
      <c r="AIA311"/>
      <c r="AIB311"/>
      <c r="AIC311"/>
      <c r="AID311"/>
      <c r="AIE311"/>
      <c r="AIF311"/>
      <c r="AIG311"/>
      <c r="AIH311"/>
      <c r="AII311"/>
      <c r="AIJ311"/>
      <c r="AIK311"/>
      <c r="AIL311"/>
      <c r="AIM311"/>
      <c r="AIN311"/>
      <c r="AIO311"/>
      <c r="AIP311"/>
      <c r="AIQ311"/>
      <c r="AIR311"/>
      <c r="AIS311"/>
      <c r="AIT311"/>
      <c r="AIU311"/>
      <c r="AIV311"/>
      <c r="AIW311"/>
      <c r="AIX311"/>
      <c r="AIY311"/>
      <c r="AIZ311"/>
      <c r="AJA311"/>
      <c r="AJB311"/>
      <c r="AJC311"/>
      <c r="AJD311"/>
      <c r="AJE311"/>
      <c r="AJF311"/>
      <c r="AJG311"/>
      <c r="AJH311"/>
      <c r="AJI311"/>
      <c r="AJJ311"/>
      <c r="AJK311"/>
      <c r="AJL311"/>
      <c r="AJM311"/>
      <c r="AJN311"/>
      <c r="AJO311"/>
      <c r="AJP311"/>
      <c r="AJQ311"/>
      <c r="AJR311"/>
      <c r="AJS311"/>
      <c r="AJT311"/>
      <c r="AJU311"/>
      <c r="AJV311"/>
      <c r="AJW311"/>
      <c r="AJX311"/>
      <c r="AJY311"/>
      <c r="AJZ311"/>
      <c r="AKA311"/>
      <c r="AKB311"/>
      <c r="AKC311"/>
      <c r="AKD311"/>
      <c r="AKE311"/>
      <c r="AKF311"/>
      <c r="AKG311"/>
      <c r="AKH311"/>
      <c r="AKI311"/>
      <c r="AKJ311"/>
      <c r="AKK311"/>
      <c r="AKL311"/>
      <c r="AKM311"/>
      <c r="AKN311"/>
      <c r="AKO311"/>
      <c r="AKP311"/>
      <c r="AKQ311"/>
      <c r="AKR311"/>
      <c r="AKS311"/>
      <c r="AKT311"/>
      <c r="AKU311"/>
      <c r="AKV311"/>
      <c r="AKW311"/>
      <c r="AKX311"/>
      <c r="AKY311"/>
      <c r="AKZ311"/>
      <c r="ALA311"/>
      <c r="ALB311"/>
      <c r="ALC311"/>
      <c r="ALD311"/>
      <c r="ALE311"/>
      <c r="ALF311"/>
      <c r="ALG311"/>
      <c r="ALH311"/>
      <c r="ALI311"/>
      <c r="ALJ311"/>
      <c r="ALK311"/>
      <c r="ALL311"/>
      <c r="ALM311"/>
      <c r="ALN311"/>
      <c r="ALO311"/>
      <c r="ALP311"/>
      <c r="ALQ311"/>
      <c r="ALR311"/>
      <c r="ALS311"/>
      <c r="ALT311"/>
      <c r="ALU311"/>
      <c r="ALV311"/>
      <c r="ALW311"/>
      <c r="ALX311"/>
      <c r="ALY311"/>
      <c r="ALZ311"/>
      <c r="AMA311"/>
    </row>
    <row r="312" spans="3:1015" x14ac:dyDescent="0.25">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c r="Z312" s="123"/>
      <c r="AA312" s="123"/>
      <c r="AB312" s="123"/>
      <c r="AC312" s="123"/>
      <c r="AD312" s="123"/>
      <c r="AE312" s="123"/>
      <c r="AF312" s="123"/>
      <c r="AG312" s="123"/>
      <c r="AH312" s="123"/>
      <c r="AI312" s="123"/>
      <c r="AJ312" s="123"/>
      <c r="AK312" s="123"/>
      <c r="AL312" s="123"/>
      <c r="AM312" s="123"/>
      <c r="AN312" s="123"/>
      <c r="AO312" s="123"/>
      <c r="AP312" s="123"/>
      <c r="AQ312" s="123"/>
      <c r="AR312" s="123"/>
      <c r="AS312" s="123"/>
      <c r="AT312" s="123"/>
      <c r="AU312" s="123"/>
      <c r="AV312"/>
      <c r="AW312"/>
      <c r="AX312"/>
      <c r="AY312"/>
      <c r="AZ312"/>
      <c r="BA312"/>
      <c r="BB312"/>
      <c r="BC312"/>
      <c r="BD312"/>
      <c r="BE312"/>
      <c r="BF312"/>
      <c r="BG312"/>
      <c r="BH312"/>
      <c r="BI312"/>
      <c r="BJ312"/>
      <c r="BK312"/>
      <c r="BL312"/>
      <c r="BM312"/>
      <c r="BN312"/>
      <c r="BO312"/>
      <c r="BP312"/>
      <c r="BQ312"/>
      <c r="BR312"/>
      <c r="BS312"/>
      <c r="BT312"/>
      <c r="BU312"/>
      <c r="BV312"/>
      <c r="BW312"/>
      <c r="BX312"/>
      <c r="BY312"/>
      <c r="BZ312"/>
      <c r="CA312"/>
      <c r="CB312"/>
      <c r="CC312"/>
      <c r="CD312"/>
      <c r="CE312"/>
      <c r="CF312"/>
      <c r="CG312"/>
      <c r="CH312"/>
      <c r="CI312"/>
      <c r="CJ312"/>
      <c r="CK312"/>
      <c r="CL312"/>
      <c r="CM312"/>
      <c r="CN312"/>
      <c r="CO312"/>
      <c r="CP312"/>
      <c r="CQ312"/>
      <c r="CR312"/>
      <c r="CS312"/>
      <c r="CT312"/>
      <c r="CU312"/>
      <c r="CV312"/>
      <c r="CW312"/>
      <c r="CX312"/>
      <c r="CY312"/>
      <c r="CZ312"/>
      <c r="DA312"/>
      <c r="DB312"/>
      <c r="DC312"/>
      <c r="DD312"/>
      <c r="DE312"/>
      <c r="DF312"/>
      <c r="DG312"/>
      <c r="DH312"/>
      <c r="DI312"/>
      <c r="DJ312"/>
      <c r="DK312"/>
      <c r="DL312"/>
      <c r="DM312"/>
      <c r="DN312"/>
      <c r="DO312"/>
      <c r="DP312"/>
      <c r="DQ312"/>
      <c r="DR312"/>
      <c r="DS312"/>
      <c r="DT312"/>
      <c r="DU312"/>
      <c r="DV312"/>
      <c r="DW312"/>
      <c r="DX312"/>
      <c r="DY312"/>
      <c r="DZ312"/>
      <c r="EA312"/>
      <c r="EB312"/>
      <c r="EC312"/>
      <c r="ED312"/>
      <c r="EE312"/>
      <c r="EF312"/>
      <c r="EG312"/>
      <c r="EH312"/>
      <c r="EI312"/>
      <c r="EJ312"/>
      <c r="EK312"/>
      <c r="EL312"/>
      <c r="EM312"/>
      <c r="EN312"/>
      <c r="EO312"/>
      <c r="EP312"/>
      <c r="EQ312"/>
      <c r="ER312"/>
      <c r="ES312"/>
      <c r="ET312"/>
      <c r="EU312"/>
      <c r="EV312"/>
      <c r="EW312"/>
      <c r="EX312"/>
      <c r="EY312"/>
      <c r="EZ312"/>
      <c r="FA312"/>
      <c r="FB312"/>
      <c r="FC312"/>
      <c r="FD312"/>
      <c r="FE312"/>
      <c r="FF312"/>
      <c r="FG312"/>
      <c r="FH312"/>
      <c r="FI312"/>
      <c r="FJ312"/>
      <c r="FK312"/>
      <c r="FL312"/>
      <c r="FM312"/>
      <c r="FN312"/>
      <c r="FO312"/>
      <c r="FP312"/>
      <c r="FQ312"/>
      <c r="FR312"/>
      <c r="FS312"/>
      <c r="FT312"/>
      <c r="FU312"/>
      <c r="FV312"/>
      <c r="FW312"/>
      <c r="FX312"/>
      <c r="FY312"/>
      <c r="FZ312"/>
      <c r="GA312"/>
      <c r="GB312"/>
      <c r="GC312"/>
      <c r="GD312"/>
      <c r="GE312"/>
      <c r="GF312"/>
      <c r="GG312"/>
      <c r="GH312"/>
      <c r="GI312"/>
      <c r="GJ312"/>
      <c r="GK312"/>
      <c r="GL312"/>
      <c r="GM312"/>
      <c r="GN312"/>
      <c r="GO312"/>
      <c r="GP312"/>
      <c r="GQ312"/>
      <c r="GR312"/>
      <c r="GS312"/>
      <c r="GT312"/>
      <c r="GU312"/>
      <c r="GV312"/>
      <c r="GW312"/>
      <c r="GX312"/>
      <c r="GY312"/>
      <c r="GZ312"/>
      <c r="HA312"/>
      <c r="HB312"/>
      <c r="HC312"/>
      <c r="HD312"/>
      <c r="HE312"/>
      <c r="HF312"/>
      <c r="HG312"/>
      <c r="HH312"/>
      <c r="HI312"/>
      <c r="HJ312"/>
      <c r="HK312"/>
      <c r="HL312"/>
      <c r="HM312"/>
      <c r="HN312"/>
      <c r="HO312"/>
      <c r="HP312"/>
      <c r="HQ312"/>
      <c r="HR312"/>
      <c r="HS312"/>
      <c r="HT312"/>
      <c r="HU312"/>
      <c r="HV312"/>
      <c r="HW312"/>
      <c r="HX312"/>
      <c r="HY312"/>
      <c r="HZ312"/>
      <c r="IA312"/>
      <c r="IB312"/>
      <c r="IC312"/>
      <c r="ID312"/>
      <c r="IE312"/>
      <c r="IF312"/>
      <c r="IG312"/>
      <c r="IH312"/>
      <c r="II312"/>
      <c r="IJ312"/>
      <c r="IK312"/>
      <c r="IL312"/>
      <c r="IM312"/>
      <c r="IN312"/>
      <c r="IO312"/>
      <c r="IP312"/>
      <c r="IQ312"/>
      <c r="IR312"/>
      <c r="IS312"/>
      <c r="IT312"/>
      <c r="IU312"/>
      <c r="IV312"/>
      <c r="IW312"/>
      <c r="IX312"/>
      <c r="IY312"/>
      <c r="IZ312"/>
      <c r="JA312"/>
      <c r="JB312"/>
      <c r="JC312"/>
      <c r="JD312"/>
      <c r="JE312"/>
      <c r="JF312"/>
      <c r="JG312"/>
      <c r="JH312"/>
      <c r="JI312"/>
      <c r="JJ312"/>
      <c r="JK312"/>
      <c r="JL312"/>
      <c r="JM312"/>
      <c r="JN312"/>
      <c r="JO312"/>
      <c r="JP312"/>
      <c r="JQ312"/>
      <c r="JR312"/>
      <c r="JS312"/>
      <c r="JT312"/>
      <c r="JU312"/>
      <c r="JV312"/>
      <c r="JW312"/>
      <c r="JX312"/>
      <c r="JY312"/>
      <c r="JZ312"/>
      <c r="KA312"/>
      <c r="KB312"/>
      <c r="KC312"/>
      <c r="KD312"/>
      <c r="KE312"/>
      <c r="KF312"/>
      <c r="KG312"/>
      <c r="KH312"/>
      <c r="KI312"/>
      <c r="KJ312"/>
      <c r="KK312"/>
      <c r="KL312"/>
      <c r="KM312"/>
      <c r="KN312"/>
      <c r="KO312"/>
      <c r="KP312"/>
      <c r="KQ312"/>
      <c r="KR312"/>
      <c r="KS312"/>
      <c r="KT312"/>
      <c r="KU312"/>
      <c r="KV312"/>
      <c r="KW312"/>
      <c r="KX312"/>
      <c r="KY312"/>
      <c r="KZ312"/>
      <c r="LA312"/>
      <c r="LB312"/>
      <c r="LC312"/>
      <c r="LD312"/>
      <c r="LE312"/>
      <c r="LF312"/>
      <c r="LG312"/>
      <c r="LH312"/>
      <c r="LI312"/>
      <c r="LJ312"/>
      <c r="LK312"/>
      <c r="LL312"/>
      <c r="LM312"/>
      <c r="LN312"/>
      <c r="LO312"/>
      <c r="LP312"/>
      <c r="LQ312"/>
      <c r="LR312"/>
      <c r="LS312"/>
      <c r="LT312"/>
      <c r="LU312"/>
      <c r="LV312"/>
      <c r="LW312"/>
      <c r="LX312"/>
      <c r="LY312"/>
      <c r="LZ312"/>
      <c r="MA312"/>
      <c r="MB312"/>
      <c r="MC312"/>
      <c r="MD312"/>
      <c r="ME312"/>
      <c r="MF312"/>
      <c r="MG312"/>
      <c r="MH312"/>
      <c r="MI312"/>
      <c r="MJ312"/>
      <c r="MK312"/>
      <c r="ML312"/>
      <c r="MM312"/>
      <c r="MN312"/>
      <c r="MO312"/>
      <c r="MP312"/>
      <c r="MQ312"/>
      <c r="MR312"/>
      <c r="MS312"/>
      <c r="MT312"/>
      <c r="MU312"/>
      <c r="MV312"/>
      <c r="MW312"/>
      <c r="MX312"/>
      <c r="MY312"/>
      <c r="MZ312"/>
      <c r="NA312"/>
      <c r="NB312"/>
      <c r="NC312"/>
      <c r="ND312"/>
      <c r="NE312"/>
      <c r="NF312"/>
      <c r="NG312"/>
      <c r="NH312"/>
      <c r="NI312"/>
      <c r="NJ312"/>
      <c r="NK312"/>
      <c r="NL312"/>
      <c r="NM312"/>
      <c r="NN312"/>
      <c r="NO312"/>
      <c r="NP312"/>
      <c r="NQ312"/>
      <c r="NR312"/>
      <c r="NS312"/>
      <c r="NT312"/>
      <c r="NU312"/>
      <c r="NV312"/>
      <c r="NW312"/>
      <c r="NX312"/>
      <c r="NY312"/>
      <c r="NZ312"/>
      <c r="OA312"/>
      <c r="OB312"/>
      <c r="OC312"/>
      <c r="OD312"/>
      <c r="OE312"/>
      <c r="OF312"/>
      <c r="OG312"/>
      <c r="OH312"/>
      <c r="OI312"/>
      <c r="OJ312"/>
      <c r="OK312"/>
      <c r="OL312"/>
      <c r="OM312"/>
      <c r="ON312"/>
      <c r="OO312"/>
      <c r="OP312"/>
      <c r="OQ312"/>
      <c r="OR312"/>
      <c r="OS312"/>
      <c r="OT312"/>
      <c r="OU312"/>
      <c r="OV312"/>
      <c r="OW312"/>
      <c r="OX312"/>
      <c r="OY312"/>
      <c r="OZ312"/>
      <c r="PA312"/>
      <c r="PB312"/>
      <c r="PC312"/>
      <c r="PD312"/>
      <c r="PE312"/>
      <c r="PF312"/>
      <c r="PG312"/>
      <c r="PH312"/>
      <c r="PI312"/>
      <c r="PJ312"/>
      <c r="PK312"/>
      <c r="PL312"/>
      <c r="PM312"/>
      <c r="PN312"/>
      <c r="PO312"/>
      <c r="PP312"/>
      <c r="PQ312"/>
      <c r="PR312"/>
      <c r="PS312"/>
      <c r="PT312"/>
      <c r="PU312"/>
      <c r="PV312"/>
      <c r="PW312"/>
      <c r="PX312"/>
      <c r="PY312"/>
      <c r="PZ312"/>
      <c r="QA312"/>
      <c r="QB312"/>
      <c r="QC312"/>
      <c r="QD312"/>
      <c r="QE312"/>
      <c r="QF312"/>
      <c r="QG312"/>
      <c r="QH312"/>
      <c r="QI312"/>
      <c r="QJ312"/>
      <c r="QK312"/>
      <c r="QL312"/>
      <c r="QM312"/>
      <c r="QN312"/>
      <c r="QO312"/>
      <c r="QP312"/>
      <c r="QQ312"/>
      <c r="QR312"/>
      <c r="QS312"/>
      <c r="QT312"/>
      <c r="QU312"/>
      <c r="QV312"/>
      <c r="QW312"/>
      <c r="QX312"/>
      <c r="QY312"/>
      <c r="QZ312"/>
      <c r="RA312"/>
      <c r="RB312"/>
      <c r="RC312"/>
      <c r="RD312"/>
      <c r="RE312"/>
      <c r="RF312"/>
      <c r="RG312"/>
      <c r="RH312"/>
      <c r="RI312"/>
      <c r="RJ312"/>
      <c r="RK312"/>
      <c r="RL312"/>
      <c r="RM312"/>
      <c r="RN312"/>
      <c r="RO312"/>
      <c r="RP312"/>
      <c r="RQ312"/>
      <c r="RR312"/>
      <c r="RS312"/>
      <c r="RT312"/>
      <c r="RU312"/>
      <c r="RV312"/>
      <c r="RW312"/>
      <c r="RX312"/>
      <c r="RY312"/>
      <c r="RZ312"/>
      <c r="SA312"/>
      <c r="SB312"/>
      <c r="SC312"/>
      <c r="SD312"/>
      <c r="SE312"/>
      <c r="SF312"/>
      <c r="SG312"/>
      <c r="SH312"/>
      <c r="SI312"/>
      <c r="SJ312"/>
      <c r="SK312"/>
      <c r="SL312"/>
      <c r="SM312"/>
      <c r="SN312"/>
      <c r="SO312"/>
      <c r="SP312"/>
      <c r="SQ312"/>
      <c r="SR312"/>
      <c r="SS312"/>
      <c r="ST312"/>
      <c r="SU312"/>
      <c r="SV312"/>
      <c r="SW312"/>
      <c r="SX312"/>
      <c r="SY312"/>
      <c r="SZ312"/>
      <c r="TA312"/>
      <c r="TB312"/>
      <c r="TC312"/>
      <c r="TD312"/>
      <c r="TE312"/>
      <c r="TF312"/>
      <c r="TG312"/>
      <c r="TH312"/>
      <c r="TI312"/>
      <c r="TJ312"/>
      <c r="TK312"/>
      <c r="TL312"/>
      <c r="TM312"/>
      <c r="TN312"/>
      <c r="TO312"/>
      <c r="TP312"/>
      <c r="TQ312"/>
      <c r="TR312"/>
      <c r="TS312"/>
      <c r="TT312"/>
      <c r="TU312"/>
      <c r="TV312"/>
      <c r="TW312"/>
      <c r="TX312"/>
      <c r="TY312"/>
      <c r="TZ312"/>
      <c r="UA312"/>
      <c r="UB312"/>
      <c r="UC312"/>
      <c r="UD312"/>
      <c r="UE312"/>
      <c r="UF312"/>
      <c r="UG312"/>
      <c r="UH312"/>
      <c r="UI312"/>
      <c r="UJ312"/>
      <c r="UK312"/>
      <c r="UL312"/>
      <c r="UM312"/>
      <c r="UN312"/>
      <c r="UO312"/>
      <c r="UP312"/>
      <c r="UQ312"/>
      <c r="UR312"/>
      <c r="US312"/>
      <c r="UT312"/>
      <c r="UU312"/>
      <c r="UV312"/>
      <c r="UW312"/>
      <c r="UX312"/>
      <c r="UY312"/>
      <c r="UZ312"/>
      <c r="VA312"/>
      <c r="VB312"/>
      <c r="VC312"/>
      <c r="VD312"/>
      <c r="VE312"/>
      <c r="VF312"/>
      <c r="VG312"/>
      <c r="VH312"/>
      <c r="VI312"/>
      <c r="VJ312"/>
      <c r="VK312"/>
      <c r="VL312"/>
      <c r="VM312"/>
      <c r="VN312"/>
      <c r="VO312"/>
      <c r="VP312"/>
      <c r="VQ312"/>
      <c r="VR312"/>
      <c r="VS312"/>
      <c r="VT312"/>
      <c r="VU312"/>
      <c r="VV312"/>
      <c r="VW312"/>
      <c r="VX312"/>
      <c r="VY312"/>
      <c r="VZ312"/>
      <c r="WA312"/>
      <c r="WB312"/>
      <c r="WC312"/>
      <c r="WD312"/>
      <c r="WE312"/>
      <c r="WF312"/>
      <c r="WG312"/>
      <c r="WH312"/>
      <c r="WI312"/>
      <c r="WJ312"/>
      <c r="WK312"/>
      <c r="WL312"/>
      <c r="WM312"/>
      <c r="WN312"/>
      <c r="WO312"/>
      <c r="WP312"/>
      <c r="WQ312"/>
      <c r="WR312"/>
      <c r="WS312"/>
      <c r="WT312"/>
      <c r="WU312"/>
      <c r="WV312"/>
      <c r="WW312"/>
      <c r="WX312"/>
      <c r="WY312"/>
      <c r="WZ312"/>
      <c r="XA312"/>
      <c r="XB312"/>
      <c r="XC312"/>
      <c r="XD312"/>
      <c r="XE312"/>
      <c r="XF312"/>
      <c r="XG312"/>
      <c r="XH312"/>
      <c r="XI312"/>
      <c r="XJ312"/>
      <c r="XK312"/>
      <c r="XL312"/>
      <c r="XM312"/>
      <c r="XN312"/>
      <c r="XO312"/>
      <c r="XP312"/>
      <c r="XQ312"/>
      <c r="XR312"/>
      <c r="XS312"/>
      <c r="XT312"/>
      <c r="XU312"/>
      <c r="XV312"/>
      <c r="XW312"/>
      <c r="XX312"/>
      <c r="XY312"/>
      <c r="XZ312"/>
      <c r="YA312"/>
      <c r="YB312"/>
      <c r="YC312"/>
      <c r="YD312"/>
      <c r="YE312"/>
      <c r="YF312"/>
      <c r="YG312"/>
      <c r="YH312"/>
      <c r="YI312"/>
      <c r="YJ312"/>
      <c r="YK312"/>
      <c r="YL312"/>
      <c r="YM312"/>
      <c r="YN312"/>
      <c r="YO312"/>
      <c r="YP312"/>
      <c r="YQ312"/>
      <c r="YR312"/>
      <c r="YS312"/>
      <c r="YT312"/>
      <c r="YU312"/>
      <c r="YV312"/>
      <c r="YW312"/>
      <c r="YX312"/>
      <c r="YY312"/>
      <c r="YZ312"/>
      <c r="ZA312"/>
      <c r="ZB312"/>
      <c r="ZC312"/>
      <c r="ZD312"/>
      <c r="ZE312"/>
      <c r="ZF312"/>
      <c r="ZG312"/>
      <c r="ZH312"/>
      <c r="ZI312"/>
      <c r="ZJ312"/>
      <c r="ZK312"/>
      <c r="ZL312"/>
      <c r="ZM312"/>
      <c r="ZN312"/>
      <c r="ZO312"/>
      <c r="ZP312"/>
      <c r="ZQ312"/>
      <c r="ZR312"/>
      <c r="ZS312"/>
      <c r="ZT312"/>
      <c r="ZU312"/>
      <c r="ZV312"/>
      <c r="ZW312"/>
      <c r="ZX312"/>
      <c r="ZY312"/>
      <c r="ZZ312"/>
      <c r="AAA312"/>
      <c r="AAB312"/>
      <c r="AAC312"/>
      <c r="AAD312"/>
      <c r="AAE312"/>
      <c r="AAF312"/>
      <c r="AAG312"/>
      <c r="AAH312"/>
      <c r="AAI312"/>
      <c r="AAJ312"/>
      <c r="AAK312"/>
      <c r="AAL312"/>
      <c r="AAM312"/>
      <c r="AAN312"/>
      <c r="AAO312"/>
      <c r="AAP312"/>
      <c r="AAQ312"/>
      <c r="AAR312"/>
      <c r="AAS312"/>
      <c r="AAT312"/>
      <c r="AAU312"/>
      <c r="AAV312"/>
      <c r="AAW312"/>
      <c r="AAX312"/>
      <c r="AAY312"/>
      <c r="AAZ312"/>
      <c r="ABA312"/>
      <c r="ABB312"/>
      <c r="ABC312"/>
      <c r="ABD312"/>
      <c r="ABE312"/>
      <c r="ABF312"/>
      <c r="ABG312"/>
      <c r="ABH312"/>
      <c r="ABI312"/>
      <c r="ABJ312"/>
      <c r="ABK312"/>
      <c r="ABL312"/>
      <c r="ABM312"/>
      <c r="ABN312"/>
      <c r="ABO312"/>
      <c r="ABP312"/>
      <c r="ABQ312"/>
      <c r="ABR312"/>
      <c r="ABS312"/>
      <c r="ABT312"/>
      <c r="ABU312"/>
      <c r="ABV312"/>
      <c r="ABW312"/>
      <c r="ABX312"/>
      <c r="ABY312"/>
      <c r="ABZ312"/>
      <c r="ACA312"/>
      <c r="ACB312"/>
      <c r="ACC312"/>
      <c r="ACD312"/>
      <c r="ACE312"/>
      <c r="ACF312"/>
      <c r="ACG312"/>
      <c r="ACH312"/>
      <c r="ACI312"/>
      <c r="ACJ312"/>
      <c r="ACK312"/>
      <c r="ACL312"/>
      <c r="ACM312"/>
      <c r="ACN312"/>
      <c r="ACO312"/>
      <c r="ACP312"/>
      <c r="ACQ312"/>
      <c r="ACR312"/>
      <c r="ACS312"/>
      <c r="ACT312"/>
      <c r="ACU312"/>
      <c r="ACV312"/>
      <c r="ACW312"/>
      <c r="ACX312"/>
      <c r="ACY312"/>
      <c r="ACZ312"/>
      <c r="ADA312"/>
      <c r="ADB312"/>
      <c r="ADC312"/>
      <c r="ADD312"/>
      <c r="ADE312"/>
      <c r="ADF312"/>
      <c r="ADG312"/>
      <c r="ADH312"/>
      <c r="ADI312"/>
      <c r="ADJ312"/>
      <c r="ADK312"/>
      <c r="ADL312"/>
      <c r="ADM312"/>
      <c r="ADN312"/>
      <c r="ADO312"/>
      <c r="ADP312"/>
      <c r="ADQ312"/>
      <c r="ADR312"/>
      <c r="ADS312"/>
      <c r="ADT312"/>
      <c r="ADU312"/>
      <c r="ADV312"/>
      <c r="ADW312"/>
      <c r="ADX312"/>
      <c r="ADY312"/>
      <c r="ADZ312"/>
      <c r="AEA312"/>
      <c r="AEB312"/>
      <c r="AEC312"/>
      <c r="AED312"/>
      <c r="AEE312"/>
      <c r="AEF312"/>
      <c r="AEG312"/>
      <c r="AEH312"/>
      <c r="AEI312"/>
      <c r="AEJ312"/>
      <c r="AEK312"/>
      <c r="AEL312"/>
      <c r="AEM312"/>
      <c r="AEN312"/>
      <c r="AEO312"/>
      <c r="AEP312"/>
      <c r="AEQ312"/>
      <c r="AER312"/>
      <c r="AES312"/>
      <c r="AET312"/>
      <c r="AEU312"/>
      <c r="AEV312"/>
      <c r="AEW312"/>
      <c r="AEX312"/>
      <c r="AEY312"/>
      <c r="AEZ312"/>
      <c r="AFA312"/>
      <c r="AFB312"/>
      <c r="AFC312"/>
      <c r="AFD312"/>
      <c r="AFE312"/>
      <c r="AFF312"/>
      <c r="AFG312"/>
      <c r="AFH312"/>
      <c r="AFI312"/>
      <c r="AFJ312"/>
      <c r="AFK312"/>
      <c r="AFL312"/>
      <c r="AFM312"/>
      <c r="AFN312"/>
      <c r="AFO312"/>
      <c r="AFP312"/>
      <c r="AFQ312"/>
      <c r="AFR312"/>
      <c r="AFS312"/>
      <c r="AFT312"/>
      <c r="AFU312"/>
      <c r="AFV312"/>
      <c r="AFW312"/>
      <c r="AFX312"/>
      <c r="AFY312"/>
      <c r="AFZ312"/>
      <c r="AGA312"/>
      <c r="AGB312"/>
      <c r="AGC312"/>
      <c r="AGD312"/>
      <c r="AGE312"/>
      <c r="AGF312"/>
      <c r="AGG312"/>
      <c r="AGH312"/>
      <c r="AGI312"/>
      <c r="AGJ312"/>
      <c r="AGK312"/>
      <c r="AGL312"/>
      <c r="AGM312"/>
      <c r="AGN312"/>
      <c r="AGO312"/>
      <c r="AGP312"/>
      <c r="AGQ312"/>
      <c r="AGR312"/>
      <c r="AGS312"/>
      <c r="AGT312"/>
      <c r="AGU312"/>
      <c r="AGV312"/>
      <c r="AGW312"/>
      <c r="AGX312"/>
      <c r="AGY312"/>
      <c r="AGZ312"/>
      <c r="AHA312"/>
      <c r="AHB312"/>
      <c r="AHC312"/>
      <c r="AHD312"/>
      <c r="AHE312"/>
      <c r="AHF312"/>
      <c r="AHG312"/>
      <c r="AHH312"/>
      <c r="AHI312"/>
      <c r="AHJ312"/>
      <c r="AHK312"/>
      <c r="AHL312"/>
      <c r="AHM312"/>
      <c r="AHN312"/>
      <c r="AHO312"/>
      <c r="AHP312"/>
      <c r="AHQ312"/>
      <c r="AHR312"/>
      <c r="AHS312"/>
      <c r="AHT312"/>
      <c r="AHU312"/>
      <c r="AHV312"/>
      <c r="AHW312"/>
      <c r="AHX312"/>
      <c r="AHY312"/>
      <c r="AHZ312"/>
      <c r="AIA312"/>
      <c r="AIB312"/>
      <c r="AIC312"/>
      <c r="AID312"/>
      <c r="AIE312"/>
      <c r="AIF312"/>
      <c r="AIG312"/>
      <c r="AIH312"/>
      <c r="AII312"/>
      <c r="AIJ312"/>
      <c r="AIK312"/>
      <c r="AIL312"/>
      <c r="AIM312"/>
      <c r="AIN312"/>
      <c r="AIO312"/>
      <c r="AIP312"/>
      <c r="AIQ312"/>
      <c r="AIR312"/>
      <c r="AIS312"/>
      <c r="AIT312"/>
      <c r="AIU312"/>
      <c r="AIV312"/>
      <c r="AIW312"/>
      <c r="AIX312"/>
      <c r="AIY312"/>
      <c r="AIZ312"/>
      <c r="AJA312"/>
      <c r="AJB312"/>
      <c r="AJC312"/>
      <c r="AJD312"/>
      <c r="AJE312"/>
      <c r="AJF312"/>
      <c r="AJG312"/>
      <c r="AJH312"/>
      <c r="AJI312"/>
      <c r="AJJ312"/>
      <c r="AJK312"/>
      <c r="AJL312"/>
      <c r="AJM312"/>
      <c r="AJN312"/>
      <c r="AJO312"/>
      <c r="AJP312"/>
      <c r="AJQ312"/>
      <c r="AJR312"/>
      <c r="AJS312"/>
      <c r="AJT312"/>
      <c r="AJU312"/>
      <c r="AJV312"/>
      <c r="AJW312"/>
      <c r="AJX312"/>
      <c r="AJY312"/>
      <c r="AJZ312"/>
      <c r="AKA312"/>
      <c r="AKB312"/>
      <c r="AKC312"/>
      <c r="AKD312"/>
      <c r="AKE312"/>
      <c r="AKF312"/>
      <c r="AKG312"/>
      <c r="AKH312"/>
      <c r="AKI312"/>
      <c r="AKJ312"/>
      <c r="AKK312"/>
      <c r="AKL312"/>
      <c r="AKM312"/>
      <c r="AKN312"/>
      <c r="AKO312"/>
      <c r="AKP312"/>
      <c r="AKQ312"/>
      <c r="AKR312"/>
      <c r="AKS312"/>
      <c r="AKT312"/>
      <c r="AKU312"/>
      <c r="AKV312"/>
      <c r="AKW312"/>
      <c r="AKX312"/>
      <c r="AKY312"/>
      <c r="AKZ312"/>
      <c r="ALA312"/>
      <c r="ALB312"/>
      <c r="ALC312"/>
      <c r="ALD312"/>
      <c r="ALE312"/>
      <c r="ALF312"/>
      <c r="ALG312"/>
      <c r="ALH312"/>
      <c r="ALI312"/>
      <c r="ALJ312"/>
      <c r="ALK312"/>
      <c r="ALL312"/>
      <c r="ALM312"/>
      <c r="ALN312"/>
      <c r="ALO312"/>
      <c r="ALP312"/>
      <c r="ALQ312"/>
      <c r="ALR312"/>
      <c r="ALS312"/>
      <c r="ALT312"/>
      <c r="ALU312"/>
      <c r="ALV312"/>
      <c r="ALW312"/>
      <c r="ALX312"/>
      <c r="ALY312"/>
      <c r="ALZ312"/>
      <c r="AMA312"/>
    </row>
    <row r="313" spans="3:1015" x14ac:dyDescent="0.25">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c r="AA313" s="123"/>
      <c r="AB313" s="123"/>
      <c r="AC313" s="123"/>
      <c r="AD313" s="123"/>
      <c r="AE313" s="123"/>
      <c r="AF313" s="123"/>
      <c r="AG313" s="123"/>
      <c r="AH313" s="123"/>
      <c r="AI313" s="123"/>
      <c r="AJ313" s="123"/>
      <c r="AK313" s="123"/>
      <c r="AL313" s="123"/>
      <c r="AM313" s="123"/>
      <c r="AN313" s="123"/>
      <c r="AO313" s="123"/>
      <c r="AP313" s="123"/>
      <c r="AQ313" s="123"/>
      <c r="AR313" s="123"/>
      <c r="AS313" s="123"/>
      <c r="AT313" s="123"/>
      <c r="AU313" s="123"/>
      <c r="AV313"/>
      <c r="AW313"/>
      <c r="AX313"/>
      <c r="AY313"/>
      <c r="AZ313"/>
      <c r="BA313"/>
      <c r="BB313"/>
      <c r="BC313"/>
      <c r="BD313"/>
      <c r="BE313"/>
      <c r="BF313"/>
      <c r="BG313"/>
      <c r="BH313"/>
      <c r="BI313"/>
      <c r="BJ313"/>
      <c r="BK313"/>
      <c r="BL313"/>
      <c r="BM313"/>
      <c r="BN313"/>
      <c r="BO313"/>
      <c r="BP313"/>
      <c r="BQ313"/>
      <c r="BR313"/>
      <c r="BS313"/>
      <c r="BT313"/>
      <c r="BU313"/>
      <c r="BV313"/>
      <c r="BW313"/>
      <c r="BX313"/>
      <c r="BY313"/>
      <c r="BZ313"/>
      <c r="CA313"/>
      <c r="CB313"/>
      <c r="CC313"/>
      <c r="CD313"/>
      <c r="CE313"/>
      <c r="CF313"/>
      <c r="CG313"/>
      <c r="CH313"/>
      <c r="CI313"/>
      <c r="CJ313"/>
      <c r="CK313"/>
      <c r="CL313"/>
      <c r="CM313"/>
      <c r="CN313"/>
      <c r="CO313"/>
      <c r="CP313"/>
      <c r="CQ313"/>
      <c r="CR313"/>
      <c r="CS313"/>
      <c r="CT313"/>
      <c r="CU313"/>
      <c r="CV313"/>
      <c r="CW313"/>
      <c r="CX313"/>
      <c r="CY313"/>
      <c r="CZ313"/>
      <c r="DA313"/>
      <c r="DB313"/>
      <c r="DC313"/>
      <c r="DD313"/>
      <c r="DE313"/>
      <c r="DF313"/>
      <c r="DG313"/>
      <c r="DH313"/>
      <c r="DI313"/>
      <c r="DJ313"/>
      <c r="DK313"/>
      <c r="DL313"/>
      <c r="DM313"/>
      <c r="DN313"/>
      <c r="DO313"/>
      <c r="DP313"/>
      <c r="DQ313"/>
      <c r="DR313"/>
      <c r="DS313"/>
      <c r="DT313"/>
      <c r="DU313"/>
      <c r="DV313"/>
      <c r="DW313"/>
      <c r="DX313"/>
      <c r="DY313"/>
      <c r="DZ313"/>
      <c r="EA313"/>
      <c r="EB313"/>
      <c r="EC313"/>
      <c r="ED313"/>
      <c r="EE313"/>
      <c r="EF313"/>
      <c r="EG313"/>
      <c r="EH313"/>
      <c r="EI313"/>
      <c r="EJ313"/>
      <c r="EK313"/>
      <c r="EL313"/>
      <c r="EM313"/>
      <c r="EN313"/>
      <c r="EO313"/>
      <c r="EP313"/>
      <c r="EQ313"/>
      <c r="ER313"/>
      <c r="ES313"/>
      <c r="ET313"/>
      <c r="EU313"/>
      <c r="EV313"/>
      <c r="EW313"/>
      <c r="EX313"/>
      <c r="EY313"/>
      <c r="EZ313"/>
      <c r="FA313"/>
      <c r="FB313"/>
      <c r="FC313"/>
      <c r="FD313"/>
      <c r="FE313"/>
      <c r="FF313"/>
      <c r="FG313"/>
      <c r="FH313"/>
      <c r="FI313"/>
      <c r="FJ313"/>
      <c r="FK313"/>
      <c r="FL313"/>
      <c r="FM313"/>
      <c r="FN313"/>
      <c r="FO313"/>
      <c r="FP313"/>
      <c r="FQ313"/>
      <c r="FR313"/>
      <c r="FS313"/>
      <c r="FT313"/>
      <c r="FU313"/>
      <c r="FV313"/>
      <c r="FW313"/>
      <c r="FX313"/>
      <c r="FY313"/>
      <c r="FZ313"/>
      <c r="GA313"/>
      <c r="GB313"/>
      <c r="GC313"/>
      <c r="GD313"/>
      <c r="GE313"/>
      <c r="GF313"/>
      <c r="GG313"/>
      <c r="GH313"/>
      <c r="GI313"/>
      <c r="GJ313"/>
      <c r="GK313"/>
      <c r="GL313"/>
      <c r="GM313"/>
      <c r="GN313"/>
      <c r="GO313"/>
      <c r="GP313"/>
      <c r="GQ313"/>
      <c r="GR313"/>
      <c r="GS313"/>
      <c r="GT313"/>
      <c r="GU313"/>
      <c r="GV313"/>
      <c r="GW313"/>
      <c r="GX313"/>
      <c r="GY313"/>
      <c r="GZ313"/>
      <c r="HA313"/>
      <c r="HB313"/>
      <c r="HC313"/>
      <c r="HD313"/>
      <c r="HE313"/>
      <c r="HF313"/>
      <c r="HG313"/>
      <c r="HH313"/>
      <c r="HI313"/>
      <c r="HJ313"/>
      <c r="HK313"/>
      <c r="HL313"/>
      <c r="HM313"/>
      <c r="HN313"/>
      <c r="HO313"/>
      <c r="HP313"/>
      <c r="HQ313"/>
      <c r="HR313"/>
      <c r="HS313"/>
      <c r="HT313"/>
      <c r="HU313"/>
      <c r="HV313"/>
      <c r="HW313"/>
      <c r="HX313"/>
      <c r="HY313"/>
      <c r="HZ313"/>
      <c r="IA313"/>
      <c r="IB313"/>
      <c r="IC313"/>
      <c r="ID313"/>
      <c r="IE313"/>
      <c r="IF313"/>
      <c r="IG313"/>
      <c r="IH313"/>
      <c r="II313"/>
      <c r="IJ313"/>
      <c r="IK313"/>
      <c r="IL313"/>
      <c r="IM313"/>
      <c r="IN313"/>
      <c r="IO313"/>
      <c r="IP313"/>
      <c r="IQ313"/>
      <c r="IR313"/>
      <c r="IS313"/>
      <c r="IT313"/>
      <c r="IU313"/>
      <c r="IV313"/>
      <c r="IW313"/>
      <c r="IX313"/>
      <c r="IY313"/>
      <c r="IZ313"/>
      <c r="JA313"/>
      <c r="JB313"/>
      <c r="JC313"/>
      <c r="JD313"/>
      <c r="JE313"/>
      <c r="JF313"/>
      <c r="JG313"/>
      <c r="JH313"/>
      <c r="JI313"/>
      <c r="JJ313"/>
      <c r="JK313"/>
      <c r="JL313"/>
      <c r="JM313"/>
      <c r="JN313"/>
      <c r="JO313"/>
      <c r="JP313"/>
      <c r="JQ313"/>
      <c r="JR313"/>
      <c r="JS313"/>
      <c r="JT313"/>
      <c r="JU313"/>
      <c r="JV313"/>
      <c r="JW313"/>
      <c r="JX313"/>
      <c r="JY313"/>
      <c r="JZ313"/>
      <c r="KA313"/>
      <c r="KB313"/>
      <c r="KC313"/>
      <c r="KD313"/>
      <c r="KE313"/>
      <c r="KF313"/>
      <c r="KG313"/>
      <c r="KH313"/>
      <c r="KI313"/>
      <c r="KJ313"/>
      <c r="KK313"/>
      <c r="KL313"/>
      <c r="KM313"/>
      <c r="KN313"/>
      <c r="KO313"/>
      <c r="KP313"/>
      <c r="KQ313"/>
      <c r="KR313"/>
      <c r="KS313"/>
      <c r="KT313"/>
      <c r="KU313"/>
      <c r="KV313"/>
      <c r="KW313"/>
      <c r="KX313"/>
      <c r="KY313"/>
      <c r="KZ313"/>
      <c r="LA313"/>
      <c r="LB313"/>
      <c r="LC313"/>
      <c r="LD313"/>
      <c r="LE313"/>
      <c r="LF313"/>
      <c r="LG313"/>
      <c r="LH313"/>
      <c r="LI313"/>
      <c r="LJ313"/>
      <c r="LK313"/>
      <c r="LL313"/>
      <c r="LM313"/>
      <c r="LN313"/>
      <c r="LO313"/>
      <c r="LP313"/>
      <c r="LQ313"/>
      <c r="LR313"/>
      <c r="LS313"/>
      <c r="LT313"/>
      <c r="LU313"/>
      <c r="LV313"/>
      <c r="LW313"/>
      <c r="LX313"/>
      <c r="LY313"/>
      <c r="LZ313"/>
      <c r="MA313"/>
      <c r="MB313"/>
      <c r="MC313"/>
      <c r="MD313"/>
      <c r="ME313"/>
      <c r="MF313"/>
      <c r="MG313"/>
      <c r="MH313"/>
      <c r="MI313"/>
      <c r="MJ313"/>
      <c r="MK313"/>
      <c r="ML313"/>
      <c r="MM313"/>
      <c r="MN313"/>
      <c r="MO313"/>
      <c r="MP313"/>
      <c r="MQ313"/>
      <c r="MR313"/>
      <c r="MS313"/>
      <c r="MT313"/>
      <c r="MU313"/>
      <c r="MV313"/>
      <c r="MW313"/>
      <c r="MX313"/>
      <c r="MY313"/>
      <c r="MZ313"/>
      <c r="NA313"/>
      <c r="NB313"/>
      <c r="NC313"/>
      <c r="ND313"/>
      <c r="NE313"/>
      <c r="NF313"/>
      <c r="NG313"/>
      <c r="NH313"/>
      <c r="NI313"/>
      <c r="NJ313"/>
      <c r="NK313"/>
      <c r="NL313"/>
      <c r="NM313"/>
      <c r="NN313"/>
      <c r="NO313"/>
      <c r="NP313"/>
      <c r="NQ313"/>
      <c r="NR313"/>
      <c r="NS313"/>
      <c r="NT313"/>
      <c r="NU313"/>
      <c r="NV313"/>
      <c r="NW313"/>
      <c r="NX313"/>
      <c r="NY313"/>
      <c r="NZ313"/>
      <c r="OA313"/>
      <c r="OB313"/>
      <c r="OC313"/>
      <c r="OD313"/>
      <c r="OE313"/>
      <c r="OF313"/>
      <c r="OG313"/>
      <c r="OH313"/>
      <c r="OI313"/>
      <c r="OJ313"/>
      <c r="OK313"/>
      <c r="OL313"/>
      <c r="OM313"/>
      <c r="ON313"/>
      <c r="OO313"/>
      <c r="OP313"/>
      <c r="OQ313"/>
      <c r="OR313"/>
      <c r="OS313"/>
      <c r="OT313"/>
      <c r="OU313"/>
      <c r="OV313"/>
      <c r="OW313"/>
      <c r="OX313"/>
      <c r="OY313"/>
      <c r="OZ313"/>
      <c r="PA313"/>
      <c r="PB313"/>
      <c r="PC313"/>
      <c r="PD313"/>
      <c r="PE313"/>
      <c r="PF313"/>
      <c r="PG313"/>
      <c r="PH313"/>
      <c r="PI313"/>
      <c r="PJ313"/>
      <c r="PK313"/>
      <c r="PL313"/>
      <c r="PM313"/>
      <c r="PN313"/>
      <c r="PO313"/>
      <c r="PP313"/>
      <c r="PQ313"/>
      <c r="PR313"/>
      <c r="PS313"/>
      <c r="PT313"/>
      <c r="PU313"/>
      <c r="PV313"/>
      <c r="PW313"/>
      <c r="PX313"/>
      <c r="PY313"/>
      <c r="PZ313"/>
      <c r="QA313"/>
      <c r="QB313"/>
      <c r="QC313"/>
      <c r="QD313"/>
      <c r="QE313"/>
      <c r="QF313"/>
      <c r="QG313"/>
      <c r="QH313"/>
      <c r="QI313"/>
      <c r="QJ313"/>
      <c r="QK313"/>
      <c r="QL313"/>
      <c r="QM313"/>
      <c r="QN313"/>
      <c r="QO313"/>
      <c r="QP313"/>
      <c r="QQ313"/>
      <c r="QR313"/>
      <c r="QS313"/>
      <c r="QT313"/>
      <c r="QU313"/>
      <c r="QV313"/>
      <c r="QW313"/>
      <c r="QX313"/>
      <c r="QY313"/>
      <c r="QZ313"/>
      <c r="RA313"/>
      <c r="RB313"/>
      <c r="RC313"/>
      <c r="RD313"/>
      <c r="RE313"/>
      <c r="RF313"/>
      <c r="RG313"/>
      <c r="RH313"/>
      <c r="RI313"/>
      <c r="RJ313"/>
      <c r="RK313"/>
      <c r="RL313"/>
      <c r="RM313"/>
      <c r="RN313"/>
      <c r="RO313"/>
      <c r="RP313"/>
      <c r="RQ313"/>
      <c r="RR313"/>
      <c r="RS313"/>
      <c r="RT313"/>
      <c r="RU313"/>
      <c r="RV313"/>
      <c r="RW313"/>
      <c r="RX313"/>
      <c r="RY313"/>
      <c r="RZ313"/>
      <c r="SA313"/>
      <c r="SB313"/>
      <c r="SC313"/>
      <c r="SD313"/>
      <c r="SE313"/>
      <c r="SF313"/>
      <c r="SG313"/>
      <c r="SH313"/>
      <c r="SI313"/>
      <c r="SJ313"/>
      <c r="SK313"/>
      <c r="SL313"/>
      <c r="SM313"/>
      <c r="SN313"/>
      <c r="SO313"/>
      <c r="SP313"/>
      <c r="SQ313"/>
      <c r="SR313"/>
      <c r="SS313"/>
      <c r="ST313"/>
      <c r="SU313"/>
      <c r="SV313"/>
      <c r="SW313"/>
      <c r="SX313"/>
      <c r="SY313"/>
      <c r="SZ313"/>
      <c r="TA313"/>
      <c r="TB313"/>
      <c r="TC313"/>
      <c r="TD313"/>
      <c r="TE313"/>
      <c r="TF313"/>
      <c r="TG313"/>
      <c r="TH313"/>
      <c r="TI313"/>
      <c r="TJ313"/>
      <c r="TK313"/>
      <c r="TL313"/>
      <c r="TM313"/>
      <c r="TN313"/>
      <c r="TO313"/>
      <c r="TP313"/>
      <c r="TQ313"/>
      <c r="TR313"/>
      <c r="TS313"/>
      <c r="TT313"/>
      <c r="TU313"/>
      <c r="TV313"/>
      <c r="TW313"/>
      <c r="TX313"/>
      <c r="TY313"/>
      <c r="TZ313"/>
      <c r="UA313"/>
      <c r="UB313"/>
      <c r="UC313"/>
      <c r="UD313"/>
      <c r="UE313"/>
      <c r="UF313"/>
      <c r="UG313"/>
      <c r="UH313"/>
      <c r="UI313"/>
      <c r="UJ313"/>
      <c r="UK313"/>
      <c r="UL313"/>
      <c r="UM313"/>
      <c r="UN313"/>
      <c r="UO313"/>
      <c r="UP313"/>
      <c r="UQ313"/>
      <c r="UR313"/>
      <c r="US313"/>
      <c r="UT313"/>
      <c r="UU313"/>
      <c r="UV313"/>
      <c r="UW313"/>
      <c r="UX313"/>
      <c r="UY313"/>
      <c r="UZ313"/>
      <c r="VA313"/>
      <c r="VB313"/>
      <c r="VC313"/>
      <c r="VD313"/>
      <c r="VE313"/>
      <c r="VF313"/>
      <c r="VG313"/>
      <c r="VH313"/>
      <c r="VI313"/>
      <c r="VJ313"/>
      <c r="VK313"/>
      <c r="VL313"/>
      <c r="VM313"/>
      <c r="VN313"/>
      <c r="VO313"/>
      <c r="VP313"/>
      <c r="VQ313"/>
      <c r="VR313"/>
      <c r="VS313"/>
      <c r="VT313"/>
      <c r="VU313"/>
      <c r="VV313"/>
      <c r="VW313"/>
      <c r="VX313"/>
      <c r="VY313"/>
      <c r="VZ313"/>
      <c r="WA313"/>
      <c r="WB313"/>
      <c r="WC313"/>
      <c r="WD313"/>
      <c r="WE313"/>
      <c r="WF313"/>
      <c r="WG313"/>
      <c r="WH313"/>
      <c r="WI313"/>
      <c r="WJ313"/>
      <c r="WK313"/>
      <c r="WL313"/>
      <c r="WM313"/>
      <c r="WN313"/>
      <c r="WO313"/>
      <c r="WP313"/>
      <c r="WQ313"/>
      <c r="WR313"/>
      <c r="WS313"/>
      <c r="WT313"/>
      <c r="WU313"/>
      <c r="WV313"/>
      <c r="WW313"/>
      <c r="WX313"/>
      <c r="WY313"/>
      <c r="WZ313"/>
      <c r="XA313"/>
      <c r="XB313"/>
      <c r="XC313"/>
      <c r="XD313"/>
      <c r="XE313"/>
      <c r="XF313"/>
      <c r="XG313"/>
      <c r="XH313"/>
      <c r="XI313"/>
      <c r="XJ313"/>
      <c r="XK313"/>
      <c r="XL313"/>
      <c r="XM313"/>
      <c r="XN313"/>
      <c r="XO313"/>
      <c r="XP313"/>
      <c r="XQ313"/>
      <c r="XR313"/>
      <c r="XS313"/>
      <c r="XT313"/>
      <c r="XU313"/>
      <c r="XV313"/>
      <c r="XW313"/>
      <c r="XX313"/>
      <c r="XY313"/>
      <c r="XZ313"/>
      <c r="YA313"/>
      <c r="YB313"/>
      <c r="YC313"/>
      <c r="YD313"/>
      <c r="YE313"/>
      <c r="YF313"/>
      <c r="YG313"/>
      <c r="YH313"/>
      <c r="YI313"/>
      <c r="YJ313"/>
      <c r="YK313"/>
      <c r="YL313"/>
      <c r="YM313"/>
      <c r="YN313"/>
      <c r="YO313"/>
      <c r="YP313"/>
      <c r="YQ313"/>
      <c r="YR313"/>
      <c r="YS313"/>
      <c r="YT313"/>
      <c r="YU313"/>
      <c r="YV313"/>
      <c r="YW313"/>
      <c r="YX313"/>
      <c r="YY313"/>
      <c r="YZ313"/>
      <c r="ZA313"/>
      <c r="ZB313"/>
      <c r="ZC313"/>
      <c r="ZD313"/>
      <c r="ZE313"/>
      <c r="ZF313"/>
      <c r="ZG313"/>
      <c r="ZH313"/>
      <c r="ZI313"/>
      <c r="ZJ313"/>
      <c r="ZK313"/>
      <c r="ZL313"/>
      <c r="ZM313"/>
      <c r="ZN313"/>
      <c r="ZO313"/>
      <c r="ZP313"/>
      <c r="ZQ313"/>
      <c r="ZR313"/>
      <c r="ZS313"/>
      <c r="ZT313"/>
      <c r="ZU313"/>
      <c r="ZV313"/>
      <c r="ZW313"/>
      <c r="ZX313"/>
      <c r="ZY313"/>
      <c r="ZZ313"/>
      <c r="AAA313"/>
      <c r="AAB313"/>
      <c r="AAC313"/>
      <c r="AAD313"/>
      <c r="AAE313"/>
      <c r="AAF313"/>
      <c r="AAG313"/>
      <c r="AAH313"/>
      <c r="AAI313"/>
      <c r="AAJ313"/>
      <c r="AAK313"/>
      <c r="AAL313"/>
      <c r="AAM313"/>
      <c r="AAN313"/>
      <c r="AAO313"/>
      <c r="AAP313"/>
      <c r="AAQ313"/>
      <c r="AAR313"/>
      <c r="AAS313"/>
      <c r="AAT313"/>
      <c r="AAU313"/>
      <c r="AAV313"/>
      <c r="AAW313"/>
      <c r="AAX313"/>
      <c r="AAY313"/>
      <c r="AAZ313"/>
      <c r="ABA313"/>
      <c r="ABB313"/>
      <c r="ABC313"/>
      <c r="ABD313"/>
      <c r="ABE313"/>
      <c r="ABF313"/>
      <c r="ABG313"/>
      <c r="ABH313"/>
      <c r="ABI313"/>
      <c r="ABJ313"/>
      <c r="ABK313"/>
      <c r="ABL313"/>
      <c r="ABM313"/>
      <c r="ABN313"/>
      <c r="ABO313"/>
      <c r="ABP313"/>
      <c r="ABQ313"/>
      <c r="ABR313"/>
      <c r="ABS313"/>
      <c r="ABT313"/>
      <c r="ABU313"/>
      <c r="ABV313"/>
      <c r="ABW313"/>
      <c r="ABX313"/>
      <c r="ABY313"/>
      <c r="ABZ313"/>
      <c r="ACA313"/>
      <c r="ACB313"/>
      <c r="ACC313"/>
      <c r="ACD313"/>
      <c r="ACE313"/>
      <c r="ACF313"/>
      <c r="ACG313"/>
      <c r="ACH313"/>
      <c r="ACI313"/>
      <c r="ACJ313"/>
      <c r="ACK313"/>
      <c r="ACL313"/>
      <c r="ACM313"/>
      <c r="ACN313"/>
      <c r="ACO313"/>
      <c r="ACP313"/>
      <c r="ACQ313"/>
      <c r="ACR313"/>
      <c r="ACS313"/>
      <c r="ACT313"/>
      <c r="ACU313"/>
      <c r="ACV313"/>
      <c r="ACW313"/>
      <c r="ACX313"/>
      <c r="ACY313"/>
      <c r="ACZ313"/>
      <c r="ADA313"/>
      <c r="ADB313"/>
      <c r="ADC313"/>
      <c r="ADD313"/>
      <c r="ADE313"/>
      <c r="ADF313"/>
      <c r="ADG313"/>
      <c r="ADH313"/>
      <c r="ADI313"/>
      <c r="ADJ313"/>
      <c r="ADK313"/>
      <c r="ADL313"/>
      <c r="ADM313"/>
      <c r="ADN313"/>
      <c r="ADO313"/>
      <c r="ADP313"/>
      <c r="ADQ313"/>
      <c r="ADR313"/>
      <c r="ADS313"/>
      <c r="ADT313"/>
      <c r="ADU313"/>
      <c r="ADV313"/>
      <c r="ADW313"/>
      <c r="ADX313"/>
      <c r="ADY313"/>
      <c r="ADZ313"/>
      <c r="AEA313"/>
      <c r="AEB313"/>
      <c r="AEC313"/>
      <c r="AED313"/>
      <c r="AEE313"/>
      <c r="AEF313"/>
      <c r="AEG313"/>
      <c r="AEH313"/>
      <c r="AEI313"/>
      <c r="AEJ313"/>
      <c r="AEK313"/>
      <c r="AEL313"/>
      <c r="AEM313"/>
      <c r="AEN313"/>
      <c r="AEO313"/>
      <c r="AEP313"/>
      <c r="AEQ313"/>
      <c r="AER313"/>
      <c r="AES313"/>
      <c r="AET313"/>
      <c r="AEU313"/>
      <c r="AEV313"/>
      <c r="AEW313"/>
      <c r="AEX313"/>
      <c r="AEY313"/>
      <c r="AEZ313"/>
      <c r="AFA313"/>
      <c r="AFB313"/>
      <c r="AFC313"/>
      <c r="AFD313"/>
      <c r="AFE313"/>
      <c r="AFF313"/>
      <c r="AFG313"/>
      <c r="AFH313"/>
      <c r="AFI313"/>
      <c r="AFJ313"/>
      <c r="AFK313"/>
      <c r="AFL313"/>
      <c r="AFM313"/>
      <c r="AFN313"/>
      <c r="AFO313"/>
      <c r="AFP313"/>
      <c r="AFQ313"/>
      <c r="AFR313"/>
      <c r="AFS313"/>
      <c r="AFT313"/>
      <c r="AFU313"/>
      <c r="AFV313"/>
      <c r="AFW313"/>
      <c r="AFX313"/>
      <c r="AFY313"/>
      <c r="AFZ313"/>
      <c r="AGA313"/>
      <c r="AGB313"/>
      <c r="AGC313"/>
      <c r="AGD313"/>
      <c r="AGE313"/>
      <c r="AGF313"/>
      <c r="AGG313"/>
      <c r="AGH313"/>
      <c r="AGI313"/>
      <c r="AGJ313"/>
      <c r="AGK313"/>
      <c r="AGL313"/>
      <c r="AGM313"/>
      <c r="AGN313"/>
      <c r="AGO313"/>
      <c r="AGP313"/>
      <c r="AGQ313"/>
      <c r="AGR313"/>
      <c r="AGS313"/>
      <c r="AGT313"/>
      <c r="AGU313"/>
      <c r="AGV313"/>
      <c r="AGW313"/>
      <c r="AGX313"/>
      <c r="AGY313"/>
      <c r="AGZ313"/>
      <c r="AHA313"/>
      <c r="AHB313"/>
      <c r="AHC313"/>
      <c r="AHD313"/>
      <c r="AHE313"/>
      <c r="AHF313"/>
      <c r="AHG313"/>
      <c r="AHH313"/>
      <c r="AHI313"/>
      <c r="AHJ313"/>
      <c r="AHK313"/>
      <c r="AHL313"/>
      <c r="AHM313"/>
      <c r="AHN313"/>
      <c r="AHO313"/>
      <c r="AHP313"/>
      <c r="AHQ313"/>
      <c r="AHR313"/>
      <c r="AHS313"/>
      <c r="AHT313"/>
      <c r="AHU313"/>
      <c r="AHV313"/>
      <c r="AHW313"/>
      <c r="AHX313"/>
      <c r="AHY313"/>
      <c r="AHZ313"/>
      <c r="AIA313"/>
      <c r="AIB313"/>
      <c r="AIC313"/>
      <c r="AID313"/>
      <c r="AIE313"/>
      <c r="AIF313"/>
      <c r="AIG313"/>
      <c r="AIH313"/>
      <c r="AII313"/>
      <c r="AIJ313"/>
      <c r="AIK313"/>
      <c r="AIL313"/>
      <c r="AIM313"/>
      <c r="AIN313"/>
      <c r="AIO313"/>
      <c r="AIP313"/>
      <c r="AIQ313"/>
      <c r="AIR313"/>
      <c r="AIS313"/>
      <c r="AIT313"/>
      <c r="AIU313"/>
      <c r="AIV313"/>
      <c r="AIW313"/>
      <c r="AIX313"/>
      <c r="AIY313"/>
      <c r="AIZ313"/>
      <c r="AJA313"/>
      <c r="AJB313"/>
      <c r="AJC313"/>
      <c r="AJD313"/>
      <c r="AJE313"/>
      <c r="AJF313"/>
      <c r="AJG313"/>
      <c r="AJH313"/>
      <c r="AJI313"/>
      <c r="AJJ313"/>
      <c r="AJK313"/>
      <c r="AJL313"/>
      <c r="AJM313"/>
      <c r="AJN313"/>
      <c r="AJO313"/>
      <c r="AJP313"/>
      <c r="AJQ313"/>
      <c r="AJR313"/>
      <c r="AJS313"/>
      <c r="AJT313"/>
      <c r="AJU313"/>
      <c r="AJV313"/>
      <c r="AJW313"/>
      <c r="AJX313"/>
      <c r="AJY313"/>
      <c r="AJZ313"/>
      <c r="AKA313"/>
      <c r="AKB313"/>
      <c r="AKC313"/>
      <c r="AKD313"/>
      <c r="AKE313"/>
      <c r="AKF313"/>
      <c r="AKG313"/>
      <c r="AKH313"/>
      <c r="AKI313"/>
      <c r="AKJ313"/>
      <c r="AKK313"/>
      <c r="AKL313"/>
      <c r="AKM313"/>
      <c r="AKN313"/>
      <c r="AKO313"/>
      <c r="AKP313"/>
      <c r="AKQ313"/>
      <c r="AKR313"/>
      <c r="AKS313"/>
      <c r="AKT313"/>
      <c r="AKU313"/>
      <c r="AKV313"/>
      <c r="AKW313"/>
      <c r="AKX313"/>
      <c r="AKY313"/>
      <c r="AKZ313"/>
      <c r="ALA313"/>
      <c r="ALB313"/>
      <c r="ALC313"/>
      <c r="ALD313"/>
      <c r="ALE313"/>
      <c r="ALF313"/>
      <c r="ALG313"/>
      <c r="ALH313"/>
      <c r="ALI313"/>
      <c r="ALJ313"/>
      <c r="ALK313"/>
      <c r="ALL313"/>
      <c r="ALM313"/>
      <c r="ALN313"/>
      <c r="ALO313"/>
      <c r="ALP313"/>
      <c r="ALQ313"/>
      <c r="ALR313"/>
      <c r="ALS313"/>
      <c r="ALT313"/>
      <c r="ALU313"/>
      <c r="ALV313"/>
      <c r="ALW313"/>
      <c r="ALX313"/>
      <c r="ALY313"/>
      <c r="ALZ313"/>
      <c r="AMA313"/>
    </row>
    <row r="314" spans="3:1015" x14ac:dyDescent="0.25">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c r="AA314" s="123"/>
      <c r="AB314" s="123"/>
      <c r="AC314" s="123"/>
      <c r="AD314" s="123"/>
      <c r="AE314" s="123"/>
      <c r="AF314" s="123"/>
      <c r="AG314" s="123"/>
      <c r="AH314" s="123"/>
      <c r="AI314" s="123"/>
      <c r="AJ314" s="123"/>
      <c r="AK314" s="123"/>
      <c r="AL314" s="123"/>
      <c r="AM314" s="123"/>
      <c r="AN314" s="123"/>
      <c r="AO314" s="123"/>
      <c r="AP314" s="123"/>
      <c r="AQ314" s="123"/>
      <c r="AR314" s="123"/>
      <c r="AS314" s="123"/>
      <c r="AT314" s="123"/>
      <c r="AU314" s="123"/>
      <c r="AV314"/>
      <c r="AW314"/>
      <c r="AX314"/>
      <c r="AY314"/>
      <c r="AZ314"/>
      <c r="BA314"/>
      <c r="BB314"/>
      <c r="BC314"/>
      <c r="BD314"/>
      <c r="BE314"/>
      <c r="BF314"/>
      <c r="BG314"/>
      <c r="BH314"/>
      <c r="BI314"/>
      <c r="BJ314"/>
      <c r="BK314"/>
      <c r="BL314"/>
      <c r="BM314"/>
      <c r="BN314"/>
      <c r="BO314"/>
      <c r="BP314"/>
      <c r="BQ314"/>
      <c r="BR314"/>
      <c r="BS314"/>
      <c r="BT314"/>
      <c r="BU314"/>
      <c r="BV314"/>
      <c r="BW314"/>
      <c r="BX314"/>
      <c r="BY314"/>
      <c r="BZ314"/>
      <c r="CA314"/>
      <c r="CB314"/>
      <c r="CC314"/>
      <c r="CD314"/>
      <c r="CE314"/>
      <c r="CF314"/>
      <c r="CG314"/>
      <c r="CH314"/>
      <c r="CI314"/>
      <c r="CJ314"/>
      <c r="CK314"/>
      <c r="CL314"/>
      <c r="CM314"/>
      <c r="CN314"/>
      <c r="CO314"/>
      <c r="CP314"/>
      <c r="CQ314"/>
      <c r="CR314"/>
      <c r="CS314"/>
      <c r="CT314"/>
      <c r="CU314"/>
      <c r="CV314"/>
      <c r="CW314"/>
      <c r="CX314"/>
      <c r="CY314"/>
      <c r="CZ314"/>
      <c r="DA314"/>
      <c r="DB314"/>
      <c r="DC314"/>
      <c r="DD314"/>
      <c r="DE314"/>
      <c r="DF314"/>
      <c r="DG314"/>
      <c r="DH314"/>
      <c r="DI314"/>
      <c r="DJ314"/>
      <c r="DK314"/>
      <c r="DL314"/>
      <c r="DM314"/>
      <c r="DN314"/>
      <c r="DO314"/>
      <c r="DP314"/>
      <c r="DQ314"/>
      <c r="DR314"/>
      <c r="DS314"/>
      <c r="DT314"/>
      <c r="DU314"/>
      <c r="DV314"/>
      <c r="DW314"/>
      <c r="DX314"/>
      <c r="DY314"/>
      <c r="DZ314"/>
      <c r="EA314"/>
      <c r="EB314"/>
      <c r="EC314"/>
      <c r="ED314"/>
      <c r="EE314"/>
      <c r="EF314"/>
      <c r="EG314"/>
      <c r="EH314"/>
      <c r="EI314"/>
      <c r="EJ314"/>
      <c r="EK314"/>
      <c r="EL314"/>
      <c r="EM314"/>
      <c r="EN314"/>
      <c r="EO314"/>
      <c r="EP314"/>
      <c r="EQ314"/>
      <c r="ER314"/>
      <c r="ES314"/>
      <c r="ET314"/>
      <c r="EU314"/>
      <c r="EV314"/>
      <c r="EW314"/>
      <c r="EX314"/>
      <c r="EY314"/>
      <c r="EZ314"/>
      <c r="FA314"/>
      <c r="FB314"/>
      <c r="FC314"/>
      <c r="FD314"/>
      <c r="FE314"/>
      <c r="FF314"/>
      <c r="FG314"/>
      <c r="FH314"/>
      <c r="FI314"/>
      <c r="FJ314"/>
      <c r="FK314"/>
      <c r="FL314"/>
      <c r="FM314"/>
      <c r="FN314"/>
      <c r="FO314"/>
      <c r="FP314"/>
      <c r="FQ314"/>
      <c r="FR314"/>
      <c r="FS314"/>
      <c r="FT314"/>
      <c r="FU314"/>
      <c r="FV314"/>
      <c r="FW314"/>
      <c r="FX314"/>
      <c r="FY314"/>
      <c r="FZ314"/>
      <c r="GA314"/>
      <c r="GB314"/>
      <c r="GC314"/>
      <c r="GD314"/>
      <c r="GE314"/>
      <c r="GF314"/>
      <c r="GG314"/>
      <c r="GH314"/>
      <c r="GI314"/>
      <c r="GJ314"/>
      <c r="GK314"/>
      <c r="GL314"/>
      <c r="GM314"/>
      <c r="GN314"/>
      <c r="GO314"/>
      <c r="GP314"/>
      <c r="GQ314"/>
      <c r="GR314"/>
      <c r="GS314"/>
      <c r="GT314"/>
      <c r="GU314"/>
      <c r="GV314"/>
      <c r="GW314"/>
      <c r="GX314"/>
      <c r="GY314"/>
      <c r="GZ314"/>
      <c r="HA314"/>
      <c r="HB314"/>
      <c r="HC314"/>
      <c r="HD314"/>
      <c r="HE314"/>
      <c r="HF314"/>
      <c r="HG314"/>
      <c r="HH314"/>
      <c r="HI314"/>
      <c r="HJ314"/>
      <c r="HK314"/>
      <c r="HL314"/>
      <c r="HM314"/>
      <c r="HN314"/>
      <c r="HO314"/>
      <c r="HP314"/>
      <c r="HQ314"/>
      <c r="HR314"/>
      <c r="HS314"/>
      <c r="HT314"/>
      <c r="HU314"/>
      <c r="HV314"/>
      <c r="HW314"/>
      <c r="HX314"/>
      <c r="HY314"/>
      <c r="HZ314"/>
      <c r="IA314"/>
      <c r="IB314"/>
      <c r="IC314"/>
      <c r="ID314"/>
      <c r="IE314"/>
      <c r="IF314"/>
      <c r="IG314"/>
      <c r="IH314"/>
      <c r="II314"/>
      <c r="IJ314"/>
      <c r="IK314"/>
      <c r="IL314"/>
      <c r="IM314"/>
      <c r="IN314"/>
      <c r="IO314"/>
      <c r="IP314"/>
      <c r="IQ314"/>
      <c r="IR314"/>
      <c r="IS314"/>
      <c r="IT314"/>
      <c r="IU314"/>
      <c r="IV314"/>
      <c r="IW314"/>
      <c r="IX314"/>
      <c r="IY314"/>
      <c r="IZ314"/>
      <c r="JA314"/>
      <c r="JB314"/>
      <c r="JC314"/>
      <c r="JD314"/>
      <c r="JE314"/>
      <c r="JF314"/>
      <c r="JG314"/>
      <c r="JH314"/>
      <c r="JI314"/>
      <c r="JJ314"/>
      <c r="JK314"/>
      <c r="JL314"/>
      <c r="JM314"/>
      <c r="JN314"/>
      <c r="JO314"/>
      <c r="JP314"/>
      <c r="JQ314"/>
      <c r="JR314"/>
      <c r="JS314"/>
      <c r="JT314"/>
      <c r="JU314"/>
      <c r="JV314"/>
      <c r="JW314"/>
      <c r="JX314"/>
      <c r="JY314"/>
      <c r="JZ314"/>
      <c r="KA314"/>
      <c r="KB314"/>
      <c r="KC314"/>
      <c r="KD314"/>
      <c r="KE314"/>
      <c r="KF314"/>
      <c r="KG314"/>
      <c r="KH314"/>
      <c r="KI314"/>
      <c r="KJ314"/>
      <c r="KK314"/>
      <c r="KL314"/>
      <c r="KM314"/>
      <c r="KN314"/>
      <c r="KO314"/>
      <c r="KP314"/>
      <c r="KQ314"/>
      <c r="KR314"/>
      <c r="KS314"/>
      <c r="KT314"/>
      <c r="KU314"/>
      <c r="KV314"/>
      <c r="KW314"/>
      <c r="KX314"/>
      <c r="KY314"/>
      <c r="KZ314"/>
      <c r="LA314"/>
      <c r="LB314"/>
      <c r="LC314"/>
      <c r="LD314"/>
      <c r="LE314"/>
      <c r="LF314"/>
      <c r="LG314"/>
      <c r="LH314"/>
      <c r="LI314"/>
      <c r="LJ314"/>
      <c r="LK314"/>
      <c r="LL314"/>
      <c r="LM314"/>
      <c r="LN314"/>
      <c r="LO314"/>
      <c r="LP314"/>
      <c r="LQ314"/>
      <c r="LR314"/>
      <c r="LS314"/>
      <c r="LT314"/>
      <c r="LU314"/>
      <c r="LV314"/>
      <c r="LW314"/>
      <c r="LX314"/>
      <c r="LY314"/>
      <c r="LZ314"/>
      <c r="MA314"/>
      <c r="MB314"/>
      <c r="MC314"/>
      <c r="MD314"/>
      <c r="ME314"/>
      <c r="MF314"/>
      <c r="MG314"/>
      <c r="MH314"/>
      <c r="MI314"/>
      <c r="MJ314"/>
      <c r="MK314"/>
      <c r="ML314"/>
      <c r="MM314"/>
      <c r="MN314"/>
      <c r="MO314"/>
      <c r="MP314"/>
      <c r="MQ314"/>
      <c r="MR314"/>
      <c r="MS314"/>
      <c r="MT314"/>
      <c r="MU314"/>
      <c r="MV314"/>
      <c r="MW314"/>
      <c r="MX314"/>
      <c r="MY314"/>
      <c r="MZ314"/>
      <c r="NA314"/>
      <c r="NB314"/>
      <c r="NC314"/>
      <c r="ND314"/>
      <c r="NE314"/>
      <c r="NF314"/>
      <c r="NG314"/>
      <c r="NH314"/>
      <c r="NI314"/>
      <c r="NJ314"/>
      <c r="NK314"/>
      <c r="NL314"/>
      <c r="NM314"/>
      <c r="NN314"/>
      <c r="NO314"/>
      <c r="NP314"/>
      <c r="NQ314"/>
      <c r="NR314"/>
      <c r="NS314"/>
      <c r="NT314"/>
      <c r="NU314"/>
      <c r="NV314"/>
      <c r="NW314"/>
      <c r="NX314"/>
      <c r="NY314"/>
      <c r="NZ314"/>
      <c r="OA314"/>
      <c r="OB314"/>
      <c r="OC314"/>
      <c r="OD314"/>
      <c r="OE314"/>
      <c r="OF314"/>
      <c r="OG314"/>
      <c r="OH314"/>
      <c r="OI314"/>
      <c r="OJ314"/>
      <c r="OK314"/>
      <c r="OL314"/>
      <c r="OM314"/>
      <c r="ON314"/>
      <c r="OO314"/>
      <c r="OP314"/>
      <c r="OQ314"/>
      <c r="OR314"/>
      <c r="OS314"/>
      <c r="OT314"/>
      <c r="OU314"/>
      <c r="OV314"/>
      <c r="OW314"/>
      <c r="OX314"/>
      <c r="OY314"/>
      <c r="OZ314"/>
      <c r="PA314"/>
      <c r="PB314"/>
      <c r="PC314"/>
      <c r="PD314"/>
      <c r="PE314"/>
      <c r="PF314"/>
      <c r="PG314"/>
      <c r="PH314"/>
      <c r="PI314"/>
      <c r="PJ314"/>
      <c r="PK314"/>
      <c r="PL314"/>
      <c r="PM314"/>
      <c r="PN314"/>
      <c r="PO314"/>
      <c r="PP314"/>
      <c r="PQ314"/>
      <c r="PR314"/>
      <c r="PS314"/>
      <c r="PT314"/>
      <c r="PU314"/>
      <c r="PV314"/>
      <c r="PW314"/>
      <c r="PX314"/>
      <c r="PY314"/>
      <c r="PZ314"/>
      <c r="QA314"/>
      <c r="QB314"/>
      <c r="QC314"/>
      <c r="QD314"/>
      <c r="QE314"/>
      <c r="QF314"/>
      <c r="QG314"/>
      <c r="QH314"/>
      <c r="QI314"/>
      <c r="QJ314"/>
      <c r="QK314"/>
      <c r="QL314"/>
      <c r="QM314"/>
      <c r="QN314"/>
      <c r="QO314"/>
      <c r="QP314"/>
      <c r="QQ314"/>
      <c r="QR314"/>
      <c r="QS314"/>
      <c r="QT314"/>
      <c r="QU314"/>
      <c r="QV314"/>
      <c r="QW314"/>
      <c r="QX314"/>
      <c r="QY314"/>
      <c r="QZ314"/>
      <c r="RA314"/>
      <c r="RB314"/>
      <c r="RC314"/>
      <c r="RD314"/>
      <c r="RE314"/>
      <c r="RF314"/>
      <c r="RG314"/>
      <c r="RH314"/>
      <c r="RI314"/>
      <c r="RJ314"/>
      <c r="RK314"/>
      <c r="RL314"/>
      <c r="RM314"/>
      <c r="RN314"/>
      <c r="RO314"/>
      <c r="RP314"/>
      <c r="RQ314"/>
      <c r="RR314"/>
      <c r="RS314"/>
      <c r="RT314"/>
      <c r="RU314"/>
      <c r="RV314"/>
      <c r="RW314"/>
      <c r="RX314"/>
      <c r="RY314"/>
      <c r="RZ314"/>
      <c r="SA314"/>
      <c r="SB314"/>
      <c r="SC314"/>
      <c r="SD314"/>
      <c r="SE314"/>
      <c r="SF314"/>
      <c r="SG314"/>
      <c r="SH314"/>
      <c r="SI314"/>
      <c r="SJ314"/>
      <c r="SK314"/>
      <c r="SL314"/>
      <c r="SM314"/>
      <c r="SN314"/>
      <c r="SO314"/>
      <c r="SP314"/>
      <c r="SQ314"/>
      <c r="SR314"/>
      <c r="SS314"/>
      <c r="ST314"/>
      <c r="SU314"/>
      <c r="SV314"/>
      <c r="SW314"/>
      <c r="SX314"/>
      <c r="SY314"/>
      <c r="SZ314"/>
      <c r="TA314"/>
      <c r="TB314"/>
      <c r="TC314"/>
      <c r="TD314"/>
      <c r="TE314"/>
      <c r="TF314"/>
      <c r="TG314"/>
      <c r="TH314"/>
      <c r="TI314"/>
      <c r="TJ314"/>
      <c r="TK314"/>
      <c r="TL314"/>
      <c r="TM314"/>
      <c r="TN314"/>
      <c r="TO314"/>
      <c r="TP314"/>
      <c r="TQ314"/>
      <c r="TR314"/>
      <c r="TS314"/>
      <c r="TT314"/>
      <c r="TU314"/>
      <c r="TV314"/>
      <c r="TW314"/>
      <c r="TX314"/>
      <c r="TY314"/>
      <c r="TZ314"/>
      <c r="UA314"/>
      <c r="UB314"/>
      <c r="UC314"/>
      <c r="UD314"/>
      <c r="UE314"/>
      <c r="UF314"/>
      <c r="UG314"/>
      <c r="UH314"/>
      <c r="UI314"/>
      <c r="UJ314"/>
      <c r="UK314"/>
      <c r="UL314"/>
      <c r="UM314"/>
      <c r="UN314"/>
      <c r="UO314"/>
      <c r="UP314"/>
      <c r="UQ314"/>
      <c r="UR314"/>
      <c r="US314"/>
      <c r="UT314"/>
      <c r="UU314"/>
      <c r="UV314"/>
      <c r="UW314"/>
      <c r="UX314"/>
      <c r="UY314"/>
      <c r="UZ314"/>
      <c r="VA314"/>
      <c r="VB314"/>
      <c r="VC314"/>
      <c r="VD314"/>
      <c r="VE314"/>
      <c r="VF314"/>
      <c r="VG314"/>
      <c r="VH314"/>
      <c r="VI314"/>
      <c r="VJ314"/>
      <c r="VK314"/>
      <c r="VL314"/>
      <c r="VM314"/>
      <c r="VN314"/>
      <c r="VO314"/>
      <c r="VP314"/>
      <c r="VQ314"/>
      <c r="VR314"/>
      <c r="VS314"/>
      <c r="VT314"/>
      <c r="VU314"/>
      <c r="VV314"/>
      <c r="VW314"/>
      <c r="VX314"/>
      <c r="VY314"/>
      <c r="VZ314"/>
      <c r="WA314"/>
      <c r="WB314"/>
      <c r="WC314"/>
      <c r="WD314"/>
      <c r="WE314"/>
      <c r="WF314"/>
      <c r="WG314"/>
      <c r="WH314"/>
      <c r="WI314"/>
      <c r="WJ314"/>
      <c r="WK314"/>
      <c r="WL314"/>
      <c r="WM314"/>
      <c r="WN314"/>
      <c r="WO314"/>
      <c r="WP314"/>
      <c r="WQ314"/>
      <c r="WR314"/>
      <c r="WS314"/>
      <c r="WT314"/>
      <c r="WU314"/>
      <c r="WV314"/>
      <c r="WW314"/>
      <c r="WX314"/>
      <c r="WY314"/>
      <c r="WZ314"/>
      <c r="XA314"/>
      <c r="XB314"/>
      <c r="XC314"/>
      <c r="XD314"/>
      <c r="XE314"/>
      <c r="XF314"/>
      <c r="XG314"/>
      <c r="XH314"/>
      <c r="XI314"/>
      <c r="XJ314"/>
      <c r="XK314"/>
      <c r="XL314"/>
      <c r="XM314"/>
      <c r="XN314"/>
      <c r="XO314"/>
      <c r="XP314"/>
      <c r="XQ314"/>
      <c r="XR314"/>
      <c r="XS314"/>
      <c r="XT314"/>
      <c r="XU314"/>
      <c r="XV314"/>
      <c r="XW314"/>
      <c r="XX314"/>
      <c r="XY314"/>
      <c r="XZ314"/>
      <c r="YA314"/>
      <c r="YB314"/>
      <c r="YC314"/>
      <c r="YD314"/>
      <c r="YE314"/>
      <c r="YF314"/>
      <c r="YG314"/>
      <c r="YH314"/>
      <c r="YI314"/>
      <c r="YJ314"/>
      <c r="YK314"/>
      <c r="YL314"/>
      <c r="YM314"/>
      <c r="YN314"/>
      <c r="YO314"/>
      <c r="YP314"/>
      <c r="YQ314"/>
      <c r="YR314"/>
      <c r="YS314"/>
      <c r="YT314"/>
      <c r="YU314"/>
      <c r="YV314"/>
      <c r="YW314"/>
      <c r="YX314"/>
      <c r="YY314"/>
      <c r="YZ314"/>
      <c r="ZA314"/>
      <c r="ZB314"/>
      <c r="ZC314"/>
      <c r="ZD314"/>
      <c r="ZE314"/>
      <c r="ZF314"/>
      <c r="ZG314"/>
      <c r="ZH314"/>
      <c r="ZI314"/>
      <c r="ZJ314"/>
      <c r="ZK314"/>
      <c r="ZL314"/>
      <c r="ZM314"/>
      <c r="ZN314"/>
      <c r="ZO314"/>
      <c r="ZP314"/>
      <c r="ZQ314"/>
      <c r="ZR314"/>
      <c r="ZS314"/>
      <c r="ZT314"/>
      <c r="ZU314"/>
      <c r="ZV314"/>
      <c r="ZW314"/>
      <c r="ZX314"/>
      <c r="ZY314"/>
      <c r="ZZ314"/>
      <c r="AAA314"/>
      <c r="AAB314"/>
      <c r="AAC314"/>
      <c r="AAD314"/>
      <c r="AAE314"/>
      <c r="AAF314"/>
      <c r="AAG314"/>
      <c r="AAH314"/>
      <c r="AAI314"/>
      <c r="AAJ314"/>
      <c r="AAK314"/>
      <c r="AAL314"/>
      <c r="AAM314"/>
      <c r="AAN314"/>
      <c r="AAO314"/>
      <c r="AAP314"/>
      <c r="AAQ314"/>
      <c r="AAR314"/>
      <c r="AAS314"/>
      <c r="AAT314"/>
      <c r="AAU314"/>
      <c r="AAV314"/>
      <c r="AAW314"/>
      <c r="AAX314"/>
      <c r="AAY314"/>
      <c r="AAZ314"/>
      <c r="ABA314"/>
      <c r="ABB314"/>
      <c r="ABC314"/>
      <c r="ABD314"/>
      <c r="ABE314"/>
      <c r="ABF314"/>
      <c r="ABG314"/>
      <c r="ABH314"/>
      <c r="ABI314"/>
      <c r="ABJ314"/>
      <c r="ABK314"/>
      <c r="ABL314"/>
      <c r="ABM314"/>
      <c r="ABN314"/>
      <c r="ABO314"/>
      <c r="ABP314"/>
      <c r="ABQ314"/>
      <c r="ABR314"/>
      <c r="ABS314"/>
      <c r="ABT314"/>
      <c r="ABU314"/>
      <c r="ABV314"/>
      <c r="ABW314"/>
      <c r="ABX314"/>
      <c r="ABY314"/>
      <c r="ABZ314"/>
      <c r="ACA314"/>
      <c r="ACB314"/>
      <c r="ACC314"/>
      <c r="ACD314"/>
      <c r="ACE314"/>
      <c r="ACF314"/>
      <c r="ACG314"/>
      <c r="ACH314"/>
      <c r="ACI314"/>
      <c r="ACJ314"/>
      <c r="ACK314"/>
      <c r="ACL314"/>
      <c r="ACM314"/>
      <c r="ACN314"/>
      <c r="ACO314"/>
      <c r="ACP314"/>
      <c r="ACQ314"/>
      <c r="ACR314"/>
      <c r="ACS314"/>
      <c r="ACT314"/>
      <c r="ACU314"/>
      <c r="ACV314"/>
      <c r="ACW314"/>
      <c r="ACX314"/>
      <c r="ACY314"/>
      <c r="ACZ314"/>
      <c r="ADA314"/>
      <c r="ADB314"/>
      <c r="ADC314"/>
      <c r="ADD314"/>
      <c r="ADE314"/>
      <c r="ADF314"/>
      <c r="ADG314"/>
      <c r="ADH314"/>
      <c r="ADI314"/>
      <c r="ADJ314"/>
      <c r="ADK314"/>
      <c r="ADL314"/>
      <c r="ADM314"/>
      <c r="ADN314"/>
      <c r="ADO314"/>
      <c r="ADP314"/>
      <c r="ADQ314"/>
      <c r="ADR314"/>
      <c r="ADS314"/>
      <c r="ADT314"/>
      <c r="ADU314"/>
      <c r="ADV314"/>
      <c r="ADW314"/>
      <c r="ADX314"/>
      <c r="ADY314"/>
      <c r="ADZ314"/>
      <c r="AEA314"/>
      <c r="AEB314"/>
      <c r="AEC314"/>
      <c r="AED314"/>
      <c r="AEE314"/>
      <c r="AEF314"/>
      <c r="AEG314"/>
      <c r="AEH314"/>
      <c r="AEI314"/>
      <c r="AEJ314"/>
      <c r="AEK314"/>
      <c r="AEL314"/>
      <c r="AEM314"/>
      <c r="AEN314"/>
      <c r="AEO314"/>
      <c r="AEP314"/>
      <c r="AEQ314"/>
      <c r="AER314"/>
      <c r="AES314"/>
      <c r="AET314"/>
      <c r="AEU314"/>
      <c r="AEV314"/>
      <c r="AEW314"/>
      <c r="AEX314"/>
      <c r="AEY314"/>
      <c r="AEZ314"/>
      <c r="AFA314"/>
      <c r="AFB314"/>
      <c r="AFC314"/>
      <c r="AFD314"/>
      <c r="AFE314"/>
      <c r="AFF314"/>
      <c r="AFG314"/>
      <c r="AFH314"/>
      <c r="AFI314"/>
      <c r="AFJ314"/>
      <c r="AFK314"/>
      <c r="AFL314"/>
      <c r="AFM314"/>
      <c r="AFN314"/>
      <c r="AFO314"/>
      <c r="AFP314"/>
      <c r="AFQ314"/>
      <c r="AFR314"/>
      <c r="AFS314"/>
      <c r="AFT314"/>
      <c r="AFU314"/>
      <c r="AFV314"/>
      <c r="AFW314"/>
      <c r="AFX314"/>
      <c r="AFY314"/>
      <c r="AFZ314"/>
      <c r="AGA314"/>
      <c r="AGB314"/>
      <c r="AGC314"/>
      <c r="AGD314"/>
      <c r="AGE314"/>
      <c r="AGF314"/>
      <c r="AGG314"/>
      <c r="AGH314"/>
      <c r="AGI314"/>
      <c r="AGJ314"/>
      <c r="AGK314"/>
      <c r="AGL314"/>
      <c r="AGM314"/>
      <c r="AGN314"/>
      <c r="AGO314"/>
      <c r="AGP314"/>
      <c r="AGQ314"/>
      <c r="AGR314"/>
      <c r="AGS314"/>
      <c r="AGT314"/>
      <c r="AGU314"/>
      <c r="AGV314"/>
      <c r="AGW314"/>
      <c r="AGX314"/>
      <c r="AGY314"/>
      <c r="AGZ314"/>
      <c r="AHA314"/>
      <c r="AHB314"/>
      <c r="AHC314"/>
      <c r="AHD314"/>
      <c r="AHE314"/>
      <c r="AHF314"/>
      <c r="AHG314"/>
      <c r="AHH314"/>
      <c r="AHI314"/>
      <c r="AHJ314"/>
      <c r="AHK314"/>
      <c r="AHL314"/>
      <c r="AHM314"/>
      <c r="AHN314"/>
      <c r="AHO314"/>
      <c r="AHP314"/>
      <c r="AHQ314"/>
      <c r="AHR314"/>
      <c r="AHS314"/>
      <c r="AHT314"/>
      <c r="AHU314"/>
      <c r="AHV314"/>
      <c r="AHW314"/>
      <c r="AHX314"/>
      <c r="AHY314"/>
      <c r="AHZ314"/>
      <c r="AIA314"/>
      <c r="AIB314"/>
      <c r="AIC314"/>
      <c r="AID314"/>
      <c r="AIE314"/>
      <c r="AIF314"/>
      <c r="AIG314"/>
      <c r="AIH314"/>
      <c r="AII314"/>
      <c r="AIJ314"/>
      <c r="AIK314"/>
      <c r="AIL314"/>
      <c r="AIM314"/>
      <c r="AIN314"/>
      <c r="AIO314"/>
      <c r="AIP314"/>
      <c r="AIQ314"/>
      <c r="AIR314"/>
      <c r="AIS314"/>
      <c r="AIT314"/>
      <c r="AIU314"/>
      <c r="AIV314"/>
      <c r="AIW314"/>
      <c r="AIX314"/>
      <c r="AIY314"/>
      <c r="AIZ314"/>
      <c r="AJA314"/>
      <c r="AJB314"/>
      <c r="AJC314"/>
      <c r="AJD314"/>
      <c r="AJE314"/>
      <c r="AJF314"/>
      <c r="AJG314"/>
      <c r="AJH314"/>
      <c r="AJI314"/>
      <c r="AJJ314"/>
      <c r="AJK314"/>
      <c r="AJL314"/>
      <c r="AJM314"/>
      <c r="AJN314"/>
      <c r="AJO314"/>
      <c r="AJP314"/>
      <c r="AJQ314"/>
      <c r="AJR314"/>
      <c r="AJS314"/>
      <c r="AJT314"/>
      <c r="AJU314"/>
      <c r="AJV314"/>
      <c r="AJW314"/>
      <c r="AJX314"/>
      <c r="AJY314"/>
      <c r="AJZ314"/>
      <c r="AKA314"/>
      <c r="AKB314"/>
      <c r="AKC314"/>
      <c r="AKD314"/>
      <c r="AKE314"/>
      <c r="AKF314"/>
      <c r="AKG314"/>
      <c r="AKH314"/>
      <c r="AKI314"/>
      <c r="AKJ314"/>
      <c r="AKK314"/>
      <c r="AKL314"/>
      <c r="AKM314"/>
      <c r="AKN314"/>
      <c r="AKO314"/>
      <c r="AKP314"/>
      <c r="AKQ314"/>
      <c r="AKR314"/>
      <c r="AKS314"/>
      <c r="AKT314"/>
      <c r="AKU314"/>
      <c r="AKV314"/>
      <c r="AKW314"/>
      <c r="AKX314"/>
      <c r="AKY314"/>
      <c r="AKZ314"/>
      <c r="ALA314"/>
      <c r="ALB314"/>
      <c r="ALC314"/>
      <c r="ALD314"/>
      <c r="ALE314"/>
      <c r="ALF314"/>
      <c r="ALG314"/>
      <c r="ALH314"/>
      <c r="ALI314"/>
      <c r="ALJ314"/>
      <c r="ALK314"/>
      <c r="ALL314"/>
      <c r="ALM314"/>
      <c r="ALN314"/>
      <c r="ALO314"/>
      <c r="ALP314"/>
      <c r="ALQ314"/>
      <c r="ALR314"/>
      <c r="ALS314"/>
      <c r="ALT314"/>
      <c r="ALU314"/>
      <c r="ALV314"/>
      <c r="ALW314"/>
      <c r="ALX314"/>
      <c r="ALY314"/>
      <c r="ALZ314"/>
      <c r="AMA314"/>
    </row>
    <row r="315" spans="3:1015" x14ac:dyDescent="0.25">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c r="AA315" s="123"/>
      <c r="AB315" s="123"/>
      <c r="AC315" s="123"/>
      <c r="AD315" s="123"/>
      <c r="AE315" s="123"/>
      <c r="AF315" s="123"/>
      <c r="AG315" s="123"/>
      <c r="AH315" s="123"/>
      <c r="AI315" s="123"/>
      <c r="AJ315" s="123"/>
      <c r="AK315" s="123"/>
      <c r="AL315" s="123"/>
      <c r="AM315" s="123"/>
      <c r="AN315" s="123"/>
      <c r="AO315" s="123"/>
      <c r="AP315" s="123"/>
      <c r="AQ315" s="123"/>
      <c r="AR315" s="123"/>
      <c r="AS315" s="123"/>
      <c r="AT315" s="123"/>
      <c r="AU315" s="123"/>
      <c r="AV315"/>
      <c r="AW315"/>
      <c r="AX315"/>
      <c r="AY315"/>
      <c r="AZ315"/>
      <c r="BA315"/>
      <c r="BB315"/>
      <c r="BC315"/>
      <c r="BD315"/>
      <c r="BE315"/>
      <c r="BF315"/>
      <c r="BG315"/>
      <c r="BH315"/>
      <c r="BI315"/>
      <c r="BJ315"/>
      <c r="BK315"/>
      <c r="BL315"/>
      <c r="BM315"/>
      <c r="BN315"/>
      <c r="BO315"/>
      <c r="BP315"/>
      <c r="BQ315"/>
      <c r="BR315"/>
      <c r="BS315"/>
      <c r="BT315"/>
      <c r="BU315"/>
      <c r="BV315"/>
      <c r="BW315"/>
      <c r="BX315"/>
      <c r="BY315"/>
      <c r="BZ315"/>
      <c r="CA315"/>
      <c r="CB315"/>
      <c r="CC315"/>
      <c r="CD315"/>
      <c r="CE315"/>
      <c r="CF315"/>
      <c r="CG315"/>
      <c r="CH315"/>
      <c r="CI315"/>
      <c r="CJ315"/>
      <c r="CK315"/>
      <c r="CL315"/>
      <c r="CM315"/>
      <c r="CN315"/>
      <c r="CO315"/>
      <c r="CP315"/>
      <c r="CQ315"/>
      <c r="CR315"/>
      <c r="CS315"/>
      <c r="CT315"/>
      <c r="CU315"/>
      <c r="CV315"/>
      <c r="CW315"/>
      <c r="CX315"/>
      <c r="CY315"/>
      <c r="CZ315"/>
      <c r="DA315"/>
      <c r="DB315"/>
      <c r="DC315"/>
      <c r="DD315"/>
      <c r="DE315"/>
      <c r="DF315"/>
      <c r="DG315"/>
      <c r="DH315"/>
      <c r="DI315"/>
      <c r="DJ315"/>
      <c r="DK315"/>
      <c r="DL315"/>
      <c r="DM315"/>
      <c r="DN315"/>
      <c r="DO315"/>
      <c r="DP315"/>
      <c r="DQ315"/>
      <c r="DR315"/>
      <c r="DS315"/>
      <c r="DT315"/>
      <c r="DU315"/>
      <c r="DV315"/>
      <c r="DW315"/>
      <c r="DX315"/>
      <c r="DY315"/>
      <c r="DZ315"/>
      <c r="EA315"/>
      <c r="EB315"/>
      <c r="EC315"/>
      <c r="ED315"/>
      <c r="EE315"/>
      <c r="EF315"/>
      <c r="EG315"/>
      <c r="EH315"/>
      <c r="EI315"/>
      <c r="EJ315"/>
      <c r="EK315"/>
      <c r="EL315"/>
      <c r="EM315"/>
      <c r="EN315"/>
      <c r="EO315"/>
      <c r="EP315"/>
      <c r="EQ315"/>
      <c r="ER315"/>
      <c r="ES315"/>
      <c r="ET315"/>
      <c r="EU315"/>
      <c r="EV315"/>
      <c r="EW315"/>
      <c r="EX315"/>
      <c r="EY315"/>
      <c r="EZ315"/>
      <c r="FA315"/>
      <c r="FB315"/>
      <c r="FC315"/>
      <c r="FD315"/>
      <c r="FE315"/>
      <c r="FF315"/>
      <c r="FG315"/>
      <c r="FH315"/>
      <c r="FI315"/>
      <c r="FJ315"/>
      <c r="FK315"/>
      <c r="FL315"/>
      <c r="FM315"/>
      <c r="FN315"/>
      <c r="FO315"/>
      <c r="FP315"/>
      <c r="FQ315"/>
      <c r="FR315"/>
      <c r="FS315"/>
      <c r="FT315"/>
      <c r="FU315"/>
      <c r="FV315"/>
      <c r="FW315"/>
      <c r="FX315"/>
      <c r="FY315"/>
      <c r="FZ315"/>
      <c r="GA315"/>
      <c r="GB315"/>
      <c r="GC315"/>
      <c r="GD315"/>
      <c r="GE315"/>
      <c r="GF315"/>
      <c r="GG315"/>
      <c r="GH315"/>
      <c r="GI315"/>
      <c r="GJ315"/>
      <c r="GK315"/>
      <c r="GL315"/>
      <c r="GM315"/>
      <c r="GN315"/>
      <c r="GO315"/>
      <c r="GP315"/>
      <c r="GQ315"/>
      <c r="GR315"/>
      <c r="GS315"/>
      <c r="GT315"/>
      <c r="GU315"/>
      <c r="GV315"/>
      <c r="GW315"/>
      <c r="GX315"/>
      <c r="GY315"/>
      <c r="GZ315"/>
      <c r="HA315"/>
      <c r="HB315"/>
      <c r="HC315"/>
      <c r="HD315"/>
      <c r="HE315"/>
      <c r="HF315"/>
      <c r="HG315"/>
      <c r="HH315"/>
      <c r="HI315"/>
      <c r="HJ315"/>
      <c r="HK315"/>
      <c r="HL315"/>
      <c r="HM315"/>
      <c r="HN315"/>
      <c r="HO315"/>
      <c r="HP315"/>
      <c r="HQ315"/>
      <c r="HR315"/>
      <c r="HS315"/>
      <c r="HT315"/>
      <c r="HU315"/>
      <c r="HV315"/>
      <c r="HW315"/>
      <c r="HX315"/>
      <c r="HY315"/>
      <c r="HZ315"/>
      <c r="IA315"/>
      <c r="IB315"/>
      <c r="IC315"/>
      <c r="ID315"/>
      <c r="IE315"/>
      <c r="IF315"/>
      <c r="IG315"/>
      <c r="IH315"/>
      <c r="II315"/>
      <c r="IJ315"/>
      <c r="IK315"/>
      <c r="IL315"/>
      <c r="IM315"/>
      <c r="IN315"/>
      <c r="IO315"/>
      <c r="IP315"/>
      <c r="IQ315"/>
      <c r="IR315"/>
      <c r="IS315"/>
      <c r="IT315"/>
      <c r="IU315"/>
      <c r="IV315"/>
      <c r="IW315"/>
      <c r="IX315"/>
      <c r="IY315"/>
      <c r="IZ315"/>
      <c r="JA315"/>
      <c r="JB315"/>
      <c r="JC315"/>
      <c r="JD315"/>
      <c r="JE315"/>
      <c r="JF315"/>
      <c r="JG315"/>
      <c r="JH315"/>
      <c r="JI315"/>
      <c r="JJ315"/>
      <c r="JK315"/>
      <c r="JL315"/>
      <c r="JM315"/>
      <c r="JN315"/>
      <c r="JO315"/>
      <c r="JP315"/>
      <c r="JQ315"/>
      <c r="JR315"/>
      <c r="JS315"/>
      <c r="JT315"/>
      <c r="JU315"/>
      <c r="JV315"/>
      <c r="JW315"/>
      <c r="JX315"/>
      <c r="JY315"/>
      <c r="JZ315"/>
      <c r="KA315"/>
      <c r="KB315"/>
      <c r="KC315"/>
      <c r="KD315"/>
      <c r="KE315"/>
      <c r="KF315"/>
      <c r="KG315"/>
      <c r="KH315"/>
      <c r="KI315"/>
      <c r="KJ315"/>
      <c r="KK315"/>
      <c r="KL315"/>
      <c r="KM315"/>
      <c r="KN315"/>
      <c r="KO315"/>
      <c r="KP315"/>
      <c r="KQ315"/>
      <c r="KR315"/>
      <c r="KS315"/>
      <c r="KT315"/>
      <c r="KU315"/>
      <c r="KV315"/>
      <c r="KW315"/>
      <c r="KX315"/>
      <c r="KY315"/>
      <c r="KZ315"/>
      <c r="LA315"/>
      <c r="LB315"/>
      <c r="LC315"/>
      <c r="LD315"/>
      <c r="LE315"/>
      <c r="LF315"/>
      <c r="LG315"/>
      <c r="LH315"/>
      <c r="LI315"/>
      <c r="LJ315"/>
      <c r="LK315"/>
      <c r="LL315"/>
      <c r="LM315"/>
      <c r="LN315"/>
      <c r="LO315"/>
      <c r="LP315"/>
      <c r="LQ315"/>
      <c r="LR315"/>
      <c r="LS315"/>
      <c r="LT315"/>
      <c r="LU315"/>
      <c r="LV315"/>
      <c r="LW315"/>
      <c r="LX315"/>
      <c r="LY315"/>
      <c r="LZ315"/>
      <c r="MA315"/>
      <c r="MB315"/>
      <c r="MC315"/>
      <c r="MD315"/>
      <c r="ME315"/>
      <c r="MF315"/>
      <c r="MG315"/>
      <c r="MH315"/>
      <c r="MI315"/>
      <c r="MJ315"/>
      <c r="MK315"/>
      <c r="ML315"/>
      <c r="MM315"/>
      <c r="MN315"/>
      <c r="MO315"/>
      <c r="MP315"/>
      <c r="MQ315"/>
      <c r="MR315"/>
      <c r="MS315"/>
      <c r="MT315"/>
      <c r="MU315"/>
      <c r="MV315"/>
      <c r="MW315"/>
      <c r="MX315"/>
      <c r="MY315"/>
      <c r="MZ315"/>
      <c r="NA315"/>
      <c r="NB315"/>
      <c r="NC315"/>
      <c r="ND315"/>
      <c r="NE315"/>
      <c r="NF315"/>
      <c r="NG315"/>
      <c r="NH315"/>
      <c r="NI315"/>
      <c r="NJ315"/>
      <c r="NK315"/>
      <c r="NL315"/>
      <c r="NM315"/>
      <c r="NN315"/>
      <c r="NO315"/>
      <c r="NP315"/>
      <c r="NQ315"/>
      <c r="NR315"/>
      <c r="NS315"/>
      <c r="NT315"/>
      <c r="NU315"/>
      <c r="NV315"/>
      <c r="NW315"/>
      <c r="NX315"/>
      <c r="NY315"/>
      <c r="NZ315"/>
      <c r="OA315"/>
      <c r="OB315"/>
      <c r="OC315"/>
      <c r="OD315"/>
      <c r="OE315"/>
      <c r="OF315"/>
      <c r="OG315"/>
      <c r="OH315"/>
      <c r="OI315"/>
      <c r="OJ315"/>
      <c r="OK315"/>
      <c r="OL315"/>
      <c r="OM315"/>
      <c r="ON315"/>
      <c r="OO315"/>
      <c r="OP315"/>
      <c r="OQ315"/>
      <c r="OR315"/>
      <c r="OS315"/>
      <c r="OT315"/>
      <c r="OU315"/>
      <c r="OV315"/>
      <c r="OW315"/>
      <c r="OX315"/>
      <c r="OY315"/>
      <c r="OZ315"/>
      <c r="PA315"/>
      <c r="PB315"/>
      <c r="PC315"/>
      <c r="PD315"/>
      <c r="PE315"/>
      <c r="PF315"/>
      <c r="PG315"/>
      <c r="PH315"/>
      <c r="PI315"/>
      <c r="PJ315"/>
      <c r="PK315"/>
      <c r="PL315"/>
      <c r="PM315"/>
      <c r="PN315"/>
      <c r="PO315"/>
      <c r="PP315"/>
      <c r="PQ315"/>
      <c r="PR315"/>
      <c r="PS315"/>
      <c r="PT315"/>
      <c r="PU315"/>
      <c r="PV315"/>
      <c r="PW315"/>
      <c r="PX315"/>
      <c r="PY315"/>
      <c r="PZ315"/>
      <c r="QA315"/>
      <c r="QB315"/>
      <c r="QC315"/>
      <c r="QD315"/>
      <c r="QE315"/>
      <c r="QF315"/>
      <c r="QG315"/>
      <c r="QH315"/>
      <c r="QI315"/>
      <c r="QJ315"/>
      <c r="QK315"/>
      <c r="QL315"/>
      <c r="QM315"/>
      <c r="QN315"/>
      <c r="QO315"/>
      <c r="QP315"/>
      <c r="QQ315"/>
      <c r="QR315"/>
      <c r="QS315"/>
      <c r="QT315"/>
      <c r="QU315"/>
      <c r="QV315"/>
      <c r="QW315"/>
      <c r="QX315"/>
      <c r="QY315"/>
      <c r="QZ315"/>
      <c r="RA315"/>
      <c r="RB315"/>
      <c r="RC315"/>
      <c r="RD315"/>
      <c r="RE315"/>
      <c r="RF315"/>
      <c r="RG315"/>
      <c r="RH315"/>
      <c r="RI315"/>
      <c r="RJ315"/>
      <c r="RK315"/>
      <c r="RL315"/>
      <c r="RM315"/>
      <c r="RN315"/>
      <c r="RO315"/>
      <c r="RP315"/>
      <c r="RQ315"/>
      <c r="RR315"/>
      <c r="RS315"/>
      <c r="RT315"/>
      <c r="RU315"/>
      <c r="RV315"/>
      <c r="RW315"/>
      <c r="RX315"/>
      <c r="RY315"/>
      <c r="RZ315"/>
      <c r="SA315"/>
      <c r="SB315"/>
      <c r="SC315"/>
      <c r="SD315"/>
      <c r="SE315"/>
      <c r="SF315"/>
      <c r="SG315"/>
      <c r="SH315"/>
      <c r="SI315"/>
      <c r="SJ315"/>
      <c r="SK315"/>
      <c r="SL315"/>
      <c r="SM315"/>
      <c r="SN315"/>
      <c r="SO315"/>
      <c r="SP315"/>
      <c r="SQ315"/>
      <c r="SR315"/>
      <c r="SS315"/>
      <c r="ST315"/>
      <c r="SU315"/>
      <c r="SV315"/>
      <c r="SW315"/>
      <c r="SX315"/>
      <c r="SY315"/>
      <c r="SZ315"/>
      <c r="TA315"/>
      <c r="TB315"/>
      <c r="TC315"/>
      <c r="TD315"/>
      <c r="TE315"/>
      <c r="TF315"/>
      <c r="TG315"/>
      <c r="TH315"/>
      <c r="TI315"/>
      <c r="TJ315"/>
      <c r="TK315"/>
      <c r="TL315"/>
      <c r="TM315"/>
      <c r="TN315"/>
      <c r="TO315"/>
      <c r="TP315"/>
      <c r="TQ315"/>
      <c r="TR315"/>
      <c r="TS315"/>
      <c r="TT315"/>
      <c r="TU315"/>
      <c r="TV315"/>
      <c r="TW315"/>
      <c r="TX315"/>
      <c r="TY315"/>
      <c r="TZ315"/>
      <c r="UA315"/>
      <c r="UB315"/>
      <c r="UC315"/>
      <c r="UD315"/>
      <c r="UE315"/>
      <c r="UF315"/>
      <c r="UG315"/>
      <c r="UH315"/>
      <c r="UI315"/>
      <c r="UJ315"/>
      <c r="UK315"/>
      <c r="UL315"/>
      <c r="UM315"/>
      <c r="UN315"/>
      <c r="UO315"/>
      <c r="UP315"/>
      <c r="UQ315"/>
      <c r="UR315"/>
      <c r="US315"/>
      <c r="UT315"/>
      <c r="UU315"/>
      <c r="UV315"/>
      <c r="UW315"/>
      <c r="UX315"/>
      <c r="UY315"/>
      <c r="UZ315"/>
      <c r="VA315"/>
      <c r="VB315"/>
      <c r="VC315"/>
      <c r="VD315"/>
      <c r="VE315"/>
      <c r="VF315"/>
      <c r="VG315"/>
      <c r="VH315"/>
      <c r="VI315"/>
      <c r="VJ315"/>
      <c r="VK315"/>
      <c r="VL315"/>
      <c r="VM315"/>
      <c r="VN315"/>
      <c r="VO315"/>
      <c r="VP315"/>
      <c r="VQ315"/>
      <c r="VR315"/>
      <c r="VS315"/>
      <c r="VT315"/>
      <c r="VU315"/>
      <c r="VV315"/>
      <c r="VW315"/>
      <c r="VX315"/>
      <c r="VY315"/>
      <c r="VZ315"/>
      <c r="WA315"/>
      <c r="WB315"/>
      <c r="WC315"/>
      <c r="WD315"/>
      <c r="WE315"/>
      <c r="WF315"/>
      <c r="WG315"/>
      <c r="WH315"/>
      <c r="WI315"/>
      <c r="WJ315"/>
      <c r="WK315"/>
      <c r="WL315"/>
      <c r="WM315"/>
      <c r="WN315"/>
      <c r="WO315"/>
      <c r="WP315"/>
      <c r="WQ315"/>
      <c r="WR315"/>
      <c r="WS315"/>
      <c r="WT315"/>
      <c r="WU315"/>
      <c r="WV315"/>
      <c r="WW315"/>
      <c r="WX315"/>
      <c r="WY315"/>
      <c r="WZ315"/>
      <c r="XA315"/>
      <c r="XB315"/>
      <c r="XC315"/>
      <c r="XD315"/>
      <c r="XE315"/>
      <c r="XF315"/>
      <c r="XG315"/>
      <c r="XH315"/>
      <c r="XI315"/>
      <c r="XJ315"/>
      <c r="XK315"/>
      <c r="XL315"/>
      <c r="XM315"/>
      <c r="XN315"/>
      <c r="XO315"/>
      <c r="XP315"/>
      <c r="XQ315"/>
      <c r="XR315"/>
      <c r="XS315"/>
      <c r="XT315"/>
      <c r="XU315"/>
      <c r="XV315"/>
      <c r="XW315"/>
      <c r="XX315"/>
      <c r="XY315"/>
      <c r="XZ315"/>
      <c r="YA315"/>
      <c r="YB315"/>
      <c r="YC315"/>
      <c r="YD315"/>
      <c r="YE315"/>
      <c r="YF315"/>
      <c r="YG315"/>
      <c r="YH315"/>
      <c r="YI315"/>
      <c r="YJ315"/>
      <c r="YK315"/>
      <c r="YL315"/>
      <c r="YM315"/>
      <c r="YN315"/>
      <c r="YO315"/>
      <c r="YP315"/>
      <c r="YQ315"/>
      <c r="YR315"/>
      <c r="YS315"/>
      <c r="YT315"/>
      <c r="YU315"/>
      <c r="YV315"/>
      <c r="YW315"/>
      <c r="YX315"/>
      <c r="YY315"/>
      <c r="YZ315"/>
      <c r="ZA315"/>
      <c r="ZB315"/>
      <c r="ZC315"/>
      <c r="ZD315"/>
      <c r="ZE315"/>
      <c r="ZF315"/>
      <c r="ZG315"/>
      <c r="ZH315"/>
      <c r="ZI315"/>
      <c r="ZJ315"/>
      <c r="ZK315"/>
      <c r="ZL315"/>
      <c r="ZM315"/>
      <c r="ZN315"/>
      <c r="ZO315"/>
      <c r="ZP315"/>
      <c r="ZQ315"/>
      <c r="ZR315"/>
      <c r="ZS315"/>
      <c r="ZT315"/>
      <c r="ZU315"/>
      <c r="ZV315"/>
      <c r="ZW315"/>
      <c r="ZX315"/>
      <c r="ZY315"/>
      <c r="ZZ315"/>
      <c r="AAA315"/>
      <c r="AAB315"/>
      <c r="AAC315"/>
      <c r="AAD315"/>
      <c r="AAE315"/>
      <c r="AAF315"/>
      <c r="AAG315"/>
      <c r="AAH315"/>
      <c r="AAI315"/>
      <c r="AAJ315"/>
      <c r="AAK315"/>
      <c r="AAL315"/>
      <c r="AAM315"/>
      <c r="AAN315"/>
      <c r="AAO315"/>
      <c r="AAP315"/>
      <c r="AAQ315"/>
      <c r="AAR315"/>
      <c r="AAS315"/>
      <c r="AAT315"/>
      <c r="AAU315"/>
      <c r="AAV315"/>
      <c r="AAW315"/>
      <c r="AAX315"/>
      <c r="AAY315"/>
      <c r="AAZ315"/>
      <c r="ABA315"/>
      <c r="ABB315"/>
      <c r="ABC315"/>
      <c r="ABD315"/>
      <c r="ABE315"/>
      <c r="ABF315"/>
      <c r="ABG315"/>
      <c r="ABH315"/>
      <c r="ABI315"/>
      <c r="ABJ315"/>
      <c r="ABK315"/>
      <c r="ABL315"/>
      <c r="ABM315"/>
      <c r="ABN315"/>
      <c r="ABO315"/>
      <c r="ABP315"/>
      <c r="ABQ315"/>
      <c r="ABR315"/>
      <c r="ABS315"/>
      <c r="ABT315"/>
      <c r="ABU315"/>
      <c r="ABV315"/>
      <c r="ABW315"/>
      <c r="ABX315"/>
      <c r="ABY315"/>
      <c r="ABZ315"/>
      <c r="ACA315"/>
      <c r="ACB315"/>
      <c r="ACC315"/>
      <c r="ACD315"/>
      <c r="ACE315"/>
      <c r="ACF315"/>
      <c r="ACG315"/>
      <c r="ACH315"/>
      <c r="ACI315"/>
      <c r="ACJ315"/>
      <c r="ACK315"/>
      <c r="ACL315"/>
      <c r="ACM315"/>
      <c r="ACN315"/>
      <c r="ACO315"/>
      <c r="ACP315"/>
      <c r="ACQ315"/>
      <c r="ACR315"/>
      <c r="ACS315"/>
      <c r="ACT315"/>
      <c r="ACU315"/>
      <c r="ACV315"/>
      <c r="ACW315"/>
      <c r="ACX315"/>
      <c r="ACY315"/>
      <c r="ACZ315"/>
      <c r="ADA315"/>
      <c r="ADB315"/>
      <c r="ADC315"/>
      <c r="ADD315"/>
      <c r="ADE315"/>
      <c r="ADF315"/>
      <c r="ADG315"/>
      <c r="ADH315"/>
      <c r="ADI315"/>
      <c r="ADJ315"/>
      <c r="ADK315"/>
      <c r="ADL315"/>
      <c r="ADM315"/>
      <c r="ADN315"/>
      <c r="ADO315"/>
      <c r="ADP315"/>
      <c r="ADQ315"/>
      <c r="ADR315"/>
      <c r="ADS315"/>
      <c r="ADT315"/>
      <c r="ADU315"/>
      <c r="ADV315"/>
      <c r="ADW315"/>
      <c r="ADX315"/>
      <c r="ADY315"/>
      <c r="ADZ315"/>
      <c r="AEA315"/>
      <c r="AEB315"/>
      <c r="AEC315"/>
      <c r="AED315"/>
      <c r="AEE315"/>
      <c r="AEF315"/>
      <c r="AEG315"/>
      <c r="AEH315"/>
      <c r="AEI315"/>
      <c r="AEJ315"/>
      <c r="AEK315"/>
      <c r="AEL315"/>
      <c r="AEM315"/>
      <c r="AEN315"/>
      <c r="AEO315"/>
      <c r="AEP315"/>
      <c r="AEQ315"/>
      <c r="AER315"/>
      <c r="AES315"/>
      <c r="AET315"/>
      <c r="AEU315"/>
      <c r="AEV315"/>
      <c r="AEW315"/>
      <c r="AEX315"/>
      <c r="AEY315"/>
      <c r="AEZ315"/>
      <c r="AFA315"/>
      <c r="AFB315"/>
      <c r="AFC315"/>
      <c r="AFD315"/>
      <c r="AFE315"/>
      <c r="AFF315"/>
      <c r="AFG315"/>
      <c r="AFH315"/>
      <c r="AFI315"/>
      <c r="AFJ315"/>
      <c r="AFK315"/>
      <c r="AFL315"/>
      <c r="AFM315"/>
      <c r="AFN315"/>
      <c r="AFO315"/>
      <c r="AFP315"/>
      <c r="AFQ315"/>
      <c r="AFR315"/>
      <c r="AFS315"/>
      <c r="AFT315"/>
      <c r="AFU315"/>
      <c r="AFV315"/>
      <c r="AFW315"/>
      <c r="AFX315"/>
      <c r="AFY315"/>
      <c r="AFZ315"/>
      <c r="AGA315"/>
      <c r="AGB315"/>
      <c r="AGC315"/>
      <c r="AGD315"/>
      <c r="AGE315"/>
      <c r="AGF315"/>
      <c r="AGG315"/>
      <c r="AGH315"/>
      <c r="AGI315"/>
      <c r="AGJ315"/>
      <c r="AGK315"/>
      <c r="AGL315"/>
      <c r="AGM315"/>
      <c r="AGN315"/>
      <c r="AGO315"/>
      <c r="AGP315"/>
      <c r="AGQ315"/>
      <c r="AGR315"/>
      <c r="AGS315"/>
      <c r="AGT315"/>
      <c r="AGU315"/>
      <c r="AGV315"/>
      <c r="AGW315"/>
      <c r="AGX315"/>
      <c r="AGY315"/>
      <c r="AGZ315"/>
      <c r="AHA315"/>
      <c r="AHB315"/>
      <c r="AHC315"/>
      <c r="AHD315"/>
      <c r="AHE315"/>
      <c r="AHF315"/>
      <c r="AHG315"/>
      <c r="AHH315"/>
      <c r="AHI315"/>
      <c r="AHJ315"/>
      <c r="AHK315"/>
      <c r="AHL315"/>
      <c r="AHM315"/>
      <c r="AHN315"/>
      <c r="AHO315"/>
      <c r="AHP315"/>
      <c r="AHQ315"/>
      <c r="AHR315"/>
      <c r="AHS315"/>
      <c r="AHT315"/>
      <c r="AHU315"/>
      <c r="AHV315"/>
      <c r="AHW315"/>
      <c r="AHX315"/>
      <c r="AHY315"/>
      <c r="AHZ315"/>
      <c r="AIA315"/>
      <c r="AIB315"/>
      <c r="AIC315"/>
      <c r="AID315"/>
      <c r="AIE315"/>
      <c r="AIF315"/>
      <c r="AIG315"/>
      <c r="AIH315"/>
      <c r="AII315"/>
      <c r="AIJ315"/>
      <c r="AIK315"/>
      <c r="AIL315"/>
      <c r="AIM315"/>
      <c r="AIN315"/>
      <c r="AIO315"/>
      <c r="AIP315"/>
      <c r="AIQ315"/>
      <c r="AIR315"/>
      <c r="AIS315"/>
      <c r="AIT315"/>
      <c r="AIU315"/>
      <c r="AIV315"/>
      <c r="AIW315"/>
      <c r="AIX315"/>
      <c r="AIY315"/>
      <c r="AIZ315"/>
      <c r="AJA315"/>
      <c r="AJB315"/>
      <c r="AJC315"/>
      <c r="AJD315"/>
      <c r="AJE315"/>
      <c r="AJF315"/>
      <c r="AJG315"/>
      <c r="AJH315"/>
      <c r="AJI315"/>
      <c r="AJJ315"/>
      <c r="AJK315"/>
      <c r="AJL315"/>
      <c r="AJM315"/>
      <c r="AJN315"/>
      <c r="AJO315"/>
      <c r="AJP315"/>
      <c r="AJQ315"/>
      <c r="AJR315"/>
      <c r="AJS315"/>
      <c r="AJT315"/>
      <c r="AJU315"/>
      <c r="AJV315"/>
      <c r="AJW315"/>
      <c r="AJX315"/>
      <c r="AJY315"/>
      <c r="AJZ315"/>
      <c r="AKA315"/>
      <c r="AKB315"/>
      <c r="AKC315"/>
      <c r="AKD315"/>
      <c r="AKE315"/>
      <c r="AKF315"/>
      <c r="AKG315"/>
      <c r="AKH315"/>
      <c r="AKI315"/>
      <c r="AKJ315"/>
      <c r="AKK315"/>
      <c r="AKL315"/>
      <c r="AKM315"/>
      <c r="AKN315"/>
      <c r="AKO315"/>
      <c r="AKP315"/>
      <c r="AKQ315"/>
      <c r="AKR315"/>
      <c r="AKS315"/>
      <c r="AKT315"/>
      <c r="AKU315"/>
      <c r="AKV315"/>
      <c r="AKW315"/>
      <c r="AKX315"/>
      <c r="AKY315"/>
      <c r="AKZ315"/>
      <c r="ALA315"/>
      <c r="ALB315"/>
      <c r="ALC315"/>
      <c r="ALD315"/>
      <c r="ALE315"/>
      <c r="ALF315"/>
      <c r="ALG315"/>
      <c r="ALH315"/>
      <c r="ALI315"/>
      <c r="ALJ315"/>
      <c r="ALK315"/>
      <c r="ALL315"/>
      <c r="ALM315"/>
      <c r="ALN315"/>
      <c r="ALO315"/>
      <c r="ALP315"/>
      <c r="ALQ315"/>
      <c r="ALR315"/>
      <c r="ALS315"/>
      <c r="ALT315"/>
      <c r="ALU315"/>
      <c r="ALV315"/>
      <c r="ALW315"/>
      <c r="ALX315"/>
      <c r="ALY315"/>
      <c r="ALZ315"/>
      <c r="AMA315"/>
    </row>
    <row r="316" spans="3:1015" x14ac:dyDescent="0.25">
      <c r="C316" s="123"/>
      <c r="D316" s="123"/>
      <c r="E316" s="123"/>
      <c r="F316" s="123"/>
      <c r="G316" s="123"/>
      <c r="H316" s="123"/>
      <c r="I316" s="123"/>
      <c r="J316" s="123"/>
      <c r="K316" s="123"/>
      <c r="L316" s="123"/>
      <c r="M316" s="123"/>
      <c r="N316" s="123"/>
      <c r="O316" s="123"/>
      <c r="P316" s="123"/>
      <c r="Q316" s="123"/>
      <c r="R316" s="123"/>
      <c r="S316" s="123"/>
      <c r="T316" s="123"/>
      <c r="U316" s="123"/>
      <c r="V316" s="123"/>
      <c r="W316" s="123"/>
      <c r="X316" s="123"/>
      <c r="Y316" s="123"/>
      <c r="Z316" s="123"/>
      <c r="AA316" s="123"/>
      <c r="AB316" s="123"/>
      <c r="AC316" s="123"/>
      <c r="AD316" s="123"/>
      <c r="AE316" s="123"/>
      <c r="AF316" s="123"/>
      <c r="AG316" s="123"/>
      <c r="AH316" s="123"/>
      <c r="AI316" s="123"/>
      <c r="AJ316" s="123"/>
      <c r="AK316" s="123"/>
      <c r="AL316" s="123"/>
      <c r="AM316" s="123"/>
      <c r="AN316" s="123"/>
      <c r="AO316" s="123"/>
      <c r="AP316" s="123"/>
      <c r="AQ316" s="123"/>
      <c r="AR316" s="123"/>
      <c r="AS316" s="123"/>
      <c r="AT316" s="123"/>
      <c r="AU316" s="123"/>
      <c r="AV316"/>
      <c r="AW316"/>
      <c r="AX316"/>
      <c r="AY316"/>
      <c r="AZ316"/>
      <c r="BA316"/>
      <c r="BB316"/>
      <c r="BC316"/>
      <c r="BD316"/>
      <c r="BE316"/>
      <c r="BF316"/>
      <c r="BG316"/>
      <c r="BH316"/>
      <c r="BI316"/>
      <c r="BJ316"/>
      <c r="BK316"/>
      <c r="BL316"/>
      <c r="BM316"/>
      <c r="BN316"/>
      <c r="BO316"/>
      <c r="BP316"/>
      <c r="BQ316"/>
      <c r="BR316"/>
      <c r="BS316"/>
      <c r="BT316"/>
      <c r="BU316"/>
      <c r="BV316"/>
      <c r="BW316"/>
      <c r="BX316"/>
      <c r="BY316"/>
      <c r="BZ316"/>
      <c r="CA316"/>
      <c r="CB316"/>
      <c r="CC316"/>
      <c r="CD316"/>
      <c r="CE316"/>
      <c r="CF316"/>
      <c r="CG316"/>
      <c r="CH316"/>
      <c r="CI316"/>
      <c r="CJ316"/>
      <c r="CK316"/>
      <c r="CL316"/>
      <c r="CM316"/>
      <c r="CN316"/>
      <c r="CO316"/>
      <c r="CP316"/>
      <c r="CQ316"/>
      <c r="CR316"/>
      <c r="CS316"/>
      <c r="CT316"/>
      <c r="CU316"/>
      <c r="CV316"/>
      <c r="CW316"/>
      <c r="CX316"/>
      <c r="CY316"/>
      <c r="CZ316"/>
      <c r="DA316"/>
      <c r="DB316"/>
      <c r="DC316"/>
      <c r="DD316"/>
      <c r="DE316"/>
      <c r="DF316"/>
      <c r="DG316"/>
      <c r="DH316"/>
      <c r="DI316"/>
      <c r="DJ316"/>
      <c r="DK316"/>
      <c r="DL316"/>
      <c r="DM316"/>
      <c r="DN316"/>
      <c r="DO316"/>
      <c r="DP316"/>
      <c r="DQ316"/>
      <c r="DR316"/>
      <c r="DS316"/>
      <c r="DT316"/>
      <c r="DU316"/>
      <c r="DV316"/>
      <c r="DW316"/>
      <c r="DX316"/>
      <c r="DY316"/>
      <c r="DZ316"/>
      <c r="EA316"/>
      <c r="EB316"/>
      <c r="EC316"/>
      <c r="ED316"/>
      <c r="EE316"/>
      <c r="EF316"/>
      <c r="EG316"/>
      <c r="EH316"/>
      <c r="EI316"/>
      <c r="EJ316"/>
      <c r="EK316"/>
      <c r="EL316"/>
      <c r="EM316"/>
      <c r="EN316"/>
      <c r="EO316"/>
      <c r="EP316"/>
      <c r="EQ316"/>
      <c r="ER316"/>
      <c r="ES316"/>
      <c r="ET316"/>
      <c r="EU316"/>
      <c r="EV316"/>
      <c r="EW316"/>
      <c r="EX316"/>
      <c r="EY316"/>
      <c r="EZ316"/>
      <c r="FA316"/>
      <c r="FB316"/>
      <c r="FC316"/>
      <c r="FD316"/>
      <c r="FE316"/>
      <c r="FF316"/>
      <c r="FG316"/>
      <c r="FH316"/>
      <c r="FI316"/>
      <c r="FJ316"/>
      <c r="FK316"/>
      <c r="FL316"/>
      <c r="FM316"/>
      <c r="FN316"/>
      <c r="FO316"/>
      <c r="FP316"/>
      <c r="FQ316"/>
      <c r="FR316"/>
      <c r="FS316"/>
      <c r="FT316"/>
      <c r="FU316"/>
      <c r="FV316"/>
      <c r="FW316"/>
      <c r="FX316"/>
      <c r="FY316"/>
      <c r="FZ316"/>
      <c r="GA316"/>
      <c r="GB316"/>
      <c r="GC316"/>
      <c r="GD316"/>
      <c r="GE316"/>
      <c r="GF316"/>
      <c r="GG316"/>
      <c r="GH316"/>
      <c r="GI316"/>
      <c r="GJ316"/>
      <c r="GK316"/>
      <c r="GL316"/>
      <c r="GM316"/>
      <c r="GN316"/>
      <c r="GO316"/>
      <c r="GP316"/>
      <c r="GQ316"/>
      <c r="GR316"/>
      <c r="GS316"/>
      <c r="GT316"/>
      <c r="GU316"/>
      <c r="GV316"/>
      <c r="GW316"/>
      <c r="GX316"/>
      <c r="GY316"/>
      <c r="GZ316"/>
      <c r="HA316"/>
      <c r="HB316"/>
      <c r="HC316"/>
      <c r="HD316"/>
      <c r="HE316"/>
      <c r="HF316"/>
      <c r="HG316"/>
      <c r="HH316"/>
      <c r="HI316"/>
      <c r="HJ316"/>
      <c r="HK316"/>
      <c r="HL316"/>
      <c r="HM316"/>
      <c r="HN316"/>
      <c r="HO316"/>
      <c r="HP316"/>
      <c r="HQ316"/>
      <c r="HR316"/>
      <c r="HS316"/>
      <c r="HT316"/>
      <c r="HU316"/>
      <c r="HV316"/>
      <c r="HW316"/>
      <c r="HX316"/>
      <c r="HY316"/>
      <c r="HZ316"/>
      <c r="IA316"/>
      <c r="IB316"/>
      <c r="IC316"/>
      <c r="ID316"/>
      <c r="IE316"/>
      <c r="IF316"/>
      <c r="IG316"/>
      <c r="IH316"/>
      <c r="II316"/>
      <c r="IJ316"/>
      <c r="IK316"/>
      <c r="IL316"/>
      <c r="IM316"/>
      <c r="IN316"/>
      <c r="IO316"/>
      <c r="IP316"/>
      <c r="IQ316"/>
      <c r="IR316"/>
      <c r="IS316"/>
      <c r="IT316"/>
      <c r="IU316"/>
      <c r="IV316"/>
      <c r="IW316"/>
      <c r="IX316"/>
      <c r="IY316"/>
      <c r="IZ316"/>
      <c r="JA316"/>
      <c r="JB316"/>
      <c r="JC316"/>
      <c r="JD316"/>
      <c r="JE316"/>
      <c r="JF316"/>
      <c r="JG316"/>
      <c r="JH316"/>
      <c r="JI316"/>
      <c r="JJ316"/>
      <c r="JK316"/>
      <c r="JL316"/>
      <c r="JM316"/>
      <c r="JN316"/>
      <c r="JO316"/>
      <c r="JP316"/>
      <c r="JQ316"/>
      <c r="JR316"/>
      <c r="JS316"/>
      <c r="JT316"/>
      <c r="JU316"/>
      <c r="JV316"/>
      <c r="JW316"/>
      <c r="JX316"/>
      <c r="JY316"/>
      <c r="JZ316"/>
      <c r="KA316"/>
      <c r="KB316"/>
      <c r="KC316"/>
      <c r="KD316"/>
      <c r="KE316"/>
      <c r="KF316"/>
      <c r="KG316"/>
      <c r="KH316"/>
      <c r="KI316"/>
      <c r="KJ316"/>
      <c r="KK316"/>
      <c r="KL316"/>
      <c r="KM316"/>
      <c r="KN316"/>
      <c r="KO316"/>
      <c r="KP316"/>
      <c r="KQ316"/>
      <c r="KR316"/>
      <c r="KS316"/>
      <c r="KT316"/>
      <c r="KU316"/>
      <c r="KV316"/>
      <c r="KW316"/>
      <c r="KX316"/>
      <c r="KY316"/>
      <c r="KZ316"/>
      <c r="LA316"/>
      <c r="LB316"/>
      <c r="LC316"/>
      <c r="LD316"/>
      <c r="LE316"/>
      <c r="LF316"/>
      <c r="LG316"/>
      <c r="LH316"/>
      <c r="LI316"/>
      <c r="LJ316"/>
      <c r="LK316"/>
      <c r="LL316"/>
      <c r="LM316"/>
      <c r="LN316"/>
      <c r="LO316"/>
      <c r="LP316"/>
      <c r="LQ316"/>
      <c r="LR316"/>
      <c r="LS316"/>
      <c r="LT316"/>
      <c r="LU316"/>
      <c r="LV316"/>
      <c r="LW316"/>
      <c r="LX316"/>
      <c r="LY316"/>
      <c r="LZ316"/>
      <c r="MA316"/>
      <c r="MB316"/>
      <c r="MC316"/>
      <c r="MD316"/>
      <c r="ME316"/>
      <c r="MF316"/>
      <c r="MG316"/>
      <c r="MH316"/>
      <c r="MI316"/>
      <c r="MJ316"/>
      <c r="MK316"/>
      <c r="ML316"/>
      <c r="MM316"/>
      <c r="MN316"/>
      <c r="MO316"/>
      <c r="MP316"/>
      <c r="MQ316"/>
      <c r="MR316"/>
      <c r="MS316"/>
      <c r="MT316"/>
      <c r="MU316"/>
      <c r="MV316"/>
      <c r="MW316"/>
      <c r="MX316"/>
      <c r="MY316"/>
      <c r="MZ316"/>
      <c r="NA316"/>
      <c r="NB316"/>
      <c r="NC316"/>
      <c r="ND316"/>
      <c r="NE316"/>
      <c r="NF316"/>
      <c r="NG316"/>
      <c r="NH316"/>
      <c r="NI316"/>
      <c r="NJ316"/>
      <c r="NK316"/>
      <c r="NL316"/>
      <c r="NM316"/>
      <c r="NN316"/>
      <c r="NO316"/>
      <c r="NP316"/>
      <c r="NQ316"/>
      <c r="NR316"/>
      <c r="NS316"/>
      <c r="NT316"/>
      <c r="NU316"/>
      <c r="NV316"/>
      <c r="NW316"/>
      <c r="NX316"/>
      <c r="NY316"/>
      <c r="NZ316"/>
      <c r="OA316"/>
      <c r="OB316"/>
      <c r="OC316"/>
      <c r="OD316"/>
      <c r="OE316"/>
      <c r="OF316"/>
      <c r="OG316"/>
      <c r="OH316"/>
      <c r="OI316"/>
      <c r="OJ316"/>
      <c r="OK316"/>
      <c r="OL316"/>
      <c r="OM316"/>
      <c r="ON316"/>
      <c r="OO316"/>
      <c r="OP316"/>
      <c r="OQ316"/>
      <c r="OR316"/>
      <c r="OS316"/>
      <c r="OT316"/>
      <c r="OU316"/>
      <c r="OV316"/>
      <c r="OW316"/>
      <c r="OX316"/>
      <c r="OY316"/>
      <c r="OZ316"/>
      <c r="PA316"/>
      <c r="PB316"/>
      <c r="PC316"/>
      <c r="PD316"/>
      <c r="PE316"/>
      <c r="PF316"/>
      <c r="PG316"/>
      <c r="PH316"/>
      <c r="PI316"/>
      <c r="PJ316"/>
      <c r="PK316"/>
      <c r="PL316"/>
      <c r="PM316"/>
      <c r="PN316"/>
      <c r="PO316"/>
      <c r="PP316"/>
      <c r="PQ316"/>
      <c r="PR316"/>
      <c r="PS316"/>
      <c r="PT316"/>
      <c r="PU316"/>
      <c r="PV316"/>
      <c r="PW316"/>
      <c r="PX316"/>
      <c r="PY316"/>
      <c r="PZ316"/>
      <c r="QA316"/>
      <c r="QB316"/>
      <c r="QC316"/>
      <c r="QD316"/>
      <c r="QE316"/>
      <c r="QF316"/>
      <c r="QG316"/>
      <c r="QH316"/>
      <c r="QI316"/>
      <c r="QJ316"/>
      <c r="QK316"/>
      <c r="QL316"/>
      <c r="QM316"/>
      <c r="QN316"/>
      <c r="QO316"/>
      <c r="QP316"/>
      <c r="QQ316"/>
      <c r="QR316"/>
      <c r="QS316"/>
      <c r="QT316"/>
      <c r="QU316"/>
      <c r="QV316"/>
      <c r="QW316"/>
      <c r="QX316"/>
      <c r="QY316"/>
      <c r="QZ316"/>
      <c r="RA316"/>
      <c r="RB316"/>
      <c r="RC316"/>
      <c r="RD316"/>
      <c r="RE316"/>
      <c r="RF316"/>
      <c r="RG316"/>
      <c r="RH316"/>
      <c r="RI316"/>
      <c r="RJ316"/>
      <c r="RK316"/>
      <c r="RL316"/>
      <c r="RM316"/>
      <c r="RN316"/>
      <c r="RO316"/>
      <c r="RP316"/>
      <c r="RQ316"/>
      <c r="RR316"/>
      <c r="RS316"/>
      <c r="RT316"/>
      <c r="RU316"/>
      <c r="RV316"/>
      <c r="RW316"/>
      <c r="RX316"/>
      <c r="RY316"/>
      <c r="RZ316"/>
      <c r="SA316"/>
      <c r="SB316"/>
      <c r="SC316"/>
      <c r="SD316"/>
      <c r="SE316"/>
      <c r="SF316"/>
      <c r="SG316"/>
      <c r="SH316"/>
      <c r="SI316"/>
      <c r="SJ316"/>
      <c r="SK316"/>
      <c r="SL316"/>
      <c r="SM316"/>
      <c r="SN316"/>
      <c r="SO316"/>
      <c r="SP316"/>
      <c r="SQ316"/>
      <c r="SR316"/>
      <c r="SS316"/>
      <c r="ST316"/>
      <c r="SU316"/>
      <c r="SV316"/>
      <c r="SW316"/>
      <c r="SX316"/>
      <c r="SY316"/>
      <c r="SZ316"/>
      <c r="TA316"/>
      <c r="TB316"/>
      <c r="TC316"/>
      <c r="TD316"/>
      <c r="TE316"/>
      <c r="TF316"/>
      <c r="TG316"/>
      <c r="TH316"/>
      <c r="TI316"/>
      <c r="TJ316"/>
      <c r="TK316"/>
      <c r="TL316"/>
      <c r="TM316"/>
      <c r="TN316"/>
      <c r="TO316"/>
      <c r="TP316"/>
      <c r="TQ316"/>
      <c r="TR316"/>
      <c r="TS316"/>
      <c r="TT316"/>
      <c r="TU316"/>
      <c r="TV316"/>
      <c r="TW316"/>
      <c r="TX316"/>
      <c r="TY316"/>
      <c r="TZ316"/>
      <c r="UA316"/>
      <c r="UB316"/>
      <c r="UC316"/>
      <c r="UD316"/>
      <c r="UE316"/>
      <c r="UF316"/>
      <c r="UG316"/>
      <c r="UH316"/>
      <c r="UI316"/>
      <c r="UJ316"/>
      <c r="UK316"/>
      <c r="UL316"/>
      <c r="UM316"/>
      <c r="UN316"/>
      <c r="UO316"/>
      <c r="UP316"/>
      <c r="UQ316"/>
      <c r="UR316"/>
      <c r="US316"/>
      <c r="UT316"/>
      <c r="UU316"/>
      <c r="UV316"/>
      <c r="UW316"/>
      <c r="UX316"/>
      <c r="UY316"/>
      <c r="UZ316"/>
      <c r="VA316"/>
      <c r="VB316"/>
      <c r="VC316"/>
      <c r="VD316"/>
      <c r="VE316"/>
      <c r="VF316"/>
      <c r="VG316"/>
      <c r="VH316"/>
      <c r="VI316"/>
      <c r="VJ316"/>
      <c r="VK316"/>
      <c r="VL316"/>
      <c r="VM316"/>
      <c r="VN316"/>
      <c r="VO316"/>
      <c r="VP316"/>
      <c r="VQ316"/>
      <c r="VR316"/>
      <c r="VS316"/>
      <c r="VT316"/>
      <c r="VU316"/>
      <c r="VV316"/>
      <c r="VW316"/>
      <c r="VX316"/>
      <c r="VY316"/>
      <c r="VZ316"/>
      <c r="WA316"/>
      <c r="WB316"/>
      <c r="WC316"/>
      <c r="WD316"/>
      <c r="WE316"/>
      <c r="WF316"/>
      <c r="WG316"/>
      <c r="WH316"/>
      <c r="WI316"/>
      <c r="WJ316"/>
      <c r="WK316"/>
      <c r="WL316"/>
      <c r="WM316"/>
      <c r="WN316"/>
      <c r="WO316"/>
      <c r="WP316"/>
      <c r="WQ316"/>
      <c r="WR316"/>
      <c r="WS316"/>
      <c r="WT316"/>
      <c r="WU316"/>
      <c r="WV316"/>
      <c r="WW316"/>
      <c r="WX316"/>
      <c r="WY316"/>
      <c r="WZ316"/>
      <c r="XA316"/>
      <c r="XB316"/>
      <c r="XC316"/>
      <c r="XD316"/>
      <c r="XE316"/>
      <c r="XF316"/>
      <c r="XG316"/>
      <c r="XH316"/>
      <c r="XI316"/>
      <c r="XJ316"/>
      <c r="XK316"/>
      <c r="XL316"/>
      <c r="XM316"/>
      <c r="XN316"/>
      <c r="XO316"/>
      <c r="XP316"/>
      <c r="XQ316"/>
      <c r="XR316"/>
      <c r="XS316"/>
      <c r="XT316"/>
      <c r="XU316"/>
      <c r="XV316"/>
      <c r="XW316"/>
      <c r="XX316"/>
      <c r="XY316"/>
      <c r="XZ316"/>
      <c r="YA316"/>
      <c r="YB316"/>
      <c r="YC316"/>
      <c r="YD316"/>
      <c r="YE316"/>
      <c r="YF316"/>
      <c r="YG316"/>
      <c r="YH316"/>
      <c r="YI316"/>
      <c r="YJ316"/>
      <c r="YK316"/>
      <c r="YL316"/>
      <c r="YM316"/>
      <c r="YN316"/>
      <c r="YO316"/>
      <c r="YP316"/>
      <c r="YQ316"/>
      <c r="YR316"/>
      <c r="YS316"/>
      <c r="YT316"/>
      <c r="YU316"/>
      <c r="YV316"/>
      <c r="YW316"/>
      <c r="YX316"/>
      <c r="YY316"/>
      <c r="YZ316"/>
      <c r="ZA316"/>
      <c r="ZB316"/>
      <c r="ZC316"/>
      <c r="ZD316"/>
      <c r="ZE316"/>
      <c r="ZF316"/>
      <c r="ZG316"/>
      <c r="ZH316"/>
      <c r="ZI316"/>
      <c r="ZJ316"/>
      <c r="ZK316"/>
      <c r="ZL316"/>
      <c r="ZM316"/>
      <c r="ZN316"/>
      <c r="ZO316"/>
      <c r="ZP316"/>
      <c r="ZQ316"/>
      <c r="ZR316"/>
      <c r="ZS316"/>
      <c r="ZT316"/>
      <c r="ZU316"/>
      <c r="ZV316"/>
      <c r="ZW316"/>
      <c r="ZX316"/>
      <c r="ZY316"/>
      <c r="ZZ316"/>
      <c r="AAA316"/>
      <c r="AAB316"/>
      <c r="AAC316"/>
      <c r="AAD316"/>
      <c r="AAE316"/>
      <c r="AAF316"/>
      <c r="AAG316"/>
      <c r="AAH316"/>
      <c r="AAI316"/>
      <c r="AAJ316"/>
      <c r="AAK316"/>
      <c r="AAL316"/>
      <c r="AAM316"/>
      <c r="AAN316"/>
      <c r="AAO316"/>
      <c r="AAP316"/>
      <c r="AAQ316"/>
      <c r="AAR316"/>
      <c r="AAS316"/>
      <c r="AAT316"/>
      <c r="AAU316"/>
      <c r="AAV316"/>
      <c r="AAW316"/>
      <c r="AAX316"/>
      <c r="AAY316"/>
      <c r="AAZ316"/>
      <c r="ABA316"/>
      <c r="ABB316"/>
      <c r="ABC316"/>
      <c r="ABD316"/>
      <c r="ABE316"/>
      <c r="ABF316"/>
      <c r="ABG316"/>
      <c r="ABH316"/>
      <c r="ABI316"/>
      <c r="ABJ316"/>
      <c r="ABK316"/>
      <c r="ABL316"/>
      <c r="ABM316"/>
      <c r="ABN316"/>
      <c r="ABO316"/>
      <c r="ABP316"/>
      <c r="ABQ316"/>
      <c r="ABR316"/>
      <c r="ABS316"/>
      <c r="ABT316"/>
      <c r="ABU316"/>
      <c r="ABV316"/>
      <c r="ABW316"/>
      <c r="ABX316"/>
      <c r="ABY316"/>
      <c r="ABZ316"/>
      <c r="ACA316"/>
      <c r="ACB316"/>
      <c r="ACC316"/>
      <c r="ACD316"/>
      <c r="ACE316"/>
      <c r="ACF316"/>
      <c r="ACG316"/>
      <c r="ACH316"/>
      <c r="ACI316"/>
      <c r="ACJ316"/>
      <c r="ACK316"/>
      <c r="ACL316"/>
      <c r="ACM316"/>
      <c r="ACN316"/>
      <c r="ACO316"/>
      <c r="ACP316"/>
      <c r="ACQ316"/>
      <c r="ACR316"/>
      <c r="ACS316"/>
      <c r="ACT316"/>
      <c r="ACU316"/>
      <c r="ACV316"/>
      <c r="ACW316"/>
      <c r="ACX316"/>
      <c r="ACY316"/>
      <c r="ACZ316"/>
      <c r="ADA316"/>
      <c r="ADB316"/>
      <c r="ADC316"/>
      <c r="ADD316"/>
      <c r="ADE316"/>
      <c r="ADF316"/>
      <c r="ADG316"/>
      <c r="ADH316"/>
      <c r="ADI316"/>
      <c r="ADJ316"/>
      <c r="ADK316"/>
      <c r="ADL316"/>
      <c r="ADM316"/>
      <c r="ADN316"/>
      <c r="ADO316"/>
      <c r="ADP316"/>
      <c r="ADQ316"/>
      <c r="ADR316"/>
      <c r="ADS316"/>
      <c r="ADT316"/>
      <c r="ADU316"/>
      <c r="ADV316"/>
      <c r="ADW316"/>
      <c r="ADX316"/>
      <c r="ADY316"/>
      <c r="ADZ316"/>
      <c r="AEA316"/>
      <c r="AEB316"/>
      <c r="AEC316"/>
      <c r="AED316"/>
      <c r="AEE316"/>
      <c r="AEF316"/>
      <c r="AEG316"/>
      <c r="AEH316"/>
      <c r="AEI316"/>
      <c r="AEJ316"/>
      <c r="AEK316"/>
      <c r="AEL316"/>
      <c r="AEM316"/>
      <c r="AEN316"/>
      <c r="AEO316"/>
      <c r="AEP316"/>
      <c r="AEQ316"/>
      <c r="AER316"/>
      <c r="AES316"/>
      <c r="AET316"/>
      <c r="AEU316"/>
      <c r="AEV316"/>
      <c r="AEW316"/>
      <c r="AEX316"/>
      <c r="AEY316"/>
      <c r="AEZ316"/>
      <c r="AFA316"/>
      <c r="AFB316"/>
      <c r="AFC316"/>
      <c r="AFD316"/>
      <c r="AFE316"/>
      <c r="AFF316"/>
      <c r="AFG316"/>
      <c r="AFH316"/>
      <c r="AFI316"/>
      <c r="AFJ316"/>
      <c r="AFK316"/>
      <c r="AFL316"/>
      <c r="AFM316"/>
      <c r="AFN316"/>
      <c r="AFO316"/>
      <c r="AFP316"/>
      <c r="AFQ316"/>
      <c r="AFR316"/>
      <c r="AFS316"/>
      <c r="AFT316"/>
      <c r="AFU316"/>
      <c r="AFV316"/>
      <c r="AFW316"/>
      <c r="AFX316"/>
      <c r="AFY316"/>
      <c r="AFZ316"/>
      <c r="AGA316"/>
      <c r="AGB316"/>
      <c r="AGC316"/>
      <c r="AGD316"/>
      <c r="AGE316"/>
      <c r="AGF316"/>
      <c r="AGG316"/>
      <c r="AGH316"/>
      <c r="AGI316"/>
      <c r="AGJ316"/>
      <c r="AGK316"/>
      <c r="AGL316"/>
      <c r="AGM316"/>
      <c r="AGN316"/>
      <c r="AGO316"/>
      <c r="AGP316"/>
      <c r="AGQ316"/>
      <c r="AGR316"/>
      <c r="AGS316"/>
      <c r="AGT316"/>
      <c r="AGU316"/>
      <c r="AGV316"/>
      <c r="AGW316"/>
      <c r="AGX316"/>
      <c r="AGY316"/>
      <c r="AGZ316"/>
      <c r="AHA316"/>
      <c r="AHB316"/>
      <c r="AHC316"/>
      <c r="AHD316"/>
      <c r="AHE316"/>
      <c r="AHF316"/>
      <c r="AHG316"/>
      <c r="AHH316"/>
      <c r="AHI316"/>
      <c r="AHJ316"/>
      <c r="AHK316"/>
      <c r="AHL316"/>
      <c r="AHM316"/>
      <c r="AHN316"/>
      <c r="AHO316"/>
      <c r="AHP316"/>
      <c r="AHQ316"/>
      <c r="AHR316"/>
      <c r="AHS316"/>
      <c r="AHT316"/>
      <c r="AHU316"/>
      <c r="AHV316"/>
      <c r="AHW316"/>
      <c r="AHX316"/>
      <c r="AHY316"/>
      <c r="AHZ316"/>
      <c r="AIA316"/>
      <c r="AIB316"/>
      <c r="AIC316"/>
      <c r="AID316"/>
      <c r="AIE316"/>
      <c r="AIF316"/>
      <c r="AIG316"/>
      <c r="AIH316"/>
      <c r="AII316"/>
      <c r="AIJ316"/>
      <c r="AIK316"/>
      <c r="AIL316"/>
      <c r="AIM316"/>
      <c r="AIN316"/>
      <c r="AIO316"/>
      <c r="AIP316"/>
      <c r="AIQ316"/>
      <c r="AIR316"/>
      <c r="AIS316"/>
      <c r="AIT316"/>
      <c r="AIU316"/>
      <c r="AIV316"/>
      <c r="AIW316"/>
      <c r="AIX316"/>
      <c r="AIY316"/>
      <c r="AIZ316"/>
      <c r="AJA316"/>
      <c r="AJB316"/>
      <c r="AJC316"/>
      <c r="AJD316"/>
      <c r="AJE316"/>
      <c r="AJF316"/>
      <c r="AJG316"/>
      <c r="AJH316"/>
      <c r="AJI316"/>
      <c r="AJJ316"/>
      <c r="AJK316"/>
      <c r="AJL316"/>
      <c r="AJM316"/>
      <c r="AJN316"/>
      <c r="AJO316"/>
      <c r="AJP316"/>
      <c r="AJQ316"/>
      <c r="AJR316"/>
      <c r="AJS316"/>
      <c r="AJT316"/>
      <c r="AJU316"/>
      <c r="AJV316"/>
      <c r="AJW316"/>
      <c r="AJX316"/>
      <c r="AJY316"/>
      <c r="AJZ316"/>
      <c r="AKA316"/>
      <c r="AKB316"/>
      <c r="AKC316"/>
      <c r="AKD316"/>
      <c r="AKE316"/>
      <c r="AKF316"/>
      <c r="AKG316"/>
      <c r="AKH316"/>
      <c r="AKI316"/>
      <c r="AKJ316"/>
      <c r="AKK316"/>
      <c r="AKL316"/>
      <c r="AKM316"/>
      <c r="AKN316"/>
      <c r="AKO316"/>
      <c r="AKP316"/>
      <c r="AKQ316"/>
      <c r="AKR316"/>
      <c r="AKS316"/>
      <c r="AKT316"/>
      <c r="AKU316"/>
      <c r="AKV316"/>
      <c r="AKW316"/>
      <c r="AKX316"/>
      <c r="AKY316"/>
      <c r="AKZ316"/>
      <c r="ALA316"/>
      <c r="ALB316"/>
      <c r="ALC316"/>
      <c r="ALD316"/>
      <c r="ALE316"/>
      <c r="ALF316"/>
      <c r="ALG316"/>
      <c r="ALH316"/>
      <c r="ALI316"/>
      <c r="ALJ316"/>
      <c r="ALK316"/>
      <c r="ALL316"/>
      <c r="ALM316"/>
      <c r="ALN316"/>
      <c r="ALO316"/>
      <c r="ALP316"/>
      <c r="ALQ316"/>
      <c r="ALR316"/>
      <c r="ALS316"/>
      <c r="ALT316"/>
      <c r="ALU316"/>
      <c r="ALV316"/>
      <c r="ALW316"/>
      <c r="ALX316"/>
      <c r="ALY316"/>
      <c r="ALZ316"/>
      <c r="AMA316"/>
    </row>
    <row r="317" spans="3:1015" x14ac:dyDescent="0.25">
      <c r="C317" s="123"/>
      <c r="D317" s="123"/>
      <c r="E317" s="123"/>
      <c r="F317" s="123"/>
      <c r="G317" s="123"/>
      <c r="H317" s="123"/>
      <c r="I317" s="123"/>
      <c r="J317" s="123"/>
      <c r="K317" s="123"/>
      <c r="L317" s="123"/>
      <c r="M317" s="123"/>
      <c r="N317" s="123"/>
      <c r="O317" s="123"/>
      <c r="P317" s="123"/>
      <c r="Q317" s="123"/>
      <c r="R317" s="123"/>
      <c r="S317" s="123"/>
      <c r="T317" s="123"/>
      <c r="U317" s="123"/>
      <c r="V317" s="123"/>
      <c r="W317" s="123"/>
      <c r="X317" s="123"/>
      <c r="Y317" s="123"/>
      <c r="Z317" s="123"/>
      <c r="AA317" s="123"/>
      <c r="AB317" s="123"/>
      <c r="AC317" s="123"/>
      <c r="AD317" s="123"/>
      <c r="AE317" s="123"/>
      <c r="AF317" s="123"/>
      <c r="AG317" s="123"/>
      <c r="AH317" s="123"/>
      <c r="AI317" s="123"/>
      <c r="AJ317" s="123"/>
      <c r="AK317" s="123"/>
      <c r="AL317" s="123"/>
      <c r="AM317" s="123"/>
      <c r="AN317" s="123"/>
      <c r="AO317" s="123"/>
      <c r="AP317" s="123"/>
      <c r="AQ317" s="123"/>
      <c r="AR317" s="123"/>
      <c r="AS317" s="123"/>
      <c r="AT317" s="123"/>
      <c r="AU317" s="123"/>
      <c r="AV317"/>
      <c r="AW317"/>
      <c r="AX317"/>
      <c r="AY317"/>
      <c r="AZ317"/>
      <c r="BA317"/>
      <c r="BB317"/>
      <c r="BC317"/>
      <c r="BD317"/>
      <c r="BE317"/>
      <c r="BF317"/>
      <c r="BG317"/>
      <c r="BH317"/>
      <c r="BI317"/>
      <c r="BJ317"/>
      <c r="BK317"/>
      <c r="BL317"/>
      <c r="BM317"/>
      <c r="BN317"/>
      <c r="BO317"/>
      <c r="BP317"/>
      <c r="BQ317"/>
      <c r="BR317"/>
      <c r="BS317"/>
      <c r="BT317"/>
      <c r="BU317"/>
      <c r="BV317"/>
      <c r="BW317"/>
      <c r="BX317"/>
      <c r="BY317"/>
      <c r="BZ317"/>
      <c r="CA317"/>
      <c r="CB317"/>
      <c r="CC317"/>
      <c r="CD317"/>
      <c r="CE317"/>
      <c r="CF317"/>
      <c r="CG317"/>
      <c r="CH317"/>
      <c r="CI317"/>
      <c r="CJ317"/>
      <c r="CK317"/>
      <c r="CL317"/>
      <c r="CM317"/>
      <c r="CN317"/>
      <c r="CO317"/>
      <c r="CP317"/>
      <c r="CQ317"/>
      <c r="CR317"/>
      <c r="CS317"/>
      <c r="CT317"/>
      <c r="CU317"/>
      <c r="CV317"/>
      <c r="CW317"/>
      <c r="CX317"/>
      <c r="CY317"/>
      <c r="CZ317"/>
      <c r="DA317"/>
      <c r="DB317"/>
      <c r="DC317"/>
      <c r="DD317"/>
      <c r="DE317"/>
      <c r="DF317"/>
      <c r="DG317"/>
      <c r="DH317"/>
      <c r="DI317"/>
      <c r="DJ317"/>
      <c r="DK317"/>
      <c r="DL317"/>
      <c r="DM317"/>
      <c r="DN317"/>
      <c r="DO317"/>
      <c r="DP317"/>
      <c r="DQ317"/>
      <c r="DR317"/>
      <c r="DS317"/>
      <c r="DT317"/>
      <c r="DU317"/>
      <c r="DV317"/>
      <c r="DW317"/>
      <c r="DX317"/>
      <c r="DY317"/>
      <c r="DZ317"/>
      <c r="EA317"/>
      <c r="EB317"/>
      <c r="EC317"/>
      <c r="ED317"/>
      <c r="EE317"/>
      <c r="EF317"/>
      <c r="EG317"/>
      <c r="EH317"/>
      <c r="EI317"/>
      <c r="EJ317"/>
      <c r="EK317"/>
      <c r="EL317"/>
      <c r="EM317"/>
      <c r="EN317"/>
      <c r="EO317"/>
      <c r="EP317"/>
      <c r="EQ317"/>
      <c r="ER317"/>
      <c r="ES317"/>
      <c r="ET317"/>
      <c r="EU317"/>
      <c r="EV317"/>
      <c r="EW317"/>
      <c r="EX317"/>
      <c r="EY317"/>
      <c r="EZ317"/>
      <c r="FA317"/>
      <c r="FB317"/>
      <c r="FC317"/>
      <c r="FD317"/>
      <c r="FE317"/>
      <c r="FF317"/>
      <c r="FG317"/>
      <c r="FH317"/>
      <c r="FI317"/>
      <c r="FJ317"/>
      <c r="FK317"/>
      <c r="FL317"/>
      <c r="FM317"/>
      <c r="FN317"/>
      <c r="FO317"/>
      <c r="FP317"/>
      <c r="FQ317"/>
      <c r="FR317"/>
      <c r="FS317"/>
      <c r="FT317"/>
      <c r="FU317"/>
      <c r="FV317"/>
      <c r="FW317"/>
      <c r="FX317"/>
      <c r="FY317"/>
      <c r="FZ317"/>
      <c r="GA317"/>
      <c r="GB317"/>
      <c r="GC317"/>
      <c r="GD317"/>
      <c r="GE317"/>
      <c r="GF317"/>
      <c r="GG317"/>
      <c r="GH317"/>
      <c r="GI317"/>
      <c r="GJ317"/>
      <c r="GK317"/>
      <c r="GL317"/>
      <c r="GM317"/>
      <c r="GN317"/>
      <c r="GO317"/>
      <c r="GP317"/>
      <c r="GQ317"/>
      <c r="GR317"/>
      <c r="GS317"/>
      <c r="GT317"/>
      <c r="GU317"/>
      <c r="GV317"/>
      <c r="GW317"/>
      <c r="GX317"/>
      <c r="GY317"/>
      <c r="GZ317"/>
      <c r="HA317"/>
      <c r="HB317"/>
      <c r="HC317"/>
      <c r="HD317"/>
      <c r="HE317"/>
      <c r="HF317"/>
      <c r="HG317"/>
      <c r="HH317"/>
      <c r="HI317"/>
      <c r="HJ317"/>
      <c r="HK317"/>
      <c r="HL317"/>
      <c r="HM317"/>
      <c r="HN317"/>
      <c r="HO317"/>
      <c r="HP317"/>
      <c r="HQ317"/>
      <c r="HR317"/>
      <c r="HS317"/>
      <c r="HT317"/>
      <c r="HU317"/>
      <c r="HV317"/>
      <c r="HW317"/>
      <c r="HX317"/>
      <c r="HY317"/>
      <c r="HZ317"/>
      <c r="IA317"/>
      <c r="IB317"/>
      <c r="IC317"/>
      <c r="ID317"/>
      <c r="IE317"/>
      <c r="IF317"/>
      <c r="IG317"/>
      <c r="IH317"/>
      <c r="II317"/>
      <c r="IJ317"/>
      <c r="IK317"/>
      <c r="IL317"/>
      <c r="IM317"/>
      <c r="IN317"/>
      <c r="IO317"/>
      <c r="IP317"/>
      <c r="IQ317"/>
      <c r="IR317"/>
      <c r="IS317"/>
      <c r="IT317"/>
      <c r="IU317"/>
      <c r="IV317"/>
      <c r="IW317"/>
      <c r="IX317"/>
      <c r="IY317"/>
      <c r="IZ317"/>
      <c r="JA317"/>
      <c r="JB317"/>
      <c r="JC317"/>
      <c r="JD317"/>
      <c r="JE317"/>
      <c r="JF317"/>
      <c r="JG317"/>
      <c r="JH317"/>
      <c r="JI317"/>
      <c r="JJ317"/>
      <c r="JK317"/>
      <c r="JL317"/>
      <c r="JM317"/>
      <c r="JN317"/>
      <c r="JO317"/>
      <c r="JP317"/>
      <c r="JQ317"/>
      <c r="JR317"/>
      <c r="JS317"/>
      <c r="JT317"/>
      <c r="JU317"/>
      <c r="JV317"/>
      <c r="JW317"/>
      <c r="JX317"/>
      <c r="JY317"/>
      <c r="JZ317"/>
      <c r="KA317"/>
      <c r="KB317"/>
      <c r="KC317"/>
      <c r="KD317"/>
      <c r="KE317"/>
      <c r="KF317"/>
      <c r="KG317"/>
      <c r="KH317"/>
      <c r="KI317"/>
      <c r="KJ317"/>
      <c r="KK317"/>
      <c r="KL317"/>
      <c r="KM317"/>
      <c r="KN317"/>
      <c r="KO317"/>
      <c r="KP317"/>
      <c r="KQ317"/>
      <c r="KR317"/>
      <c r="KS317"/>
      <c r="KT317"/>
      <c r="KU317"/>
      <c r="KV317"/>
      <c r="KW317"/>
      <c r="KX317"/>
      <c r="KY317"/>
      <c r="KZ317"/>
      <c r="LA317"/>
      <c r="LB317"/>
      <c r="LC317"/>
      <c r="LD317"/>
      <c r="LE317"/>
      <c r="LF317"/>
      <c r="LG317"/>
      <c r="LH317"/>
      <c r="LI317"/>
      <c r="LJ317"/>
      <c r="LK317"/>
      <c r="LL317"/>
      <c r="LM317"/>
      <c r="LN317"/>
      <c r="LO317"/>
      <c r="LP317"/>
      <c r="LQ317"/>
      <c r="LR317"/>
      <c r="LS317"/>
      <c r="LT317"/>
      <c r="LU317"/>
      <c r="LV317"/>
      <c r="LW317"/>
      <c r="LX317"/>
      <c r="LY317"/>
      <c r="LZ317"/>
      <c r="MA317"/>
      <c r="MB317"/>
      <c r="MC317"/>
      <c r="MD317"/>
      <c r="ME317"/>
      <c r="MF317"/>
      <c r="MG317"/>
      <c r="MH317"/>
      <c r="MI317"/>
      <c r="MJ317"/>
      <c r="MK317"/>
      <c r="ML317"/>
      <c r="MM317"/>
      <c r="MN317"/>
      <c r="MO317"/>
      <c r="MP317"/>
      <c r="MQ317"/>
      <c r="MR317"/>
      <c r="MS317"/>
      <c r="MT317"/>
      <c r="MU317"/>
      <c r="MV317"/>
      <c r="MW317"/>
      <c r="MX317"/>
      <c r="MY317"/>
      <c r="MZ317"/>
      <c r="NA317"/>
      <c r="NB317"/>
      <c r="NC317"/>
      <c r="ND317"/>
      <c r="NE317"/>
      <c r="NF317"/>
      <c r="NG317"/>
      <c r="NH317"/>
      <c r="NI317"/>
      <c r="NJ317"/>
      <c r="NK317"/>
      <c r="NL317"/>
      <c r="NM317"/>
      <c r="NN317"/>
      <c r="NO317"/>
      <c r="NP317"/>
      <c r="NQ317"/>
      <c r="NR317"/>
      <c r="NS317"/>
      <c r="NT317"/>
      <c r="NU317"/>
      <c r="NV317"/>
      <c r="NW317"/>
      <c r="NX317"/>
      <c r="NY317"/>
      <c r="NZ317"/>
      <c r="OA317"/>
      <c r="OB317"/>
      <c r="OC317"/>
      <c r="OD317"/>
      <c r="OE317"/>
      <c r="OF317"/>
      <c r="OG317"/>
      <c r="OH317"/>
      <c r="OI317"/>
      <c r="OJ317"/>
      <c r="OK317"/>
      <c r="OL317"/>
      <c r="OM317"/>
      <c r="ON317"/>
      <c r="OO317"/>
      <c r="OP317"/>
      <c r="OQ317"/>
      <c r="OR317"/>
      <c r="OS317"/>
      <c r="OT317"/>
      <c r="OU317"/>
      <c r="OV317"/>
      <c r="OW317"/>
      <c r="OX317"/>
      <c r="OY317"/>
      <c r="OZ317"/>
      <c r="PA317"/>
      <c r="PB317"/>
      <c r="PC317"/>
      <c r="PD317"/>
      <c r="PE317"/>
      <c r="PF317"/>
      <c r="PG317"/>
      <c r="PH317"/>
      <c r="PI317"/>
      <c r="PJ317"/>
      <c r="PK317"/>
      <c r="PL317"/>
      <c r="PM317"/>
      <c r="PN317"/>
      <c r="PO317"/>
      <c r="PP317"/>
      <c r="PQ317"/>
      <c r="PR317"/>
      <c r="PS317"/>
      <c r="PT317"/>
      <c r="PU317"/>
      <c r="PV317"/>
      <c r="PW317"/>
      <c r="PX317"/>
      <c r="PY317"/>
      <c r="PZ317"/>
      <c r="QA317"/>
      <c r="QB317"/>
      <c r="QC317"/>
      <c r="QD317"/>
      <c r="QE317"/>
      <c r="QF317"/>
      <c r="QG317"/>
      <c r="QH317"/>
      <c r="QI317"/>
      <c r="QJ317"/>
      <c r="QK317"/>
      <c r="QL317"/>
      <c r="QM317"/>
      <c r="QN317"/>
      <c r="QO317"/>
      <c r="QP317"/>
      <c r="QQ317"/>
      <c r="QR317"/>
      <c r="QS317"/>
      <c r="QT317"/>
      <c r="QU317"/>
      <c r="QV317"/>
      <c r="QW317"/>
      <c r="QX317"/>
      <c r="QY317"/>
      <c r="QZ317"/>
      <c r="RA317"/>
      <c r="RB317"/>
      <c r="RC317"/>
      <c r="RD317"/>
      <c r="RE317"/>
      <c r="RF317"/>
      <c r="RG317"/>
      <c r="RH317"/>
      <c r="RI317"/>
      <c r="RJ317"/>
      <c r="RK317"/>
      <c r="RL317"/>
      <c r="RM317"/>
      <c r="RN317"/>
      <c r="RO317"/>
      <c r="RP317"/>
      <c r="RQ317"/>
      <c r="RR317"/>
      <c r="RS317"/>
      <c r="RT317"/>
      <c r="RU317"/>
      <c r="RV317"/>
      <c r="RW317"/>
      <c r="RX317"/>
      <c r="RY317"/>
      <c r="RZ317"/>
      <c r="SA317"/>
      <c r="SB317"/>
      <c r="SC317"/>
      <c r="SD317"/>
      <c r="SE317"/>
      <c r="SF317"/>
      <c r="SG317"/>
      <c r="SH317"/>
      <c r="SI317"/>
      <c r="SJ317"/>
      <c r="SK317"/>
      <c r="SL317"/>
      <c r="SM317"/>
      <c r="SN317"/>
      <c r="SO317"/>
      <c r="SP317"/>
      <c r="SQ317"/>
      <c r="SR317"/>
      <c r="SS317"/>
      <c r="ST317"/>
      <c r="SU317"/>
      <c r="SV317"/>
      <c r="SW317"/>
      <c r="SX317"/>
      <c r="SY317"/>
      <c r="SZ317"/>
      <c r="TA317"/>
      <c r="TB317"/>
      <c r="TC317"/>
      <c r="TD317"/>
      <c r="TE317"/>
      <c r="TF317"/>
      <c r="TG317"/>
      <c r="TH317"/>
      <c r="TI317"/>
      <c r="TJ317"/>
      <c r="TK317"/>
      <c r="TL317"/>
      <c r="TM317"/>
      <c r="TN317"/>
      <c r="TO317"/>
      <c r="TP317"/>
      <c r="TQ317"/>
      <c r="TR317"/>
      <c r="TS317"/>
      <c r="TT317"/>
      <c r="TU317"/>
      <c r="TV317"/>
      <c r="TW317"/>
      <c r="TX317"/>
      <c r="TY317"/>
      <c r="TZ317"/>
      <c r="UA317"/>
      <c r="UB317"/>
      <c r="UC317"/>
      <c r="UD317"/>
      <c r="UE317"/>
      <c r="UF317"/>
      <c r="UG317"/>
      <c r="UH317"/>
      <c r="UI317"/>
      <c r="UJ317"/>
      <c r="UK317"/>
      <c r="UL317"/>
      <c r="UM317"/>
      <c r="UN317"/>
      <c r="UO317"/>
      <c r="UP317"/>
      <c r="UQ317"/>
      <c r="UR317"/>
      <c r="US317"/>
      <c r="UT317"/>
      <c r="UU317"/>
      <c r="UV317"/>
      <c r="UW317"/>
      <c r="UX317"/>
      <c r="UY317"/>
      <c r="UZ317"/>
      <c r="VA317"/>
      <c r="VB317"/>
      <c r="VC317"/>
      <c r="VD317"/>
      <c r="VE317"/>
      <c r="VF317"/>
      <c r="VG317"/>
      <c r="VH317"/>
      <c r="VI317"/>
      <c r="VJ317"/>
      <c r="VK317"/>
      <c r="VL317"/>
      <c r="VM317"/>
      <c r="VN317"/>
      <c r="VO317"/>
      <c r="VP317"/>
      <c r="VQ317"/>
      <c r="VR317"/>
      <c r="VS317"/>
      <c r="VT317"/>
      <c r="VU317"/>
      <c r="VV317"/>
      <c r="VW317"/>
      <c r="VX317"/>
      <c r="VY317"/>
      <c r="VZ317"/>
      <c r="WA317"/>
      <c r="WB317"/>
      <c r="WC317"/>
      <c r="WD317"/>
      <c r="WE317"/>
      <c r="WF317"/>
      <c r="WG317"/>
      <c r="WH317"/>
      <c r="WI317"/>
      <c r="WJ317"/>
      <c r="WK317"/>
      <c r="WL317"/>
      <c r="WM317"/>
      <c r="WN317"/>
      <c r="WO317"/>
      <c r="WP317"/>
      <c r="WQ317"/>
      <c r="WR317"/>
      <c r="WS317"/>
      <c r="WT317"/>
      <c r="WU317"/>
      <c r="WV317"/>
      <c r="WW317"/>
      <c r="WX317"/>
      <c r="WY317"/>
      <c r="WZ317"/>
      <c r="XA317"/>
      <c r="XB317"/>
      <c r="XC317"/>
      <c r="XD317"/>
      <c r="XE317"/>
      <c r="XF317"/>
      <c r="XG317"/>
      <c r="XH317"/>
      <c r="XI317"/>
      <c r="XJ317"/>
      <c r="XK317"/>
      <c r="XL317"/>
      <c r="XM317"/>
      <c r="XN317"/>
      <c r="XO317"/>
      <c r="XP317"/>
      <c r="XQ317"/>
      <c r="XR317"/>
      <c r="XS317"/>
      <c r="XT317"/>
      <c r="XU317"/>
      <c r="XV317"/>
      <c r="XW317"/>
      <c r="XX317"/>
      <c r="XY317"/>
      <c r="XZ317"/>
      <c r="YA317"/>
      <c r="YB317"/>
      <c r="YC317"/>
      <c r="YD317"/>
      <c r="YE317"/>
      <c r="YF317"/>
      <c r="YG317"/>
      <c r="YH317"/>
      <c r="YI317"/>
      <c r="YJ317"/>
      <c r="YK317"/>
      <c r="YL317"/>
      <c r="YM317"/>
      <c r="YN317"/>
      <c r="YO317"/>
      <c r="YP317"/>
      <c r="YQ317"/>
      <c r="YR317"/>
      <c r="YS317"/>
      <c r="YT317"/>
      <c r="YU317"/>
      <c r="YV317"/>
      <c r="YW317"/>
      <c r="YX317"/>
      <c r="YY317"/>
      <c r="YZ317"/>
      <c r="ZA317"/>
      <c r="ZB317"/>
      <c r="ZC317"/>
      <c r="ZD317"/>
      <c r="ZE317"/>
      <c r="ZF317"/>
      <c r="ZG317"/>
      <c r="ZH317"/>
      <c r="ZI317"/>
      <c r="ZJ317"/>
      <c r="ZK317"/>
      <c r="ZL317"/>
      <c r="ZM317"/>
      <c r="ZN317"/>
      <c r="ZO317"/>
      <c r="ZP317"/>
      <c r="ZQ317"/>
      <c r="ZR317"/>
      <c r="ZS317"/>
      <c r="ZT317"/>
      <c r="ZU317"/>
      <c r="ZV317"/>
      <c r="ZW317"/>
      <c r="ZX317"/>
      <c r="ZY317"/>
      <c r="ZZ317"/>
      <c r="AAA317"/>
      <c r="AAB317"/>
      <c r="AAC317"/>
      <c r="AAD317"/>
      <c r="AAE317"/>
      <c r="AAF317"/>
      <c r="AAG317"/>
      <c r="AAH317"/>
      <c r="AAI317"/>
      <c r="AAJ317"/>
      <c r="AAK317"/>
      <c r="AAL317"/>
      <c r="AAM317"/>
      <c r="AAN317"/>
      <c r="AAO317"/>
      <c r="AAP317"/>
      <c r="AAQ317"/>
      <c r="AAR317"/>
      <c r="AAS317"/>
      <c r="AAT317"/>
      <c r="AAU317"/>
      <c r="AAV317"/>
      <c r="AAW317"/>
      <c r="AAX317"/>
      <c r="AAY317"/>
      <c r="AAZ317"/>
      <c r="ABA317"/>
      <c r="ABB317"/>
      <c r="ABC317"/>
      <c r="ABD317"/>
      <c r="ABE317"/>
      <c r="ABF317"/>
      <c r="ABG317"/>
      <c r="ABH317"/>
      <c r="ABI317"/>
      <c r="ABJ317"/>
      <c r="ABK317"/>
      <c r="ABL317"/>
      <c r="ABM317"/>
      <c r="ABN317"/>
      <c r="ABO317"/>
      <c r="ABP317"/>
      <c r="ABQ317"/>
      <c r="ABR317"/>
      <c r="ABS317"/>
      <c r="ABT317"/>
      <c r="ABU317"/>
      <c r="ABV317"/>
      <c r="ABW317"/>
      <c r="ABX317"/>
      <c r="ABY317"/>
      <c r="ABZ317"/>
      <c r="ACA317"/>
      <c r="ACB317"/>
      <c r="ACC317"/>
      <c r="ACD317"/>
      <c r="ACE317"/>
      <c r="ACF317"/>
      <c r="ACG317"/>
      <c r="ACH317"/>
      <c r="ACI317"/>
      <c r="ACJ317"/>
      <c r="ACK317"/>
      <c r="ACL317"/>
      <c r="ACM317"/>
      <c r="ACN317"/>
      <c r="ACO317"/>
      <c r="ACP317"/>
      <c r="ACQ317"/>
      <c r="ACR317"/>
      <c r="ACS317"/>
      <c r="ACT317"/>
      <c r="ACU317"/>
      <c r="ACV317"/>
      <c r="ACW317"/>
      <c r="ACX317"/>
      <c r="ACY317"/>
      <c r="ACZ317"/>
      <c r="ADA317"/>
      <c r="ADB317"/>
      <c r="ADC317"/>
      <c r="ADD317"/>
      <c r="ADE317"/>
      <c r="ADF317"/>
      <c r="ADG317"/>
      <c r="ADH317"/>
      <c r="ADI317"/>
      <c r="ADJ317"/>
      <c r="ADK317"/>
      <c r="ADL317"/>
      <c r="ADM317"/>
      <c r="ADN317"/>
      <c r="ADO317"/>
      <c r="ADP317"/>
      <c r="ADQ317"/>
      <c r="ADR317"/>
      <c r="ADS317"/>
      <c r="ADT317"/>
      <c r="ADU317"/>
      <c r="ADV317"/>
      <c r="ADW317"/>
      <c r="ADX317"/>
      <c r="ADY317"/>
      <c r="ADZ317"/>
      <c r="AEA317"/>
      <c r="AEB317"/>
      <c r="AEC317"/>
      <c r="AED317"/>
      <c r="AEE317"/>
      <c r="AEF317"/>
      <c r="AEG317"/>
      <c r="AEH317"/>
      <c r="AEI317"/>
      <c r="AEJ317"/>
      <c r="AEK317"/>
      <c r="AEL317"/>
      <c r="AEM317"/>
      <c r="AEN317"/>
      <c r="AEO317"/>
      <c r="AEP317"/>
      <c r="AEQ317"/>
      <c r="AER317"/>
      <c r="AES317"/>
      <c r="AET317"/>
      <c r="AEU317"/>
      <c r="AEV317"/>
      <c r="AEW317"/>
      <c r="AEX317"/>
      <c r="AEY317"/>
      <c r="AEZ317"/>
      <c r="AFA317"/>
      <c r="AFB317"/>
      <c r="AFC317"/>
      <c r="AFD317"/>
      <c r="AFE317"/>
      <c r="AFF317"/>
      <c r="AFG317"/>
      <c r="AFH317"/>
      <c r="AFI317"/>
      <c r="AFJ317"/>
      <c r="AFK317"/>
      <c r="AFL317"/>
      <c r="AFM317"/>
      <c r="AFN317"/>
      <c r="AFO317"/>
      <c r="AFP317"/>
      <c r="AFQ317"/>
      <c r="AFR317"/>
      <c r="AFS317"/>
      <c r="AFT317"/>
      <c r="AFU317"/>
      <c r="AFV317"/>
      <c r="AFW317"/>
      <c r="AFX317"/>
      <c r="AFY317"/>
      <c r="AFZ317"/>
      <c r="AGA317"/>
      <c r="AGB317"/>
      <c r="AGC317"/>
      <c r="AGD317"/>
      <c r="AGE317"/>
      <c r="AGF317"/>
      <c r="AGG317"/>
      <c r="AGH317"/>
      <c r="AGI317"/>
      <c r="AGJ317"/>
      <c r="AGK317"/>
      <c r="AGL317"/>
      <c r="AGM317"/>
      <c r="AGN317"/>
      <c r="AGO317"/>
      <c r="AGP317"/>
      <c r="AGQ317"/>
      <c r="AGR317"/>
      <c r="AGS317"/>
      <c r="AGT317"/>
      <c r="AGU317"/>
      <c r="AGV317"/>
      <c r="AGW317"/>
      <c r="AGX317"/>
      <c r="AGY317"/>
      <c r="AGZ317"/>
      <c r="AHA317"/>
      <c r="AHB317"/>
      <c r="AHC317"/>
      <c r="AHD317"/>
      <c r="AHE317"/>
      <c r="AHF317"/>
      <c r="AHG317"/>
      <c r="AHH317"/>
      <c r="AHI317"/>
      <c r="AHJ317"/>
      <c r="AHK317"/>
      <c r="AHL317"/>
      <c r="AHM317"/>
      <c r="AHN317"/>
      <c r="AHO317"/>
      <c r="AHP317"/>
      <c r="AHQ317"/>
      <c r="AHR317"/>
      <c r="AHS317"/>
      <c r="AHT317"/>
      <c r="AHU317"/>
      <c r="AHV317"/>
      <c r="AHW317"/>
      <c r="AHX317"/>
      <c r="AHY317"/>
      <c r="AHZ317"/>
      <c r="AIA317"/>
      <c r="AIB317"/>
      <c r="AIC317"/>
      <c r="AID317"/>
      <c r="AIE317"/>
      <c r="AIF317"/>
      <c r="AIG317"/>
      <c r="AIH317"/>
      <c r="AII317"/>
      <c r="AIJ317"/>
      <c r="AIK317"/>
      <c r="AIL317"/>
      <c r="AIM317"/>
      <c r="AIN317"/>
      <c r="AIO317"/>
      <c r="AIP317"/>
      <c r="AIQ317"/>
      <c r="AIR317"/>
      <c r="AIS317"/>
      <c r="AIT317"/>
      <c r="AIU317"/>
      <c r="AIV317"/>
      <c r="AIW317"/>
      <c r="AIX317"/>
      <c r="AIY317"/>
      <c r="AIZ317"/>
      <c r="AJA317"/>
      <c r="AJB317"/>
      <c r="AJC317"/>
      <c r="AJD317"/>
      <c r="AJE317"/>
      <c r="AJF317"/>
      <c r="AJG317"/>
      <c r="AJH317"/>
      <c r="AJI317"/>
      <c r="AJJ317"/>
      <c r="AJK317"/>
      <c r="AJL317"/>
      <c r="AJM317"/>
      <c r="AJN317"/>
      <c r="AJO317"/>
      <c r="AJP317"/>
      <c r="AJQ317"/>
      <c r="AJR317"/>
      <c r="AJS317"/>
      <c r="AJT317"/>
      <c r="AJU317"/>
      <c r="AJV317"/>
      <c r="AJW317"/>
      <c r="AJX317"/>
      <c r="AJY317"/>
      <c r="AJZ317"/>
      <c r="AKA317"/>
      <c r="AKB317"/>
      <c r="AKC317"/>
      <c r="AKD317"/>
      <c r="AKE317"/>
      <c r="AKF317"/>
      <c r="AKG317"/>
      <c r="AKH317"/>
      <c r="AKI317"/>
      <c r="AKJ317"/>
      <c r="AKK317"/>
      <c r="AKL317"/>
      <c r="AKM317"/>
      <c r="AKN317"/>
      <c r="AKO317"/>
      <c r="AKP317"/>
      <c r="AKQ317"/>
      <c r="AKR317"/>
      <c r="AKS317"/>
      <c r="AKT317"/>
      <c r="AKU317"/>
      <c r="AKV317"/>
      <c r="AKW317"/>
      <c r="AKX317"/>
      <c r="AKY317"/>
      <c r="AKZ317"/>
      <c r="ALA317"/>
      <c r="ALB317"/>
      <c r="ALC317"/>
      <c r="ALD317"/>
      <c r="ALE317"/>
      <c r="ALF317"/>
      <c r="ALG317"/>
      <c r="ALH317"/>
      <c r="ALI317"/>
      <c r="ALJ317"/>
      <c r="ALK317"/>
      <c r="ALL317"/>
      <c r="ALM317"/>
      <c r="ALN317"/>
      <c r="ALO317"/>
      <c r="ALP317"/>
      <c r="ALQ317"/>
      <c r="ALR317"/>
      <c r="ALS317"/>
      <c r="ALT317"/>
      <c r="ALU317"/>
      <c r="ALV317"/>
      <c r="ALW317"/>
      <c r="ALX317"/>
      <c r="ALY317"/>
      <c r="ALZ317"/>
      <c r="AMA317"/>
    </row>
    <row r="318" spans="3:1015" x14ac:dyDescent="0.25">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c r="Z318" s="123"/>
      <c r="AA318" s="123"/>
      <c r="AB318" s="123"/>
      <c r="AC318" s="123"/>
      <c r="AD318" s="123"/>
      <c r="AE318" s="123"/>
      <c r="AF318" s="123"/>
      <c r="AG318" s="123"/>
      <c r="AH318" s="123"/>
      <c r="AI318" s="123"/>
      <c r="AJ318" s="123"/>
      <c r="AK318" s="123"/>
      <c r="AL318" s="123"/>
      <c r="AM318" s="123"/>
      <c r="AN318" s="123"/>
      <c r="AO318" s="123"/>
      <c r="AP318" s="123"/>
      <c r="AQ318" s="123"/>
      <c r="AR318" s="123"/>
      <c r="AS318" s="123"/>
      <c r="AT318" s="123"/>
      <c r="AU318" s="123"/>
      <c r="AV318"/>
      <c r="AW318"/>
      <c r="AX318"/>
      <c r="AY318"/>
      <c r="AZ318"/>
      <c r="BA318"/>
      <c r="BB318"/>
      <c r="BC318"/>
      <c r="BD318"/>
      <c r="BE318"/>
      <c r="BF318"/>
      <c r="BG318"/>
      <c r="BH318"/>
      <c r="BI318"/>
      <c r="BJ318"/>
      <c r="BK318"/>
      <c r="BL318"/>
      <c r="BM318"/>
      <c r="BN318"/>
      <c r="BO318"/>
      <c r="BP318"/>
      <c r="BQ318"/>
      <c r="BR318"/>
      <c r="BS318"/>
      <c r="BT318"/>
      <c r="BU318"/>
      <c r="BV318"/>
      <c r="BW318"/>
      <c r="BX318"/>
      <c r="BY318"/>
      <c r="BZ318"/>
      <c r="CA318"/>
      <c r="CB318"/>
      <c r="CC318"/>
      <c r="CD318"/>
      <c r="CE318"/>
      <c r="CF318"/>
      <c r="CG318"/>
      <c r="CH318"/>
      <c r="CI318"/>
      <c r="CJ318"/>
      <c r="CK318"/>
      <c r="CL318"/>
      <c r="CM318"/>
      <c r="CN318"/>
      <c r="CO318"/>
      <c r="CP318"/>
      <c r="CQ318"/>
      <c r="CR318"/>
      <c r="CS318"/>
      <c r="CT318"/>
      <c r="CU318"/>
      <c r="CV318"/>
      <c r="CW318"/>
      <c r="CX318"/>
      <c r="CY318"/>
      <c r="CZ318"/>
      <c r="DA318"/>
      <c r="DB318"/>
      <c r="DC318"/>
      <c r="DD318"/>
      <c r="DE318"/>
      <c r="DF318"/>
      <c r="DG318"/>
      <c r="DH318"/>
      <c r="DI318"/>
      <c r="DJ318"/>
      <c r="DK318"/>
      <c r="DL318"/>
      <c r="DM318"/>
      <c r="DN318"/>
      <c r="DO318"/>
      <c r="DP318"/>
      <c r="DQ318"/>
      <c r="DR318"/>
      <c r="DS318"/>
      <c r="DT318"/>
      <c r="DU318"/>
      <c r="DV318"/>
      <c r="DW318"/>
      <c r="DX318"/>
      <c r="DY318"/>
      <c r="DZ318"/>
      <c r="EA318"/>
      <c r="EB318"/>
      <c r="EC318"/>
      <c r="ED318"/>
      <c r="EE318"/>
      <c r="EF318"/>
      <c r="EG318"/>
      <c r="EH318"/>
      <c r="EI318"/>
      <c r="EJ318"/>
      <c r="EK318"/>
      <c r="EL318"/>
      <c r="EM318"/>
      <c r="EN318"/>
      <c r="EO318"/>
      <c r="EP318"/>
      <c r="EQ318"/>
      <c r="ER318"/>
      <c r="ES318"/>
      <c r="ET318"/>
      <c r="EU318"/>
      <c r="EV318"/>
      <c r="EW318"/>
      <c r="EX318"/>
      <c r="EY318"/>
      <c r="EZ318"/>
      <c r="FA318"/>
      <c r="FB318"/>
      <c r="FC318"/>
      <c r="FD318"/>
      <c r="FE318"/>
      <c r="FF318"/>
      <c r="FG318"/>
      <c r="FH318"/>
      <c r="FI318"/>
      <c r="FJ318"/>
      <c r="FK318"/>
      <c r="FL318"/>
      <c r="FM318"/>
      <c r="FN318"/>
      <c r="FO318"/>
      <c r="FP318"/>
      <c r="FQ318"/>
      <c r="FR318"/>
      <c r="FS318"/>
      <c r="FT318"/>
      <c r="FU318"/>
      <c r="FV318"/>
      <c r="FW318"/>
      <c r="FX318"/>
      <c r="FY318"/>
      <c r="FZ318"/>
      <c r="GA318"/>
      <c r="GB318"/>
      <c r="GC318"/>
      <c r="GD318"/>
      <c r="GE318"/>
      <c r="GF318"/>
      <c r="GG318"/>
      <c r="GH318"/>
      <c r="GI318"/>
      <c r="GJ318"/>
      <c r="GK318"/>
      <c r="GL318"/>
      <c r="GM318"/>
      <c r="GN318"/>
      <c r="GO318"/>
      <c r="GP318"/>
      <c r="GQ318"/>
      <c r="GR318"/>
      <c r="GS318"/>
      <c r="GT318"/>
      <c r="GU318"/>
      <c r="GV318"/>
      <c r="GW318"/>
      <c r="GX318"/>
      <c r="GY318"/>
      <c r="GZ318"/>
      <c r="HA318"/>
      <c r="HB318"/>
      <c r="HC318"/>
      <c r="HD318"/>
      <c r="HE318"/>
      <c r="HF318"/>
      <c r="HG318"/>
      <c r="HH318"/>
      <c r="HI318"/>
      <c r="HJ318"/>
      <c r="HK318"/>
      <c r="HL318"/>
      <c r="HM318"/>
      <c r="HN318"/>
      <c r="HO318"/>
      <c r="HP318"/>
      <c r="HQ318"/>
      <c r="HR318"/>
      <c r="HS318"/>
      <c r="HT318"/>
      <c r="HU318"/>
      <c r="HV318"/>
      <c r="HW318"/>
      <c r="HX318"/>
      <c r="HY318"/>
      <c r="HZ318"/>
      <c r="IA318"/>
      <c r="IB318"/>
      <c r="IC318"/>
      <c r="ID318"/>
      <c r="IE318"/>
      <c r="IF318"/>
      <c r="IG318"/>
      <c r="IH318"/>
      <c r="II318"/>
      <c r="IJ318"/>
      <c r="IK318"/>
      <c r="IL318"/>
      <c r="IM318"/>
      <c r="IN318"/>
      <c r="IO318"/>
      <c r="IP318"/>
      <c r="IQ318"/>
      <c r="IR318"/>
      <c r="IS318"/>
      <c r="IT318"/>
      <c r="IU318"/>
      <c r="IV318"/>
      <c r="IW318"/>
      <c r="IX318"/>
      <c r="IY318"/>
      <c r="IZ318"/>
      <c r="JA318"/>
      <c r="JB318"/>
      <c r="JC318"/>
      <c r="JD318"/>
      <c r="JE318"/>
      <c r="JF318"/>
      <c r="JG318"/>
      <c r="JH318"/>
      <c r="JI318"/>
      <c r="JJ318"/>
      <c r="JK318"/>
      <c r="JL318"/>
      <c r="JM318"/>
      <c r="JN318"/>
      <c r="JO318"/>
      <c r="JP318"/>
      <c r="JQ318"/>
      <c r="JR318"/>
      <c r="JS318"/>
      <c r="JT318"/>
      <c r="JU318"/>
      <c r="JV318"/>
      <c r="JW318"/>
      <c r="JX318"/>
      <c r="JY318"/>
      <c r="JZ318"/>
      <c r="KA318"/>
      <c r="KB318"/>
      <c r="KC318"/>
      <c r="KD318"/>
      <c r="KE318"/>
      <c r="KF318"/>
      <c r="KG318"/>
      <c r="KH318"/>
      <c r="KI318"/>
      <c r="KJ318"/>
      <c r="KK318"/>
      <c r="KL318"/>
      <c r="KM318"/>
      <c r="KN318"/>
      <c r="KO318"/>
      <c r="KP318"/>
      <c r="KQ318"/>
      <c r="KR318"/>
      <c r="KS318"/>
      <c r="KT318"/>
      <c r="KU318"/>
      <c r="KV318"/>
      <c r="KW318"/>
      <c r="KX318"/>
      <c r="KY318"/>
      <c r="KZ318"/>
      <c r="LA318"/>
      <c r="LB318"/>
      <c r="LC318"/>
      <c r="LD318"/>
      <c r="LE318"/>
      <c r="LF318"/>
      <c r="LG318"/>
      <c r="LH318"/>
      <c r="LI318"/>
      <c r="LJ318"/>
      <c r="LK318"/>
      <c r="LL318"/>
      <c r="LM318"/>
      <c r="LN318"/>
      <c r="LO318"/>
      <c r="LP318"/>
      <c r="LQ318"/>
      <c r="LR318"/>
      <c r="LS318"/>
      <c r="LT318"/>
      <c r="LU318"/>
      <c r="LV318"/>
      <c r="LW318"/>
      <c r="LX318"/>
      <c r="LY318"/>
      <c r="LZ318"/>
      <c r="MA318"/>
      <c r="MB318"/>
      <c r="MC318"/>
      <c r="MD318"/>
      <c r="ME318"/>
      <c r="MF318"/>
      <c r="MG318"/>
      <c r="MH318"/>
      <c r="MI318"/>
      <c r="MJ318"/>
      <c r="MK318"/>
      <c r="ML318"/>
      <c r="MM318"/>
      <c r="MN318"/>
      <c r="MO318"/>
      <c r="MP318"/>
      <c r="MQ318"/>
      <c r="MR318"/>
      <c r="MS318"/>
      <c r="MT318"/>
      <c r="MU318"/>
      <c r="MV318"/>
      <c r="MW318"/>
      <c r="MX318"/>
      <c r="MY318"/>
      <c r="MZ318"/>
      <c r="NA318"/>
      <c r="NB318"/>
      <c r="NC318"/>
      <c r="ND318"/>
      <c r="NE318"/>
      <c r="NF318"/>
      <c r="NG318"/>
      <c r="NH318"/>
      <c r="NI318"/>
      <c r="NJ318"/>
      <c r="NK318"/>
      <c r="NL318"/>
      <c r="NM318"/>
      <c r="NN318"/>
      <c r="NO318"/>
      <c r="NP318"/>
      <c r="NQ318"/>
      <c r="NR318"/>
      <c r="NS318"/>
      <c r="NT318"/>
      <c r="NU318"/>
      <c r="NV318"/>
      <c r="NW318"/>
      <c r="NX318"/>
      <c r="NY318"/>
      <c r="NZ318"/>
      <c r="OA318"/>
      <c r="OB318"/>
      <c r="OC318"/>
      <c r="OD318"/>
      <c r="OE318"/>
      <c r="OF318"/>
      <c r="OG318"/>
      <c r="OH318"/>
      <c r="OI318"/>
      <c r="OJ318"/>
      <c r="OK318"/>
      <c r="OL318"/>
      <c r="OM318"/>
      <c r="ON318"/>
      <c r="OO318"/>
      <c r="OP318"/>
      <c r="OQ318"/>
      <c r="OR318"/>
      <c r="OS318"/>
      <c r="OT318"/>
      <c r="OU318"/>
      <c r="OV318"/>
      <c r="OW318"/>
      <c r="OX318"/>
      <c r="OY318"/>
      <c r="OZ318"/>
      <c r="PA318"/>
      <c r="PB318"/>
      <c r="PC318"/>
      <c r="PD318"/>
      <c r="PE318"/>
      <c r="PF318"/>
      <c r="PG318"/>
      <c r="PH318"/>
      <c r="PI318"/>
      <c r="PJ318"/>
      <c r="PK318"/>
      <c r="PL318"/>
      <c r="PM318"/>
      <c r="PN318"/>
      <c r="PO318"/>
      <c r="PP318"/>
      <c r="PQ318"/>
      <c r="PR318"/>
      <c r="PS318"/>
      <c r="PT318"/>
      <c r="PU318"/>
      <c r="PV318"/>
      <c r="PW318"/>
      <c r="PX318"/>
      <c r="PY318"/>
      <c r="PZ318"/>
      <c r="QA318"/>
      <c r="QB318"/>
      <c r="QC318"/>
      <c r="QD318"/>
      <c r="QE318"/>
      <c r="QF318"/>
      <c r="QG318"/>
      <c r="QH318"/>
      <c r="QI318"/>
      <c r="QJ318"/>
      <c r="QK318"/>
      <c r="QL318"/>
      <c r="QM318"/>
      <c r="QN318"/>
      <c r="QO318"/>
      <c r="QP318"/>
      <c r="QQ318"/>
      <c r="QR318"/>
      <c r="QS318"/>
      <c r="QT318"/>
      <c r="QU318"/>
      <c r="QV318"/>
      <c r="QW318"/>
      <c r="QX318"/>
      <c r="QY318"/>
      <c r="QZ318"/>
      <c r="RA318"/>
      <c r="RB318"/>
      <c r="RC318"/>
      <c r="RD318"/>
      <c r="RE318"/>
      <c r="RF318"/>
      <c r="RG318"/>
      <c r="RH318"/>
      <c r="RI318"/>
      <c r="RJ318"/>
      <c r="RK318"/>
      <c r="RL318"/>
      <c r="RM318"/>
      <c r="RN318"/>
      <c r="RO318"/>
      <c r="RP318"/>
      <c r="RQ318"/>
      <c r="RR318"/>
      <c r="RS318"/>
      <c r="RT318"/>
      <c r="RU318"/>
      <c r="RV318"/>
      <c r="RW318"/>
      <c r="RX318"/>
      <c r="RY318"/>
      <c r="RZ318"/>
      <c r="SA318"/>
      <c r="SB318"/>
      <c r="SC318"/>
      <c r="SD318"/>
      <c r="SE318"/>
      <c r="SF318"/>
      <c r="SG318"/>
      <c r="SH318"/>
      <c r="SI318"/>
      <c r="SJ318"/>
      <c r="SK318"/>
      <c r="SL318"/>
      <c r="SM318"/>
      <c r="SN318"/>
      <c r="SO318"/>
      <c r="SP318"/>
      <c r="SQ318"/>
      <c r="SR318"/>
      <c r="SS318"/>
      <c r="ST318"/>
      <c r="SU318"/>
      <c r="SV318"/>
      <c r="SW318"/>
      <c r="SX318"/>
      <c r="SY318"/>
      <c r="SZ318"/>
      <c r="TA318"/>
      <c r="TB318"/>
      <c r="TC318"/>
      <c r="TD318"/>
      <c r="TE318"/>
      <c r="TF318"/>
      <c r="TG318"/>
      <c r="TH318"/>
      <c r="TI318"/>
      <c r="TJ318"/>
      <c r="TK318"/>
      <c r="TL318"/>
      <c r="TM318"/>
      <c r="TN318"/>
      <c r="TO318"/>
      <c r="TP318"/>
      <c r="TQ318"/>
      <c r="TR318"/>
      <c r="TS318"/>
      <c r="TT318"/>
      <c r="TU318"/>
      <c r="TV318"/>
      <c r="TW318"/>
      <c r="TX318"/>
      <c r="TY318"/>
      <c r="TZ318"/>
      <c r="UA318"/>
      <c r="UB318"/>
      <c r="UC318"/>
      <c r="UD318"/>
      <c r="UE318"/>
      <c r="UF318"/>
      <c r="UG318"/>
      <c r="UH318"/>
      <c r="UI318"/>
      <c r="UJ318"/>
      <c r="UK318"/>
      <c r="UL318"/>
      <c r="UM318"/>
      <c r="UN318"/>
      <c r="UO318"/>
      <c r="UP318"/>
      <c r="UQ318"/>
      <c r="UR318"/>
      <c r="US318"/>
      <c r="UT318"/>
      <c r="UU318"/>
      <c r="UV318"/>
      <c r="UW318"/>
      <c r="UX318"/>
      <c r="UY318"/>
      <c r="UZ318"/>
      <c r="VA318"/>
      <c r="VB318"/>
      <c r="VC318"/>
      <c r="VD318"/>
      <c r="VE318"/>
      <c r="VF318"/>
      <c r="VG318"/>
      <c r="VH318"/>
      <c r="VI318"/>
      <c r="VJ318"/>
      <c r="VK318"/>
      <c r="VL318"/>
      <c r="VM318"/>
      <c r="VN318"/>
      <c r="VO318"/>
      <c r="VP318"/>
      <c r="VQ318"/>
      <c r="VR318"/>
      <c r="VS318"/>
      <c r="VT318"/>
      <c r="VU318"/>
      <c r="VV318"/>
      <c r="VW318"/>
      <c r="VX318"/>
      <c r="VY318"/>
      <c r="VZ318"/>
      <c r="WA318"/>
      <c r="WB318"/>
      <c r="WC318"/>
      <c r="WD318"/>
      <c r="WE318"/>
      <c r="WF318"/>
      <c r="WG318"/>
      <c r="WH318"/>
      <c r="WI318"/>
      <c r="WJ318"/>
      <c r="WK318"/>
      <c r="WL318"/>
      <c r="WM318"/>
      <c r="WN318"/>
      <c r="WO318"/>
      <c r="WP318"/>
      <c r="WQ318"/>
      <c r="WR318"/>
      <c r="WS318"/>
      <c r="WT318"/>
      <c r="WU318"/>
      <c r="WV318"/>
      <c r="WW318"/>
      <c r="WX318"/>
      <c r="WY318"/>
      <c r="WZ318"/>
      <c r="XA318"/>
      <c r="XB318"/>
      <c r="XC318"/>
      <c r="XD318"/>
      <c r="XE318"/>
      <c r="XF318"/>
      <c r="XG318"/>
      <c r="XH318"/>
      <c r="XI318"/>
      <c r="XJ318"/>
      <c r="XK318"/>
      <c r="XL318"/>
      <c r="XM318"/>
      <c r="XN318"/>
      <c r="XO318"/>
      <c r="XP318"/>
      <c r="XQ318"/>
      <c r="XR318"/>
      <c r="XS318"/>
      <c r="XT318"/>
      <c r="XU318"/>
      <c r="XV318"/>
      <c r="XW318"/>
      <c r="XX318"/>
      <c r="XY318"/>
      <c r="XZ318"/>
      <c r="YA318"/>
      <c r="YB318"/>
      <c r="YC318"/>
      <c r="YD318"/>
      <c r="YE318"/>
      <c r="YF318"/>
      <c r="YG318"/>
      <c r="YH318"/>
      <c r="YI318"/>
      <c r="YJ318"/>
      <c r="YK318"/>
      <c r="YL318"/>
      <c r="YM318"/>
      <c r="YN318"/>
      <c r="YO318"/>
      <c r="YP318"/>
      <c r="YQ318"/>
      <c r="YR318"/>
      <c r="YS318"/>
      <c r="YT318"/>
      <c r="YU318"/>
      <c r="YV318"/>
      <c r="YW318"/>
      <c r="YX318"/>
      <c r="YY318"/>
      <c r="YZ318"/>
      <c r="ZA318"/>
      <c r="ZB318"/>
      <c r="ZC318"/>
      <c r="ZD318"/>
      <c r="ZE318"/>
      <c r="ZF318"/>
      <c r="ZG318"/>
      <c r="ZH318"/>
      <c r="ZI318"/>
      <c r="ZJ318"/>
      <c r="ZK318"/>
      <c r="ZL318"/>
      <c r="ZM318"/>
      <c r="ZN318"/>
      <c r="ZO318"/>
      <c r="ZP318"/>
      <c r="ZQ318"/>
      <c r="ZR318"/>
      <c r="ZS318"/>
      <c r="ZT318"/>
      <c r="ZU318"/>
      <c r="ZV318"/>
      <c r="ZW318"/>
      <c r="ZX318"/>
      <c r="ZY318"/>
      <c r="ZZ318"/>
      <c r="AAA318"/>
      <c r="AAB318"/>
      <c r="AAC318"/>
      <c r="AAD318"/>
      <c r="AAE318"/>
      <c r="AAF318"/>
      <c r="AAG318"/>
      <c r="AAH318"/>
      <c r="AAI318"/>
      <c r="AAJ318"/>
      <c r="AAK318"/>
      <c r="AAL318"/>
      <c r="AAM318"/>
      <c r="AAN318"/>
      <c r="AAO318"/>
      <c r="AAP318"/>
      <c r="AAQ318"/>
      <c r="AAR318"/>
      <c r="AAS318"/>
      <c r="AAT318"/>
      <c r="AAU318"/>
      <c r="AAV318"/>
      <c r="AAW318"/>
      <c r="AAX318"/>
      <c r="AAY318"/>
      <c r="AAZ318"/>
      <c r="ABA318"/>
      <c r="ABB318"/>
      <c r="ABC318"/>
      <c r="ABD318"/>
      <c r="ABE318"/>
      <c r="ABF318"/>
      <c r="ABG318"/>
      <c r="ABH318"/>
      <c r="ABI318"/>
      <c r="ABJ318"/>
      <c r="ABK318"/>
      <c r="ABL318"/>
      <c r="ABM318"/>
      <c r="ABN318"/>
      <c r="ABO318"/>
      <c r="ABP318"/>
      <c r="ABQ318"/>
      <c r="ABR318"/>
      <c r="ABS318"/>
      <c r="ABT318"/>
      <c r="ABU318"/>
      <c r="ABV318"/>
      <c r="ABW318"/>
      <c r="ABX318"/>
      <c r="ABY318"/>
      <c r="ABZ318"/>
      <c r="ACA318"/>
      <c r="ACB318"/>
      <c r="ACC318"/>
      <c r="ACD318"/>
      <c r="ACE318"/>
      <c r="ACF318"/>
      <c r="ACG318"/>
      <c r="ACH318"/>
      <c r="ACI318"/>
      <c r="ACJ318"/>
      <c r="ACK318"/>
      <c r="ACL318"/>
      <c r="ACM318"/>
      <c r="ACN318"/>
      <c r="ACO318"/>
      <c r="ACP318"/>
      <c r="ACQ318"/>
      <c r="ACR318"/>
      <c r="ACS318"/>
      <c r="ACT318"/>
      <c r="ACU318"/>
      <c r="ACV318"/>
      <c r="ACW318"/>
      <c r="ACX318"/>
      <c r="ACY318"/>
      <c r="ACZ318"/>
      <c r="ADA318"/>
      <c r="ADB318"/>
      <c r="ADC318"/>
      <c r="ADD318"/>
      <c r="ADE318"/>
      <c r="ADF318"/>
      <c r="ADG318"/>
      <c r="ADH318"/>
      <c r="ADI318"/>
      <c r="ADJ318"/>
      <c r="ADK318"/>
      <c r="ADL318"/>
      <c r="ADM318"/>
      <c r="ADN318"/>
      <c r="ADO318"/>
      <c r="ADP318"/>
      <c r="ADQ318"/>
      <c r="ADR318"/>
      <c r="ADS318"/>
      <c r="ADT318"/>
      <c r="ADU318"/>
      <c r="ADV318"/>
      <c r="ADW318"/>
      <c r="ADX318"/>
      <c r="ADY318"/>
      <c r="ADZ318"/>
      <c r="AEA318"/>
      <c r="AEB318"/>
      <c r="AEC318"/>
      <c r="AED318"/>
      <c r="AEE318"/>
      <c r="AEF318"/>
      <c r="AEG318"/>
      <c r="AEH318"/>
      <c r="AEI318"/>
      <c r="AEJ318"/>
      <c r="AEK318"/>
      <c r="AEL318"/>
      <c r="AEM318"/>
      <c r="AEN318"/>
      <c r="AEO318"/>
      <c r="AEP318"/>
      <c r="AEQ318"/>
      <c r="AER318"/>
      <c r="AES318"/>
      <c r="AET318"/>
      <c r="AEU318"/>
      <c r="AEV318"/>
      <c r="AEW318"/>
      <c r="AEX318"/>
      <c r="AEY318"/>
      <c r="AEZ318"/>
      <c r="AFA318"/>
      <c r="AFB318"/>
      <c r="AFC318"/>
      <c r="AFD318"/>
      <c r="AFE318"/>
      <c r="AFF318"/>
      <c r="AFG318"/>
      <c r="AFH318"/>
      <c r="AFI318"/>
      <c r="AFJ318"/>
      <c r="AFK318"/>
      <c r="AFL318"/>
      <c r="AFM318"/>
      <c r="AFN318"/>
      <c r="AFO318"/>
      <c r="AFP318"/>
      <c r="AFQ318"/>
      <c r="AFR318"/>
      <c r="AFS318"/>
      <c r="AFT318"/>
      <c r="AFU318"/>
      <c r="AFV318"/>
      <c r="AFW318"/>
      <c r="AFX318"/>
      <c r="AFY318"/>
      <c r="AFZ318"/>
      <c r="AGA318"/>
      <c r="AGB318"/>
      <c r="AGC318"/>
      <c r="AGD318"/>
      <c r="AGE318"/>
      <c r="AGF318"/>
      <c r="AGG318"/>
      <c r="AGH318"/>
      <c r="AGI318"/>
      <c r="AGJ318"/>
      <c r="AGK318"/>
      <c r="AGL318"/>
      <c r="AGM318"/>
      <c r="AGN318"/>
      <c r="AGO318"/>
      <c r="AGP318"/>
      <c r="AGQ318"/>
      <c r="AGR318"/>
      <c r="AGS318"/>
      <c r="AGT318"/>
      <c r="AGU318"/>
      <c r="AGV318"/>
      <c r="AGW318"/>
      <c r="AGX318"/>
      <c r="AGY318"/>
      <c r="AGZ318"/>
      <c r="AHA318"/>
      <c r="AHB318"/>
      <c r="AHC318"/>
      <c r="AHD318"/>
      <c r="AHE318"/>
      <c r="AHF318"/>
      <c r="AHG318"/>
      <c r="AHH318"/>
      <c r="AHI318"/>
      <c r="AHJ318"/>
      <c r="AHK318"/>
      <c r="AHL318"/>
      <c r="AHM318"/>
      <c r="AHN318"/>
      <c r="AHO318"/>
      <c r="AHP318"/>
      <c r="AHQ318"/>
      <c r="AHR318"/>
      <c r="AHS318"/>
      <c r="AHT318"/>
      <c r="AHU318"/>
      <c r="AHV318"/>
      <c r="AHW318"/>
      <c r="AHX318"/>
      <c r="AHY318"/>
      <c r="AHZ318"/>
      <c r="AIA318"/>
      <c r="AIB318"/>
      <c r="AIC318"/>
      <c r="AID318"/>
      <c r="AIE318"/>
      <c r="AIF318"/>
      <c r="AIG318"/>
      <c r="AIH318"/>
      <c r="AII318"/>
      <c r="AIJ318"/>
      <c r="AIK318"/>
      <c r="AIL318"/>
      <c r="AIM318"/>
      <c r="AIN318"/>
      <c r="AIO318"/>
      <c r="AIP318"/>
      <c r="AIQ318"/>
      <c r="AIR318"/>
      <c r="AIS318"/>
      <c r="AIT318"/>
      <c r="AIU318"/>
      <c r="AIV318"/>
      <c r="AIW318"/>
      <c r="AIX318"/>
      <c r="AIY318"/>
      <c r="AIZ318"/>
      <c r="AJA318"/>
      <c r="AJB318"/>
      <c r="AJC318"/>
      <c r="AJD318"/>
      <c r="AJE318"/>
      <c r="AJF318"/>
      <c r="AJG318"/>
      <c r="AJH318"/>
      <c r="AJI318"/>
      <c r="AJJ318"/>
      <c r="AJK318"/>
      <c r="AJL318"/>
      <c r="AJM318"/>
      <c r="AJN318"/>
      <c r="AJO318"/>
      <c r="AJP318"/>
      <c r="AJQ318"/>
      <c r="AJR318"/>
      <c r="AJS318"/>
      <c r="AJT318"/>
      <c r="AJU318"/>
      <c r="AJV318"/>
      <c r="AJW318"/>
      <c r="AJX318"/>
      <c r="AJY318"/>
      <c r="AJZ318"/>
      <c r="AKA318"/>
      <c r="AKB318"/>
      <c r="AKC318"/>
      <c r="AKD318"/>
      <c r="AKE318"/>
      <c r="AKF318"/>
      <c r="AKG318"/>
      <c r="AKH318"/>
      <c r="AKI318"/>
      <c r="AKJ318"/>
      <c r="AKK318"/>
      <c r="AKL318"/>
      <c r="AKM318"/>
      <c r="AKN318"/>
      <c r="AKO318"/>
      <c r="AKP318"/>
      <c r="AKQ318"/>
      <c r="AKR318"/>
      <c r="AKS318"/>
      <c r="AKT318"/>
      <c r="AKU318"/>
      <c r="AKV318"/>
      <c r="AKW318"/>
      <c r="AKX318"/>
      <c r="AKY318"/>
      <c r="AKZ318"/>
      <c r="ALA318"/>
      <c r="ALB318"/>
      <c r="ALC318"/>
      <c r="ALD318"/>
      <c r="ALE318"/>
      <c r="ALF318"/>
      <c r="ALG318"/>
      <c r="ALH318"/>
      <c r="ALI318"/>
      <c r="ALJ318"/>
      <c r="ALK318"/>
      <c r="ALL318"/>
      <c r="ALM318"/>
      <c r="ALN318"/>
      <c r="ALO318"/>
      <c r="ALP318"/>
      <c r="ALQ318"/>
      <c r="ALR318"/>
      <c r="ALS318"/>
      <c r="ALT318"/>
      <c r="ALU318"/>
      <c r="ALV318"/>
      <c r="ALW318"/>
      <c r="ALX318"/>
      <c r="ALY318"/>
      <c r="ALZ318"/>
      <c r="AMA318"/>
    </row>
    <row r="319" spans="3:1015" x14ac:dyDescent="0.25">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c r="AA319" s="123"/>
      <c r="AB319" s="123"/>
      <c r="AC319" s="123"/>
      <c r="AD319" s="123"/>
      <c r="AE319" s="123"/>
      <c r="AF319" s="123"/>
      <c r="AG319" s="123"/>
      <c r="AH319" s="123"/>
      <c r="AI319" s="123"/>
      <c r="AJ319" s="123"/>
      <c r="AK319" s="123"/>
      <c r="AL319" s="123"/>
      <c r="AM319" s="123"/>
      <c r="AN319" s="123"/>
      <c r="AO319" s="123"/>
      <c r="AP319" s="123"/>
      <c r="AQ319" s="123"/>
      <c r="AR319" s="123"/>
      <c r="AS319" s="123"/>
      <c r="AT319" s="123"/>
      <c r="AU319" s="123"/>
      <c r="AV319"/>
      <c r="AW319"/>
      <c r="AX319"/>
      <c r="AY319"/>
      <c r="AZ319"/>
      <c r="BA319"/>
      <c r="BB319"/>
      <c r="BC319"/>
      <c r="BD319"/>
      <c r="BE319"/>
      <c r="BF319"/>
      <c r="BG319"/>
      <c r="BH319"/>
      <c r="BI319"/>
      <c r="BJ319"/>
      <c r="BK319"/>
      <c r="BL319"/>
      <c r="BM319"/>
      <c r="BN319"/>
      <c r="BO319"/>
      <c r="BP319"/>
      <c r="BQ319"/>
      <c r="BR319"/>
      <c r="BS319"/>
      <c r="BT319"/>
      <c r="BU319"/>
      <c r="BV319"/>
      <c r="BW319"/>
      <c r="BX319"/>
      <c r="BY319"/>
      <c r="BZ319"/>
      <c r="CA319"/>
      <c r="CB319"/>
      <c r="CC319"/>
      <c r="CD319"/>
      <c r="CE319"/>
      <c r="CF319"/>
      <c r="CG319"/>
      <c r="CH319"/>
      <c r="CI319"/>
      <c r="CJ319"/>
      <c r="CK319"/>
      <c r="CL319"/>
      <c r="CM319"/>
      <c r="CN319"/>
      <c r="CO319"/>
      <c r="CP319"/>
      <c r="CQ319"/>
      <c r="CR319"/>
      <c r="CS319"/>
      <c r="CT319"/>
      <c r="CU319"/>
      <c r="CV319"/>
      <c r="CW319"/>
      <c r="CX319"/>
      <c r="CY319"/>
      <c r="CZ319"/>
      <c r="DA319"/>
      <c r="DB319"/>
      <c r="DC319"/>
      <c r="DD319"/>
      <c r="DE319"/>
      <c r="DF319"/>
      <c r="DG319"/>
      <c r="DH319"/>
      <c r="DI319"/>
      <c r="DJ319"/>
      <c r="DK319"/>
      <c r="DL319"/>
      <c r="DM319"/>
      <c r="DN319"/>
      <c r="DO319"/>
      <c r="DP319"/>
      <c r="DQ319"/>
      <c r="DR319"/>
      <c r="DS319"/>
      <c r="DT319"/>
      <c r="DU319"/>
      <c r="DV319"/>
      <c r="DW319"/>
      <c r="DX319"/>
      <c r="DY319"/>
      <c r="DZ319"/>
      <c r="EA319"/>
      <c r="EB319"/>
      <c r="EC319"/>
      <c r="ED319"/>
      <c r="EE319"/>
      <c r="EF319"/>
      <c r="EG319"/>
      <c r="EH319"/>
      <c r="EI319"/>
      <c r="EJ319"/>
      <c r="EK319"/>
      <c r="EL319"/>
      <c r="EM319"/>
      <c r="EN319"/>
      <c r="EO319"/>
      <c r="EP319"/>
      <c r="EQ319"/>
      <c r="ER319"/>
      <c r="ES319"/>
      <c r="ET319"/>
      <c r="EU319"/>
      <c r="EV319"/>
      <c r="EW319"/>
      <c r="EX319"/>
      <c r="EY319"/>
      <c r="EZ319"/>
      <c r="FA319"/>
      <c r="FB319"/>
      <c r="FC319"/>
      <c r="FD319"/>
      <c r="FE319"/>
      <c r="FF319"/>
      <c r="FG319"/>
      <c r="FH319"/>
      <c r="FI319"/>
      <c r="FJ319"/>
      <c r="FK319"/>
      <c r="FL319"/>
      <c r="FM319"/>
      <c r="FN319"/>
      <c r="FO319"/>
      <c r="FP319"/>
      <c r="FQ319"/>
      <c r="FR319"/>
      <c r="FS319"/>
      <c r="FT319"/>
      <c r="FU319"/>
      <c r="FV319"/>
      <c r="FW319"/>
      <c r="FX319"/>
      <c r="FY319"/>
      <c r="FZ319"/>
      <c r="GA319"/>
      <c r="GB319"/>
      <c r="GC319"/>
      <c r="GD319"/>
      <c r="GE319"/>
      <c r="GF319"/>
      <c r="GG319"/>
      <c r="GH319"/>
      <c r="GI319"/>
      <c r="GJ319"/>
      <c r="GK319"/>
      <c r="GL319"/>
      <c r="GM319"/>
      <c r="GN319"/>
      <c r="GO319"/>
      <c r="GP319"/>
      <c r="GQ319"/>
      <c r="GR319"/>
      <c r="GS319"/>
      <c r="GT319"/>
      <c r="GU319"/>
      <c r="GV319"/>
      <c r="GW319"/>
      <c r="GX319"/>
      <c r="GY319"/>
      <c r="GZ319"/>
      <c r="HA319"/>
      <c r="HB319"/>
      <c r="HC319"/>
      <c r="HD319"/>
      <c r="HE319"/>
      <c r="HF319"/>
      <c r="HG319"/>
      <c r="HH319"/>
      <c r="HI319"/>
      <c r="HJ319"/>
      <c r="HK319"/>
      <c r="HL319"/>
      <c r="HM319"/>
      <c r="HN319"/>
      <c r="HO319"/>
      <c r="HP319"/>
      <c r="HQ319"/>
      <c r="HR319"/>
      <c r="HS319"/>
      <c r="HT319"/>
      <c r="HU319"/>
      <c r="HV319"/>
      <c r="HW319"/>
      <c r="HX319"/>
      <c r="HY319"/>
      <c r="HZ319"/>
      <c r="IA319"/>
      <c r="IB319"/>
      <c r="IC319"/>
      <c r="ID319"/>
      <c r="IE319"/>
      <c r="IF319"/>
      <c r="IG319"/>
      <c r="IH319"/>
      <c r="II319"/>
      <c r="IJ319"/>
      <c r="IK319"/>
      <c r="IL319"/>
      <c r="IM319"/>
      <c r="IN319"/>
      <c r="IO319"/>
      <c r="IP319"/>
      <c r="IQ319"/>
      <c r="IR319"/>
      <c r="IS319"/>
      <c r="IT319"/>
      <c r="IU319"/>
      <c r="IV319"/>
      <c r="IW319"/>
      <c r="IX319"/>
      <c r="IY319"/>
      <c r="IZ319"/>
      <c r="JA319"/>
      <c r="JB319"/>
      <c r="JC319"/>
      <c r="JD319"/>
      <c r="JE319"/>
      <c r="JF319"/>
      <c r="JG319"/>
      <c r="JH319"/>
      <c r="JI319"/>
      <c r="JJ319"/>
      <c r="JK319"/>
      <c r="JL319"/>
      <c r="JM319"/>
      <c r="JN319"/>
      <c r="JO319"/>
      <c r="JP319"/>
      <c r="JQ319"/>
      <c r="JR319"/>
      <c r="JS319"/>
      <c r="JT319"/>
      <c r="JU319"/>
      <c r="JV319"/>
      <c r="JW319"/>
      <c r="JX319"/>
      <c r="JY319"/>
      <c r="JZ319"/>
      <c r="KA319"/>
      <c r="KB319"/>
      <c r="KC319"/>
      <c r="KD319"/>
      <c r="KE319"/>
      <c r="KF319"/>
      <c r="KG319"/>
      <c r="KH319"/>
      <c r="KI319"/>
      <c r="KJ319"/>
      <c r="KK319"/>
      <c r="KL319"/>
      <c r="KM319"/>
      <c r="KN319"/>
      <c r="KO319"/>
      <c r="KP319"/>
      <c r="KQ319"/>
      <c r="KR319"/>
      <c r="KS319"/>
      <c r="KT319"/>
      <c r="KU319"/>
      <c r="KV319"/>
      <c r="KW319"/>
      <c r="KX319"/>
      <c r="KY319"/>
      <c r="KZ319"/>
      <c r="LA319"/>
      <c r="LB319"/>
      <c r="LC319"/>
      <c r="LD319"/>
      <c r="LE319"/>
      <c r="LF319"/>
      <c r="LG319"/>
      <c r="LH319"/>
      <c r="LI319"/>
      <c r="LJ319"/>
      <c r="LK319"/>
      <c r="LL319"/>
      <c r="LM319"/>
      <c r="LN319"/>
      <c r="LO319"/>
      <c r="LP319"/>
      <c r="LQ319"/>
      <c r="LR319"/>
      <c r="LS319"/>
      <c r="LT319"/>
      <c r="LU319"/>
      <c r="LV319"/>
      <c r="LW319"/>
      <c r="LX319"/>
      <c r="LY319"/>
      <c r="LZ319"/>
      <c r="MA319"/>
      <c r="MB319"/>
      <c r="MC319"/>
      <c r="MD319"/>
      <c r="ME319"/>
      <c r="MF319"/>
      <c r="MG319"/>
      <c r="MH319"/>
      <c r="MI319"/>
      <c r="MJ319"/>
      <c r="MK319"/>
      <c r="ML319"/>
      <c r="MM319"/>
      <c r="MN319"/>
      <c r="MO319"/>
      <c r="MP319"/>
      <c r="MQ319"/>
      <c r="MR319"/>
      <c r="MS319"/>
      <c r="MT319"/>
      <c r="MU319"/>
      <c r="MV319"/>
      <c r="MW319"/>
      <c r="MX319"/>
      <c r="MY319"/>
      <c r="MZ319"/>
      <c r="NA319"/>
      <c r="NB319"/>
      <c r="NC319"/>
      <c r="ND319"/>
      <c r="NE319"/>
      <c r="NF319"/>
      <c r="NG319"/>
      <c r="NH319"/>
      <c r="NI319"/>
      <c r="NJ319"/>
      <c r="NK319"/>
      <c r="NL319"/>
      <c r="NM319"/>
      <c r="NN319"/>
      <c r="NO319"/>
      <c r="NP319"/>
      <c r="NQ319"/>
      <c r="NR319"/>
      <c r="NS319"/>
      <c r="NT319"/>
      <c r="NU319"/>
      <c r="NV319"/>
      <c r="NW319"/>
      <c r="NX319"/>
      <c r="NY319"/>
      <c r="NZ319"/>
      <c r="OA319"/>
      <c r="OB319"/>
      <c r="OC319"/>
      <c r="OD319"/>
      <c r="OE319"/>
      <c r="OF319"/>
      <c r="OG319"/>
      <c r="OH319"/>
      <c r="OI319"/>
      <c r="OJ319"/>
      <c r="OK319"/>
      <c r="OL319"/>
      <c r="OM319"/>
      <c r="ON319"/>
      <c r="OO319"/>
      <c r="OP319"/>
      <c r="OQ319"/>
      <c r="OR319"/>
      <c r="OS319"/>
      <c r="OT319"/>
      <c r="OU319"/>
      <c r="OV319"/>
      <c r="OW319"/>
      <c r="OX319"/>
      <c r="OY319"/>
      <c r="OZ319"/>
      <c r="PA319"/>
      <c r="PB319"/>
      <c r="PC319"/>
      <c r="PD319"/>
      <c r="PE319"/>
      <c r="PF319"/>
      <c r="PG319"/>
      <c r="PH319"/>
      <c r="PI319"/>
      <c r="PJ319"/>
      <c r="PK319"/>
      <c r="PL319"/>
      <c r="PM319"/>
      <c r="PN319"/>
      <c r="PO319"/>
      <c r="PP319"/>
      <c r="PQ319"/>
      <c r="PR319"/>
      <c r="PS319"/>
      <c r="PT319"/>
      <c r="PU319"/>
      <c r="PV319"/>
      <c r="PW319"/>
      <c r="PX319"/>
      <c r="PY319"/>
      <c r="PZ319"/>
      <c r="QA319"/>
      <c r="QB319"/>
      <c r="QC319"/>
      <c r="QD319"/>
      <c r="QE319"/>
      <c r="QF319"/>
      <c r="QG319"/>
      <c r="QH319"/>
      <c r="QI319"/>
      <c r="QJ319"/>
      <c r="QK319"/>
      <c r="QL319"/>
      <c r="QM319"/>
      <c r="QN319"/>
      <c r="QO319"/>
      <c r="QP319"/>
      <c r="QQ319"/>
      <c r="QR319"/>
      <c r="QS319"/>
      <c r="QT319"/>
      <c r="QU319"/>
      <c r="QV319"/>
      <c r="QW319"/>
      <c r="QX319"/>
      <c r="QY319"/>
      <c r="QZ319"/>
      <c r="RA319"/>
      <c r="RB319"/>
      <c r="RC319"/>
      <c r="RD319"/>
      <c r="RE319"/>
      <c r="RF319"/>
      <c r="RG319"/>
      <c r="RH319"/>
      <c r="RI319"/>
      <c r="RJ319"/>
      <c r="RK319"/>
      <c r="RL319"/>
      <c r="RM319"/>
      <c r="RN319"/>
      <c r="RO319"/>
      <c r="RP319"/>
      <c r="RQ319"/>
      <c r="RR319"/>
      <c r="RS319"/>
      <c r="RT319"/>
      <c r="RU319"/>
      <c r="RV319"/>
      <c r="RW319"/>
      <c r="RX319"/>
      <c r="RY319"/>
      <c r="RZ319"/>
      <c r="SA319"/>
      <c r="SB319"/>
      <c r="SC319"/>
      <c r="SD319"/>
      <c r="SE319"/>
      <c r="SF319"/>
      <c r="SG319"/>
      <c r="SH319"/>
      <c r="SI319"/>
      <c r="SJ319"/>
      <c r="SK319"/>
      <c r="SL319"/>
      <c r="SM319"/>
      <c r="SN319"/>
      <c r="SO319"/>
      <c r="SP319"/>
      <c r="SQ319"/>
      <c r="SR319"/>
      <c r="SS319"/>
      <c r="ST319"/>
      <c r="SU319"/>
      <c r="SV319"/>
      <c r="SW319"/>
      <c r="SX319"/>
      <c r="SY319"/>
      <c r="SZ319"/>
      <c r="TA319"/>
      <c r="TB319"/>
      <c r="TC319"/>
      <c r="TD319"/>
      <c r="TE319"/>
      <c r="TF319"/>
      <c r="TG319"/>
      <c r="TH319"/>
      <c r="TI319"/>
      <c r="TJ319"/>
      <c r="TK319"/>
      <c r="TL319"/>
      <c r="TM319"/>
      <c r="TN319"/>
      <c r="TO319"/>
      <c r="TP319"/>
      <c r="TQ319"/>
      <c r="TR319"/>
      <c r="TS319"/>
      <c r="TT319"/>
      <c r="TU319"/>
      <c r="TV319"/>
      <c r="TW319"/>
      <c r="TX319"/>
      <c r="TY319"/>
      <c r="TZ319"/>
      <c r="UA319"/>
      <c r="UB319"/>
      <c r="UC319"/>
      <c r="UD319"/>
      <c r="UE319"/>
      <c r="UF319"/>
      <c r="UG319"/>
      <c r="UH319"/>
      <c r="UI319"/>
      <c r="UJ319"/>
      <c r="UK319"/>
      <c r="UL319"/>
      <c r="UM319"/>
      <c r="UN319"/>
      <c r="UO319"/>
      <c r="UP319"/>
      <c r="UQ319"/>
      <c r="UR319"/>
      <c r="US319"/>
      <c r="UT319"/>
      <c r="UU319"/>
      <c r="UV319"/>
      <c r="UW319"/>
      <c r="UX319"/>
      <c r="UY319"/>
      <c r="UZ319"/>
      <c r="VA319"/>
      <c r="VB319"/>
      <c r="VC319"/>
      <c r="VD319"/>
      <c r="VE319"/>
      <c r="VF319"/>
      <c r="VG319"/>
      <c r="VH319"/>
      <c r="VI319"/>
      <c r="VJ319"/>
      <c r="VK319"/>
      <c r="VL319"/>
      <c r="VM319"/>
      <c r="VN319"/>
      <c r="VO319"/>
      <c r="VP319"/>
      <c r="VQ319"/>
      <c r="VR319"/>
      <c r="VS319"/>
      <c r="VT319"/>
      <c r="VU319"/>
      <c r="VV319"/>
      <c r="VW319"/>
      <c r="VX319"/>
      <c r="VY319"/>
      <c r="VZ319"/>
      <c r="WA319"/>
      <c r="WB319"/>
      <c r="WC319"/>
      <c r="WD319"/>
      <c r="WE319"/>
      <c r="WF319"/>
      <c r="WG319"/>
      <c r="WH319"/>
      <c r="WI319"/>
      <c r="WJ319"/>
      <c r="WK319"/>
      <c r="WL319"/>
      <c r="WM319"/>
      <c r="WN319"/>
      <c r="WO319"/>
      <c r="WP319"/>
      <c r="WQ319"/>
      <c r="WR319"/>
      <c r="WS319"/>
      <c r="WT319"/>
      <c r="WU319"/>
      <c r="WV319"/>
      <c r="WW319"/>
      <c r="WX319"/>
      <c r="WY319"/>
      <c r="WZ319"/>
      <c r="XA319"/>
      <c r="XB319"/>
      <c r="XC319"/>
      <c r="XD319"/>
      <c r="XE319"/>
      <c r="XF319"/>
      <c r="XG319"/>
      <c r="XH319"/>
      <c r="XI319"/>
      <c r="XJ319"/>
      <c r="XK319"/>
      <c r="XL319"/>
      <c r="XM319"/>
      <c r="XN319"/>
      <c r="XO319"/>
      <c r="XP319"/>
      <c r="XQ319"/>
      <c r="XR319"/>
      <c r="XS319"/>
      <c r="XT319"/>
      <c r="XU319"/>
      <c r="XV319"/>
      <c r="XW319"/>
      <c r="XX319"/>
      <c r="XY319"/>
      <c r="XZ319"/>
      <c r="YA319"/>
      <c r="YB319"/>
      <c r="YC319"/>
      <c r="YD319"/>
      <c r="YE319"/>
      <c r="YF319"/>
      <c r="YG319"/>
      <c r="YH319"/>
      <c r="YI319"/>
      <c r="YJ319"/>
      <c r="YK319"/>
      <c r="YL319"/>
      <c r="YM319"/>
      <c r="YN319"/>
      <c r="YO319"/>
      <c r="YP319"/>
      <c r="YQ319"/>
      <c r="YR319"/>
      <c r="YS319"/>
      <c r="YT319"/>
      <c r="YU319"/>
      <c r="YV319"/>
      <c r="YW319"/>
      <c r="YX319"/>
      <c r="YY319"/>
      <c r="YZ319"/>
      <c r="ZA319"/>
      <c r="ZB319"/>
      <c r="ZC319"/>
      <c r="ZD319"/>
      <c r="ZE319"/>
      <c r="ZF319"/>
      <c r="ZG319"/>
      <c r="ZH319"/>
      <c r="ZI319"/>
      <c r="ZJ319"/>
      <c r="ZK319"/>
      <c r="ZL319"/>
      <c r="ZM319"/>
      <c r="ZN319"/>
      <c r="ZO319"/>
      <c r="ZP319"/>
      <c r="ZQ319"/>
      <c r="ZR319"/>
      <c r="ZS319"/>
      <c r="ZT319"/>
      <c r="ZU319"/>
      <c r="ZV319"/>
      <c r="ZW319"/>
      <c r="ZX319"/>
      <c r="ZY319"/>
      <c r="ZZ319"/>
      <c r="AAA319"/>
      <c r="AAB319"/>
      <c r="AAC319"/>
      <c r="AAD319"/>
      <c r="AAE319"/>
      <c r="AAF319"/>
      <c r="AAG319"/>
      <c r="AAH319"/>
      <c r="AAI319"/>
      <c r="AAJ319"/>
      <c r="AAK319"/>
      <c r="AAL319"/>
      <c r="AAM319"/>
      <c r="AAN319"/>
      <c r="AAO319"/>
      <c r="AAP319"/>
      <c r="AAQ319"/>
      <c r="AAR319"/>
      <c r="AAS319"/>
      <c r="AAT319"/>
      <c r="AAU319"/>
      <c r="AAV319"/>
      <c r="AAW319"/>
      <c r="AAX319"/>
      <c r="AAY319"/>
      <c r="AAZ319"/>
      <c r="ABA319"/>
      <c r="ABB319"/>
      <c r="ABC319"/>
      <c r="ABD319"/>
      <c r="ABE319"/>
      <c r="ABF319"/>
      <c r="ABG319"/>
      <c r="ABH319"/>
      <c r="ABI319"/>
      <c r="ABJ319"/>
      <c r="ABK319"/>
      <c r="ABL319"/>
      <c r="ABM319"/>
      <c r="ABN319"/>
      <c r="ABO319"/>
      <c r="ABP319"/>
      <c r="ABQ319"/>
      <c r="ABR319"/>
      <c r="ABS319"/>
      <c r="ABT319"/>
      <c r="ABU319"/>
      <c r="ABV319"/>
      <c r="ABW319"/>
      <c r="ABX319"/>
      <c r="ABY319"/>
      <c r="ABZ319"/>
      <c r="ACA319"/>
      <c r="ACB319"/>
      <c r="ACC319"/>
      <c r="ACD319"/>
      <c r="ACE319"/>
      <c r="ACF319"/>
      <c r="ACG319"/>
      <c r="ACH319"/>
      <c r="ACI319"/>
      <c r="ACJ319"/>
      <c r="ACK319"/>
      <c r="ACL319"/>
      <c r="ACM319"/>
      <c r="ACN319"/>
      <c r="ACO319"/>
      <c r="ACP319"/>
      <c r="ACQ319"/>
      <c r="ACR319"/>
      <c r="ACS319"/>
      <c r="ACT319"/>
      <c r="ACU319"/>
      <c r="ACV319"/>
      <c r="ACW319"/>
      <c r="ACX319"/>
      <c r="ACY319"/>
      <c r="ACZ319"/>
      <c r="ADA319"/>
      <c r="ADB319"/>
      <c r="ADC319"/>
      <c r="ADD319"/>
      <c r="ADE319"/>
      <c r="ADF319"/>
      <c r="ADG319"/>
      <c r="ADH319"/>
      <c r="ADI319"/>
      <c r="ADJ319"/>
      <c r="ADK319"/>
      <c r="ADL319"/>
      <c r="ADM319"/>
      <c r="ADN319"/>
      <c r="ADO319"/>
      <c r="ADP319"/>
      <c r="ADQ319"/>
      <c r="ADR319"/>
      <c r="ADS319"/>
      <c r="ADT319"/>
      <c r="ADU319"/>
      <c r="ADV319"/>
      <c r="ADW319"/>
      <c r="ADX319"/>
      <c r="ADY319"/>
      <c r="ADZ319"/>
      <c r="AEA319"/>
      <c r="AEB319"/>
      <c r="AEC319"/>
      <c r="AED319"/>
      <c r="AEE319"/>
      <c r="AEF319"/>
      <c r="AEG319"/>
      <c r="AEH319"/>
      <c r="AEI319"/>
      <c r="AEJ319"/>
      <c r="AEK319"/>
      <c r="AEL319"/>
      <c r="AEM319"/>
      <c r="AEN319"/>
      <c r="AEO319"/>
      <c r="AEP319"/>
      <c r="AEQ319"/>
      <c r="AER319"/>
      <c r="AES319"/>
      <c r="AET319"/>
      <c r="AEU319"/>
      <c r="AEV319"/>
      <c r="AEW319"/>
      <c r="AEX319"/>
      <c r="AEY319"/>
      <c r="AEZ319"/>
      <c r="AFA319"/>
      <c r="AFB319"/>
      <c r="AFC319"/>
      <c r="AFD319"/>
      <c r="AFE319"/>
      <c r="AFF319"/>
      <c r="AFG319"/>
      <c r="AFH319"/>
      <c r="AFI319"/>
      <c r="AFJ319"/>
      <c r="AFK319"/>
      <c r="AFL319"/>
      <c r="AFM319"/>
      <c r="AFN319"/>
      <c r="AFO319"/>
      <c r="AFP319"/>
      <c r="AFQ319"/>
      <c r="AFR319"/>
      <c r="AFS319"/>
      <c r="AFT319"/>
      <c r="AFU319"/>
      <c r="AFV319"/>
      <c r="AFW319"/>
      <c r="AFX319"/>
      <c r="AFY319"/>
      <c r="AFZ319"/>
      <c r="AGA319"/>
      <c r="AGB319"/>
      <c r="AGC319"/>
      <c r="AGD319"/>
      <c r="AGE319"/>
      <c r="AGF319"/>
      <c r="AGG319"/>
      <c r="AGH319"/>
      <c r="AGI319"/>
      <c r="AGJ319"/>
      <c r="AGK319"/>
      <c r="AGL319"/>
      <c r="AGM319"/>
      <c r="AGN319"/>
      <c r="AGO319"/>
      <c r="AGP319"/>
      <c r="AGQ319"/>
      <c r="AGR319"/>
      <c r="AGS319"/>
      <c r="AGT319"/>
      <c r="AGU319"/>
      <c r="AGV319"/>
      <c r="AGW319"/>
      <c r="AGX319"/>
      <c r="AGY319"/>
      <c r="AGZ319"/>
      <c r="AHA319"/>
      <c r="AHB319"/>
      <c r="AHC319"/>
      <c r="AHD319"/>
      <c r="AHE319"/>
      <c r="AHF319"/>
      <c r="AHG319"/>
      <c r="AHH319"/>
      <c r="AHI319"/>
      <c r="AHJ319"/>
      <c r="AHK319"/>
      <c r="AHL319"/>
      <c r="AHM319"/>
      <c r="AHN319"/>
      <c r="AHO319"/>
      <c r="AHP319"/>
      <c r="AHQ319"/>
      <c r="AHR319"/>
      <c r="AHS319"/>
      <c r="AHT319"/>
      <c r="AHU319"/>
      <c r="AHV319"/>
      <c r="AHW319"/>
      <c r="AHX319"/>
      <c r="AHY319"/>
      <c r="AHZ319"/>
      <c r="AIA319"/>
      <c r="AIB319"/>
      <c r="AIC319"/>
      <c r="AID319"/>
      <c r="AIE319"/>
      <c r="AIF319"/>
      <c r="AIG319"/>
      <c r="AIH319"/>
      <c r="AII319"/>
      <c r="AIJ319"/>
      <c r="AIK319"/>
      <c r="AIL319"/>
      <c r="AIM319"/>
      <c r="AIN319"/>
      <c r="AIO319"/>
      <c r="AIP319"/>
      <c r="AIQ319"/>
      <c r="AIR319"/>
      <c r="AIS319"/>
      <c r="AIT319"/>
      <c r="AIU319"/>
      <c r="AIV319"/>
      <c r="AIW319"/>
      <c r="AIX319"/>
      <c r="AIY319"/>
      <c r="AIZ319"/>
      <c r="AJA319"/>
      <c r="AJB319"/>
      <c r="AJC319"/>
      <c r="AJD319"/>
      <c r="AJE319"/>
      <c r="AJF319"/>
      <c r="AJG319"/>
      <c r="AJH319"/>
      <c r="AJI319"/>
      <c r="AJJ319"/>
      <c r="AJK319"/>
      <c r="AJL319"/>
      <c r="AJM319"/>
      <c r="AJN319"/>
      <c r="AJO319"/>
      <c r="AJP319"/>
      <c r="AJQ319"/>
      <c r="AJR319"/>
      <c r="AJS319"/>
      <c r="AJT319"/>
      <c r="AJU319"/>
      <c r="AJV319"/>
      <c r="AJW319"/>
      <c r="AJX319"/>
      <c r="AJY319"/>
      <c r="AJZ319"/>
      <c r="AKA319"/>
      <c r="AKB319"/>
      <c r="AKC319"/>
      <c r="AKD319"/>
      <c r="AKE319"/>
      <c r="AKF319"/>
      <c r="AKG319"/>
      <c r="AKH319"/>
      <c r="AKI319"/>
      <c r="AKJ319"/>
      <c r="AKK319"/>
      <c r="AKL319"/>
      <c r="AKM319"/>
      <c r="AKN319"/>
      <c r="AKO319"/>
      <c r="AKP319"/>
      <c r="AKQ319"/>
      <c r="AKR319"/>
      <c r="AKS319"/>
      <c r="AKT319"/>
      <c r="AKU319"/>
      <c r="AKV319"/>
      <c r="AKW319"/>
      <c r="AKX319"/>
      <c r="AKY319"/>
      <c r="AKZ319"/>
      <c r="ALA319"/>
      <c r="ALB319"/>
      <c r="ALC319"/>
      <c r="ALD319"/>
      <c r="ALE319"/>
      <c r="ALF319"/>
      <c r="ALG319"/>
      <c r="ALH319"/>
      <c r="ALI319"/>
      <c r="ALJ319"/>
      <c r="ALK319"/>
      <c r="ALL319"/>
      <c r="ALM319"/>
      <c r="ALN319"/>
      <c r="ALO319"/>
      <c r="ALP319"/>
      <c r="ALQ319"/>
      <c r="ALR319"/>
      <c r="ALS319"/>
      <c r="ALT319"/>
      <c r="ALU319"/>
      <c r="ALV319"/>
      <c r="ALW319"/>
      <c r="ALX319"/>
      <c r="ALY319"/>
      <c r="ALZ319"/>
      <c r="AMA319"/>
    </row>
    <row r="320" spans="3:1015" x14ac:dyDescent="0.25">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3"/>
      <c r="AA320" s="123"/>
      <c r="AB320" s="123"/>
      <c r="AC320" s="123"/>
      <c r="AD320" s="123"/>
      <c r="AE320" s="123"/>
      <c r="AF320" s="123"/>
      <c r="AG320" s="123"/>
      <c r="AH320" s="123"/>
      <c r="AI320" s="123"/>
      <c r="AJ320" s="123"/>
      <c r="AK320" s="123"/>
      <c r="AL320" s="123"/>
      <c r="AM320" s="123"/>
      <c r="AN320" s="123"/>
      <c r="AO320" s="123"/>
      <c r="AP320" s="123"/>
      <c r="AQ320" s="123"/>
      <c r="AR320" s="123"/>
      <c r="AS320" s="123"/>
      <c r="AT320" s="123"/>
      <c r="AU320" s="123"/>
      <c r="AV320"/>
      <c r="AW320"/>
      <c r="AX320"/>
      <c r="AY320"/>
      <c r="AZ320"/>
      <c r="BA320"/>
      <c r="BB320"/>
      <c r="BC320"/>
      <c r="BD320"/>
      <c r="BE320"/>
      <c r="BF320"/>
      <c r="BG320"/>
      <c r="BH320"/>
      <c r="BI320"/>
      <c r="BJ320"/>
      <c r="BK320"/>
      <c r="BL320"/>
      <c r="BM320"/>
      <c r="BN320"/>
      <c r="BO320"/>
      <c r="BP320"/>
      <c r="BQ320"/>
      <c r="BR320"/>
      <c r="BS320"/>
      <c r="BT320"/>
      <c r="BU320"/>
      <c r="BV320"/>
      <c r="BW320"/>
      <c r="BX320"/>
      <c r="BY320"/>
      <c r="BZ320"/>
      <c r="CA320"/>
      <c r="CB320"/>
      <c r="CC320"/>
      <c r="CD320"/>
      <c r="CE320"/>
      <c r="CF320"/>
      <c r="CG320"/>
      <c r="CH320"/>
      <c r="CI320"/>
      <c r="CJ320"/>
      <c r="CK320"/>
      <c r="CL320"/>
      <c r="CM320"/>
      <c r="CN320"/>
      <c r="CO320"/>
      <c r="CP320"/>
      <c r="CQ320"/>
      <c r="CR320"/>
      <c r="CS320"/>
      <c r="CT320"/>
      <c r="CU320"/>
      <c r="CV320"/>
      <c r="CW320"/>
      <c r="CX320"/>
      <c r="CY320"/>
      <c r="CZ320"/>
      <c r="DA320"/>
      <c r="DB320"/>
      <c r="DC320"/>
      <c r="DD320"/>
      <c r="DE320"/>
      <c r="DF320"/>
      <c r="DG320"/>
      <c r="DH320"/>
      <c r="DI320"/>
      <c r="DJ320"/>
      <c r="DK320"/>
      <c r="DL320"/>
      <c r="DM320"/>
      <c r="DN320"/>
      <c r="DO320"/>
      <c r="DP320"/>
      <c r="DQ320"/>
      <c r="DR320"/>
      <c r="DS320"/>
      <c r="DT320"/>
      <c r="DU320"/>
      <c r="DV320"/>
      <c r="DW320"/>
      <c r="DX320"/>
      <c r="DY320"/>
      <c r="DZ320"/>
      <c r="EA320"/>
      <c r="EB320"/>
      <c r="EC320"/>
      <c r="ED320"/>
      <c r="EE320"/>
      <c r="EF320"/>
      <c r="EG320"/>
      <c r="EH320"/>
      <c r="EI320"/>
      <c r="EJ320"/>
      <c r="EK320"/>
      <c r="EL320"/>
      <c r="EM320"/>
      <c r="EN320"/>
      <c r="EO320"/>
      <c r="EP320"/>
      <c r="EQ320"/>
      <c r="ER320"/>
      <c r="ES320"/>
      <c r="ET320"/>
      <c r="EU320"/>
      <c r="EV320"/>
      <c r="EW320"/>
      <c r="EX320"/>
      <c r="EY320"/>
      <c r="EZ320"/>
      <c r="FA320"/>
      <c r="FB320"/>
      <c r="FC320"/>
      <c r="FD320"/>
      <c r="FE320"/>
      <c r="FF320"/>
      <c r="FG320"/>
      <c r="FH320"/>
      <c r="FI320"/>
      <c r="FJ320"/>
      <c r="FK320"/>
      <c r="FL320"/>
      <c r="FM320"/>
      <c r="FN320"/>
      <c r="FO320"/>
      <c r="FP320"/>
      <c r="FQ320"/>
      <c r="FR320"/>
      <c r="FS320"/>
      <c r="FT320"/>
      <c r="FU320"/>
      <c r="FV320"/>
      <c r="FW320"/>
      <c r="FX320"/>
      <c r="FY320"/>
      <c r="FZ320"/>
      <c r="GA320"/>
      <c r="GB320"/>
      <c r="GC320"/>
      <c r="GD320"/>
      <c r="GE320"/>
      <c r="GF320"/>
      <c r="GG320"/>
      <c r="GH320"/>
      <c r="GI320"/>
      <c r="GJ320"/>
      <c r="GK320"/>
      <c r="GL320"/>
      <c r="GM320"/>
      <c r="GN320"/>
      <c r="GO320"/>
      <c r="GP320"/>
      <c r="GQ320"/>
      <c r="GR320"/>
      <c r="GS320"/>
      <c r="GT320"/>
      <c r="GU320"/>
      <c r="GV320"/>
      <c r="GW320"/>
      <c r="GX320"/>
      <c r="GY320"/>
      <c r="GZ320"/>
      <c r="HA320"/>
      <c r="HB320"/>
      <c r="HC320"/>
      <c r="HD320"/>
      <c r="HE320"/>
      <c r="HF320"/>
      <c r="HG320"/>
      <c r="HH320"/>
      <c r="HI320"/>
      <c r="HJ320"/>
      <c r="HK320"/>
      <c r="HL320"/>
      <c r="HM320"/>
      <c r="HN320"/>
      <c r="HO320"/>
      <c r="HP320"/>
      <c r="HQ320"/>
      <c r="HR320"/>
      <c r="HS320"/>
      <c r="HT320"/>
      <c r="HU320"/>
      <c r="HV320"/>
      <c r="HW320"/>
      <c r="HX320"/>
      <c r="HY320"/>
      <c r="HZ320"/>
      <c r="IA320"/>
      <c r="IB320"/>
      <c r="IC320"/>
      <c r="ID320"/>
      <c r="IE320"/>
      <c r="IF320"/>
      <c r="IG320"/>
      <c r="IH320"/>
      <c r="II320"/>
      <c r="IJ320"/>
      <c r="IK320"/>
      <c r="IL320"/>
      <c r="IM320"/>
      <c r="IN320"/>
      <c r="IO320"/>
      <c r="IP320"/>
      <c r="IQ320"/>
      <c r="IR320"/>
      <c r="IS320"/>
      <c r="IT320"/>
      <c r="IU320"/>
      <c r="IV320"/>
      <c r="IW320"/>
      <c r="IX320"/>
      <c r="IY320"/>
      <c r="IZ320"/>
      <c r="JA320"/>
      <c r="JB320"/>
      <c r="JC320"/>
      <c r="JD320"/>
      <c r="JE320"/>
      <c r="JF320"/>
      <c r="JG320"/>
      <c r="JH320"/>
      <c r="JI320"/>
      <c r="JJ320"/>
      <c r="JK320"/>
      <c r="JL320"/>
      <c r="JM320"/>
      <c r="JN320"/>
      <c r="JO320"/>
      <c r="JP320"/>
      <c r="JQ320"/>
      <c r="JR320"/>
      <c r="JS320"/>
      <c r="JT320"/>
      <c r="JU320"/>
      <c r="JV320"/>
      <c r="JW320"/>
      <c r="JX320"/>
      <c r="JY320"/>
      <c r="JZ320"/>
      <c r="KA320"/>
      <c r="KB320"/>
      <c r="KC320"/>
      <c r="KD320"/>
      <c r="KE320"/>
      <c r="KF320"/>
      <c r="KG320"/>
      <c r="KH320"/>
      <c r="KI320"/>
      <c r="KJ320"/>
      <c r="KK320"/>
      <c r="KL320"/>
      <c r="KM320"/>
      <c r="KN320"/>
      <c r="KO320"/>
      <c r="KP320"/>
      <c r="KQ320"/>
      <c r="KR320"/>
      <c r="KS320"/>
      <c r="KT320"/>
      <c r="KU320"/>
      <c r="KV320"/>
      <c r="KW320"/>
      <c r="KX320"/>
      <c r="KY320"/>
      <c r="KZ320"/>
      <c r="LA320"/>
      <c r="LB320"/>
      <c r="LC320"/>
      <c r="LD320"/>
      <c r="LE320"/>
      <c r="LF320"/>
      <c r="LG320"/>
      <c r="LH320"/>
      <c r="LI320"/>
      <c r="LJ320"/>
      <c r="LK320"/>
      <c r="LL320"/>
      <c r="LM320"/>
      <c r="LN320"/>
      <c r="LO320"/>
      <c r="LP320"/>
      <c r="LQ320"/>
      <c r="LR320"/>
      <c r="LS320"/>
      <c r="LT320"/>
      <c r="LU320"/>
      <c r="LV320"/>
      <c r="LW320"/>
      <c r="LX320"/>
      <c r="LY320"/>
      <c r="LZ320"/>
      <c r="MA320"/>
      <c r="MB320"/>
      <c r="MC320"/>
      <c r="MD320"/>
      <c r="ME320"/>
      <c r="MF320"/>
      <c r="MG320"/>
      <c r="MH320"/>
      <c r="MI320"/>
      <c r="MJ320"/>
      <c r="MK320"/>
      <c r="ML320"/>
      <c r="MM320"/>
      <c r="MN320"/>
      <c r="MO320"/>
      <c r="MP320"/>
      <c r="MQ320"/>
      <c r="MR320"/>
      <c r="MS320"/>
      <c r="MT320"/>
      <c r="MU320"/>
      <c r="MV320"/>
      <c r="MW320"/>
      <c r="MX320"/>
      <c r="MY320"/>
      <c r="MZ320"/>
      <c r="NA320"/>
      <c r="NB320"/>
      <c r="NC320"/>
      <c r="ND320"/>
      <c r="NE320"/>
      <c r="NF320"/>
      <c r="NG320"/>
      <c r="NH320"/>
      <c r="NI320"/>
      <c r="NJ320"/>
      <c r="NK320"/>
      <c r="NL320"/>
      <c r="NM320"/>
      <c r="NN320"/>
      <c r="NO320"/>
      <c r="NP320"/>
      <c r="NQ320"/>
      <c r="NR320"/>
      <c r="NS320"/>
      <c r="NT320"/>
      <c r="NU320"/>
      <c r="NV320"/>
      <c r="NW320"/>
      <c r="NX320"/>
      <c r="NY320"/>
      <c r="NZ320"/>
      <c r="OA320"/>
      <c r="OB320"/>
      <c r="OC320"/>
      <c r="OD320"/>
      <c r="OE320"/>
      <c r="OF320"/>
      <c r="OG320"/>
      <c r="OH320"/>
      <c r="OI320"/>
      <c r="OJ320"/>
      <c r="OK320"/>
      <c r="OL320"/>
      <c r="OM320"/>
      <c r="ON320"/>
      <c r="OO320"/>
      <c r="OP320"/>
      <c r="OQ320"/>
      <c r="OR320"/>
      <c r="OS320"/>
      <c r="OT320"/>
      <c r="OU320"/>
      <c r="OV320"/>
      <c r="OW320"/>
      <c r="OX320"/>
      <c r="OY320"/>
      <c r="OZ320"/>
      <c r="PA320"/>
      <c r="PB320"/>
      <c r="PC320"/>
      <c r="PD320"/>
      <c r="PE320"/>
      <c r="PF320"/>
      <c r="PG320"/>
      <c r="PH320"/>
      <c r="PI320"/>
      <c r="PJ320"/>
      <c r="PK320"/>
      <c r="PL320"/>
      <c r="PM320"/>
      <c r="PN320"/>
      <c r="PO320"/>
      <c r="PP320"/>
      <c r="PQ320"/>
      <c r="PR320"/>
      <c r="PS320"/>
      <c r="PT320"/>
      <c r="PU320"/>
      <c r="PV320"/>
      <c r="PW320"/>
      <c r="PX320"/>
      <c r="PY320"/>
      <c r="PZ320"/>
      <c r="QA320"/>
      <c r="QB320"/>
      <c r="QC320"/>
      <c r="QD320"/>
      <c r="QE320"/>
      <c r="QF320"/>
      <c r="QG320"/>
      <c r="QH320"/>
      <c r="QI320"/>
      <c r="QJ320"/>
      <c r="QK320"/>
      <c r="QL320"/>
      <c r="QM320"/>
      <c r="QN320"/>
      <c r="QO320"/>
      <c r="QP320"/>
      <c r="QQ320"/>
      <c r="QR320"/>
      <c r="QS320"/>
      <c r="QT320"/>
      <c r="QU320"/>
      <c r="QV320"/>
      <c r="QW320"/>
      <c r="QX320"/>
      <c r="QY320"/>
      <c r="QZ320"/>
      <c r="RA320"/>
      <c r="RB320"/>
      <c r="RC320"/>
      <c r="RD320"/>
      <c r="RE320"/>
      <c r="RF320"/>
      <c r="RG320"/>
      <c r="RH320"/>
      <c r="RI320"/>
      <c r="RJ320"/>
      <c r="RK320"/>
      <c r="RL320"/>
      <c r="RM320"/>
      <c r="RN320"/>
      <c r="RO320"/>
      <c r="RP320"/>
      <c r="RQ320"/>
      <c r="RR320"/>
      <c r="RS320"/>
      <c r="RT320"/>
      <c r="RU320"/>
      <c r="RV320"/>
      <c r="RW320"/>
      <c r="RX320"/>
      <c r="RY320"/>
      <c r="RZ320"/>
      <c r="SA320"/>
      <c r="SB320"/>
      <c r="SC320"/>
      <c r="SD320"/>
      <c r="SE320"/>
      <c r="SF320"/>
      <c r="SG320"/>
      <c r="SH320"/>
      <c r="SI320"/>
      <c r="SJ320"/>
      <c r="SK320"/>
      <c r="SL320"/>
      <c r="SM320"/>
      <c r="SN320"/>
      <c r="SO320"/>
      <c r="SP320"/>
      <c r="SQ320"/>
      <c r="SR320"/>
      <c r="SS320"/>
      <c r="ST320"/>
      <c r="SU320"/>
      <c r="SV320"/>
      <c r="SW320"/>
      <c r="SX320"/>
      <c r="SY320"/>
      <c r="SZ320"/>
      <c r="TA320"/>
      <c r="TB320"/>
      <c r="TC320"/>
      <c r="TD320"/>
      <c r="TE320"/>
      <c r="TF320"/>
      <c r="TG320"/>
      <c r="TH320"/>
      <c r="TI320"/>
      <c r="TJ320"/>
      <c r="TK320"/>
      <c r="TL320"/>
      <c r="TM320"/>
      <c r="TN320"/>
      <c r="TO320"/>
      <c r="TP320"/>
      <c r="TQ320"/>
      <c r="TR320"/>
      <c r="TS320"/>
      <c r="TT320"/>
      <c r="TU320"/>
      <c r="TV320"/>
      <c r="TW320"/>
      <c r="TX320"/>
      <c r="TY320"/>
      <c r="TZ320"/>
      <c r="UA320"/>
      <c r="UB320"/>
      <c r="UC320"/>
      <c r="UD320"/>
      <c r="UE320"/>
      <c r="UF320"/>
      <c r="UG320"/>
      <c r="UH320"/>
      <c r="UI320"/>
      <c r="UJ320"/>
      <c r="UK320"/>
      <c r="UL320"/>
      <c r="UM320"/>
      <c r="UN320"/>
      <c r="UO320"/>
      <c r="UP320"/>
      <c r="UQ320"/>
      <c r="UR320"/>
      <c r="US320"/>
      <c r="UT320"/>
      <c r="UU320"/>
      <c r="UV320"/>
      <c r="UW320"/>
      <c r="UX320"/>
      <c r="UY320"/>
      <c r="UZ320"/>
      <c r="VA320"/>
      <c r="VB320"/>
      <c r="VC320"/>
      <c r="VD320"/>
      <c r="VE320"/>
      <c r="VF320"/>
      <c r="VG320"/>
      <c r="VH320"/>
      <c r="VI320"/>
      <c r="VJ320"/>
      <c r="VK320"/>
      <c r="VL320"/>
      <c r="VM320"/>
      <c r="VN320"/>
      <c r="VO320"/>
      <c r="VP320"/>
      <c r="VQ320"/>
      <c r="VR320"/>
      <c r="VS320"/>
      <c r="VT320"/>
      <c r="VU320"/>
      <c r="VV320"/>
      <c r="VW320"/>
      <c r="VX320"/>
      <c r="VY320"/>
      <c r="VZ320"/>
      <c r="WA320"/>
      <c r="WB320"/>
      <c r="WC320"/>
      <c r="WD320"/>
      <c r="WE320"/>
      <c r="WF320"/>
      <c r="WG320"/>
      <c r="WH320"/>
      <c r="WI320"/>
      <c r="WJ320"/>
      <c r="WK320"/>
      <c r="WL320"/>
      <c r="WM320"/>
      <c r="WN320"/>
      <c r="WO320"/>
      <c r="WP320"/>
      <c r="WQ320"/>
      <c r="WR320"/>
      <c r="WS320"/>
      <c r="WT320"/>
      <c r="WU320"/>
      <c r="WV320"/>
      <c r="WW320"/>
      <c r="WX320"/>
      <c r="WY320"/>
      <c r="WZ320"/>
      <c r="XA320"/>
      <c r="XB320"/>
      <c r="XC320"/>
      <c r="XD320"/>
      <c r="XE320"/>
      <c r="XF320"/>
      <c r="XG320"/>
      <c r="XH320"/>
      <c r="XI320"/>
      <c r="XJ320"/>
      <c r="XK320"/>
      <c r="XL320"/>
      <c r="XM320"/>
      <c r="XN320"/>
      <c r="XO320"/>
      <c r="XP320"/>
      <c r="XQ320"/>
      <c r="XR320"/>
      <c r="XS320"/>
      <c r="XT320"/>
      <c r="XU320"/>
      <c r="XV320"/>
      <c r="XW320"/>
      <c r="XX320"/>
      <c r="XY320"/>
      <c r="XZ320"/>
      <c r="YA320"/>
      <c r="YB320"/>
      <c r="YC320"/>
      <c r="YD320"/>
      <c r="YE320"/>
      <c r="YF320"/>
      <c r="YG320"/>
      <c r="YH320"/>
      <c r="YI320"/>
      <c r="YJ320"/>
      <c r="YK320"/>
      <c r="YL320"/>
      <c r="YM320"/>
      <c r="YN320"/>
      <c r="YO320"/>
      <c r="YP320"/>
      <c r="YQ320"/>
      <c r="YR320"/>
      <c r="YS320"/>
      <c r="YT320"/>
      <c r="YU320"/>
      <c r="YV320"/>
      <c r="YW320"/>
      <c r="YX320"/>
      <c r="YY320"/>
      <c r="YZ320"/>
      <c r="ZA320"/>
      <c r="ZB320"/>
      <c r="ZC320"/>
      <c r="ZD320"/>
      <c r="ZE320"/>
      <c r="ZF320"/>
      <c r="ZG320"/>
      <c r="ZH320"/>
      <c r="ZI320"/>
      <c r="ZJ320"/>
      <c r="ZK320"/>
      <c r="ZL320"/>
      <c r="ZM320"/>
      <c r="ZN320"/>
      <c r="ZO320"/>
      <c r="ZP320"/>
      <c r="ZQ320"/>
      <c r="ZR320"/>
      <c r="ZS320"/>
      <c r="ZT320"/>
      <c r="ZU320"/>
      <c r="ZV320"/>
      <c r="ZW320"/>
      <c r="ZX320"/>
      <c r="ZY320"/>
      <c r="ZZ320"/>
      <c r="AAA320"/>
      <c r="AAB320"/>
      <c r="AAC320"/>
      <c r="AAD320"/>
      <c r="AAE320"/>
      <c r="AAF320"/>
      <c r="AAG320"/>
      <c r="AAH320"/>
      <c r="AAI320"/>
      <c r="AAJ320"/>
      <c r="AAK320"/>
      <c r="AAL320"/>
      <c r="AAM320"/>
      <c r="AAN320"/>
      <c r="AAO320"/>
      <c r="AAP320"/>
      <c r="AAQ320"/>
      <c r="AAR320"/>
      <c r="AAS320"/>
      <c r="AAT320"/>
      <c r="AAU320"/>
      <c r="AAV320"/>
      <c r="AAW320"/>
      <c r="AAX320"/>
      <c r="AAY320"/>
      <c r="AAZ320"/>
      <c r="ABA320"/>
      <c r="ABB320"/>
      <c r="ABC320"/>
      <c r="ABD320"/>
      <c r="ABE320"/>
      <c r="ABF320"/>
      <c r="ABG320"/>
      <c r="ABH320"/>
      <c r="ABI320"/>
      <c r="ABJ320"/>
      <c r="ABK320"/>
      <c r="ABL320"/>
      <c r="ABM320"/>
      <c r="ABN320"/>
      <c r="ABO320"/>
      <c r="ABP320"/>
      <c r="ABQ320"/>
      <c r="ABR320"/>
      <c r="ABS320"/>
      <c r="ABT320"/>
      <c r="ABU320"/>
      <c r="ABV320"/>
      <c r="ABW320"/>
      <c r="ABX320"/>
      <c r="ABY320"/>
      <c r="ABZ320"/>
      <c r="ACA320"/>
      <c r="ACB320"/>
      <c r="ACC320"/>
      <c r="ACD320"/>
      <c r="ACE320"/>
      <c r="ACF320"/>
      <c r="ACG320"/>
      <c r="ACH320"/>
      <c r="ACI320"/>
      <c r="ACJ320"/>
      <c r="ACK320"/>
      <c r="ACL320"/>
      <c r="ACM320"/>
      <c r="ACN320"/>
      <c r="ACO320"/>
      <c r="ACP320"/>
      <c r="ACQ320"/>
      <c r="ACR320"/>
      <c r="ACS320"/>
      <c r="ACT320"/>
      <c r="ACU320"/>
      <c r="ACV320"/>
      <c r="ACW320"/>
      <c r="ACX320"/>
      <c r="ACY320"/>
      <c r="ACZ320"/>
      <c r="ADA320"/>
      <c r="ADB320"/>
      <c r="ADC320"/>
      <c r="ADD320"/>
      <c r="ADE320"/>
      <c r="ADF320"/>
      <c r="ADG320"/>
      <c r="ADH320"/>
      <c r="ADI320"/>
      <c r="ADJ320"/>
      <c r="ADK320"/>
      <c r="ADL320"/>
      <c r="ADM320"/>
      <c r="ADN320"/>
      <c r="ADO320"/>
      <c r="ADP320"/>
      <c r="ADQ320"/>
      <c r="ADR320"/>
      <c r="ADS320"/>
      <c r="ADT320"/>
      <c r="ADU320"/>
      <c r="ADV320"/>
      <c r="ADW320"/>
      <c r="ADX320"/>
      <c r="ADY320"/>
      <c r="ADZ320"/>
      <c r="AEA320"/>
      <c r="AEB320"/>
      <c r="AEC320"/>
      <c r="AED320"/>
      <c r="AEE320"/>
      <c r="AEF320"/>
      <c r="AEG320"/>
      <c r="AEH320"/>
      <c r="AEI320"/>
      <c r="AEJ320"/>
      <c r="AEK320"/>
      <c r="AEL320"/>
      <c r="AEM320"/>
      <c r="AEN320"/>
      <c r="AEO320"/>
      <c r="AEP320"/>
      <c r="AEQ320"/>
      <c r="AER320"/>
      <c r="AES320"/>
      <c r="AET320"/>
      <c r="AEU320"/>
      <c r="AEV320"/>
      <c r="AEW320"/>
      <c r="AEX320"/>
      <c r="AEY320"/>
      <c r="AEZ320"/>
      <c r="AFA320"/>
      <c r="AFB320"/>
      <c r="AFC320"/>
      <c r="AFD320"/>
      <c r="AFE320"/>
      <c r="AFF320"/>
      <c r="AFG320"/>
      <c r="AFH320"/>
      <c r="AFI320"/>
      <c r="AFJ320"/>
      <c r="AFK320"/>
      <c r="AFL320"/>
      <c r="AFM320"/>
      <c r="AFN320"/>
      <c r="AFO320"/>
      <c r="AFP320"/>
      <c r="AFQ320"/>
      <c r="AFR320"/>
      <c r="AFS320"/>
      <c r="AFT320"/>
      <c r="AFU320"/>
      <c r="AFV320"/>
      <c r="AFW320"/>
      <c r="AFX320"/>
      <c r="AFY320"/>
      <c r="AFZ320"/>
      <c r="AGA320"/>
      <c r="AGB320"/>
      <c r="AGC320"/>
      <c r="AGD320"/>
      <c r="AGE320"/>
      <c r="AGF320"/>
      <c r="AGG320"/>
      <c r="AGH320"/>
      <c r="AGI320"/>
      <c r="AGJ320"/>
      <c r="AGK320"/>
      <c r="AGL320"/>
      <c r="AGM320"/>
      <c r="AGN320"/>
      <c r="AGO320"/>
      <c r="AGP320"/>
      <c r="AGQ320"/>
      <c r="AGR320"/>
      <c r="AGS320"/>
      <c r="AGT320"/>
      <c r="AGU320"/>
      <c r="AGV320"/>
      <c r="AGW320"/>
      <c r="AGX320"/>
      <c r="AGY320"/>
      <c r="AGZ320"/>
      <c r="AHA320"/>
      <c r="AHB320"/>
      <c r="AHC320"/>
      <c r="AHD320"/>
      <c r="AHE320"/>
      <c r="AHF320"/>
      <c r="AHG320"/>
      <c r="AHH320"/>
      <c r="AHI320"/>
      <c r="AHJ320"/>
      <c r="AHK320"/>
      <c r="AHL320"/>
      <c r="AHM320"/>
      <c r="AHN320"/>
      <c r="AHO320"/>
      <c r="AHP320"/>
      <c r="AHQ320"/>
      <c r="AHR320"/>
      <c r="AHS320"/>
      <c r="AHT320"/>
      <c r="AHU320"/>
      <c r="AHV320"/>
      <c r="AHW320"/>
      <c r="AHX320"/>
      <c r="AHY320"/>
      <c r="AHZ320"/>
      <c r="AIA320"/>
      <c r="AIB320"/>
      <c r="AIC320"/>
      <c r="AID320"/>
      <c r="AIE320"/>
      <c r="AIF320"/>
      <c r="AIG320"/>
      <c r="AIH320"/>
      <c r="AII320"/>
      <c r="AIJ320"/>
      <c r="AIK320"/>
      <c r="AIL320"/>
      <c r="AIM320"/>
      <c r="AIN320"/>
      <c r="AIO320"/>
      <c r="AIP320"/>
      <c r="AIQ320"/>
      <c r="AIR320"/>
      <c r="AIS320"/>
      <c r="AIT320"/>
      <c r="AIU320"/>
      <c r="AIV320"/>
      <c r="AIW320"/>
      <c r="AIX320"/>
      <c r="AIY320"/>
      <c r="AIZ320"/>
      <c r="AJA320"/>
      <c r="AJB320"/>
      <c r="AJC320"/>
      <c r="AJD320"/>
      <c r="AJE320"/>
      <c r="AJF320"/>
      <c r="AJG320"/>
      <c r="AJH320"/>
      <c r="AJI320"/>
      <c r="AJJ320"/>
      <c r="AJK320"/>
      <c r="AJL320"/>
      <c r="AJM320"/>
      <c r="AJN320"/>
      <c r="AJO320"/>
      <c r="AJP320"/>
      <c r="AJQ320"/>
      <c r="AJR320"/>
      <c r="AJS320"/>
      <c r="AJT320"/>
      <c r="AJU320"/>
      <c r="AJV320"/>
      <c r="AJW320"/>
      <c r="AJX320"/>
      <c r="AJY320"/>
      <c r="AJZ320"/>
      <c r="AKA320"/>
      <c r="AKB320"/>
      <c r="AKC320"/>
      <c r="AKD320"/>
      <c r="AKE320"/>
      <c r="AKF320"/>
      <c r="AKG320"/>
      <c r="AKH320"/>
      <c r="AKI320"/>
      <c r="AKJ320"/>
      <c r="AKK320"/>
      <c r="AKL320"/>
      <c r="AKM320"/>
      <c r="AKN320"/>
      <c r="AKO320"/>
      <c r="AKP320"/>
      <c r="AKQ320"/>
      <c r="AKR320"/>
      <c r="AKS320"/>
      <c r="AKT320"/>
      <c r="AKU320"/>
      <c r="AKV320"/>
      <c r="AKW320"/>
      <c r="AKX320"/>
      <c r="AKY320"/>
      <c r="AKZ320"/>
      <c r="ALA320"/>
      <c r="ALB320"/>
      <c r="ALC320"/>
      <c r="ALD320"/>
      <c r="ALE320"/>
      <c r="ALF320"/>
      <c r="ALG320"/>
      <c r="ALH320"/>
      <c r="ALI320"/>
      <c r="ALJ320"/>
      <c r="ALK320"/>
      <c r="ALL320"/>
      <c r="ALM320"/>
      <c r="ALN320"/>
      <c r="ALO320"/>
      <c r="ALP320"/>
      <c r="ALQ320"/>
      <c r="ALR320"/>
      <c r="ALS320"/>
      <c r="ALT320"/>
      <c r="ALU320"/>
      <c r="ALV320"/>
      <c r="ALW320"/>
      <c r="ALX320"/>
      <c r="ALY320"/>
      <c r="ALZ320"/>
      <c r="AMA320"/>
    </row>
    <row r="321" spans="3:1015" x14ac:dyDescent="0.25">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c r="Z321" s="123"/>
      <c r="AA321" s="123"/>
      <c r="AB321" s="123"/>
      <c r="AC321" s="123"/>
      <c r="AD321" s="123"/>
      <c r="AE321" s="123"/>
      <c r="AF321" s="123"/>
      <c r="AG321" s="123"/>
      <c r="AH321" s="123"/>
      <c r="AI321" s="123"/>
      <c r="AJ321" s="123"/>
      <c r="AK321" s="123"/>
      <c r="AL321" s="123"/>
      <c r="AM321" s="123"/>
      <c r="AN321" s="123"/>
      <c r="AO321" s="123"/>
      <c r="AP321" s="123"/>
      <c r="AQ321" s="123"/>
      <c r="AR321" s="123"/>
      <c r="AS321" s="123"/>
      <c r="AT321" s="123"/>
      <c r="AU321" s="123"/>
      <c r="AV321"/>
      <c r="AW321"/>
      <c r="AX321"/>
      <c r="AY321"/>
      <c r="AZ321"/>
      <c r="BA321"/>
      <c r="BB321"/>
      <c r="BC321"/>
      <c r="BD321"/>
      <c r="BE321"/>
      <c r="BF321"/>
      <c r="BG321"/>
      <c r="BH321"/>
      <c r="BI321"/>
      <c r="BJ321"/>
      <c r="BK321"/>
      <c r="BL321"/>
      <c r="BM321"/>
      <c r="BN321"/>
      <c r="BO321"/>
      <c r="BP321"/>
      <c r="BQ321"/>
      <c r="BR321"/>
      <c r="BS321"/>
      <c r="BT321"/>
      <c r="BU321"/>
      <c r="BV321"/>
      <c r="BW321"/>
      <c r="BX321"/>
      <c r="BY321"/>
      <c r="BZ321"/>
      <c r="CA321"/>
      <c r="CB321"/>
      <c r="CC321"/>
      <c r="CD321"/>
      <c r="CE321"/>
      <c r="CF321"/>
      <c r="CG321"/>
      <c r="CH321"/>
      <c r="CI321"/>
      <c r="CJ321"/>
      <c r="CK321"/>
      <c r="CL321"/>
      <c r="CM321"/>
      <c r="CN321"/>
      <c r="CO321"/>
      <c r="CP321"/>
      <c r="CQ321"/>
      <c r="CR321"/>
      <c r="CS321"/>
      <c r="CT321"/>
      <c r="CU321"/>
      <c r="CV321"/>
      <c r="CW321"/>
      <c r="CX321"/>
      <c r="CY321"/>
      <c r="CZ321"/>
      <c r="DA321"/>
      <c r="DB321"/>
      <c r="DC321"/>
      <c r="DD321"/>
      <c r="DE321"/>
      <c r="DF321"/>
      <c r="DG321"/>
      <c r="DH321"/>
      <c r="DI321"/>
      <c r="DJ321"/>
      <c r="DK321"/>
      <c r="DL321"/>
      <c r="DM321"/>
      <c r="DN321"/>
      <c r="DO321"/>
      <c r="DP321"/>
      <c r="DQ321"/>
      <c r="DR321"/>
      <c r="DS321"/>
      <c r="DT321"/>
      <c r="DU321"/>
      <c r="DV321"/>
      <c r="DW321"/>
      <c r="DX321"/>
      <c r="DY321"/>
      <c r="DZ321"/>
      <c r="EA321"/>
      <c r="EB321"/>
      <c r="EC321"/>
      <c r="ED321"/>
      <c r="EE321"/>
      <c r="EF321"/>
      <c r="EG321"/>
      <c r="EH321"/>
      <c r="EI321"/>
      <c r="EJ321"/>
      <c r="EK321"/>
      <c r="EL321"/>
      <c r="EM321"/>
      <c r="EN321"/>
      <c r="EO321"/>
      <c r="EP321"/>
      <c r="EQ321"/>
      <c r="ER321"/>
      <c r="ES321"/>
      <c r="ET321"/>
      <c r="EU321"/>
      <c r="EV321"/>
      <c r="EW321"/>
      <c r="EX321"/>
      <c r="EY321"/>
      <c r="EZ321"/>
      <c r="FA321"/>
      <c r="FB321"/>
      <c r="FC321"/>
      <c r="FD321"/>
      <c r="FE321"/>
      <c r="FF321"/>
      <c r="FG321"/>
      <c r="FH321"/>
      <c r="FI321"/>
      <c r="FJ321"/>
      <c r="FK321"/>
      <c r="FL321"/>
      <c r="FM321"/>
      <c r="FN321"/>
      <c r="FO321"/>
      <c r="FP321"/>
      <c r="FQ321"/>
      <c r="FR321"/>
      <c r="FS321"/>
      <c r="FT321"/>
      <c r="FU321"/>
      <c r="FV321"/>
      <c r="FW321"/>
      <c r="FX321"/>
      <c r="FY321"/>
      <c r="FZ321"/>
      <c r="GA321"/>
      <c r="GB321"/>
      <c r="GC321"/>
      <c r="GD321"/>
      <c r="GE321"/>
      <c r="GF321"/>
      <c r="GG321"/>
      <c r="GH321"/>
      <c r="GI321"/>
      <c r="GJ321"/>
      <c r="GK321"/>
      <c r="GL321"/>
      <c r="GM321"/>
      <c r="GN321"/>
      <c r="GO321"/>
      <c r="GP321"/>
      <c r="GQ321"/>
      <c r="GR321"/>
      <c r="GS321"/>
      <c r="GT321"/>
      <c r="GU321"/>
      <c r="GV321"/>
      <c r="GW321"/>
      <c r="GX321"/>
      <c r="GY321"/>
      <c r="GZ321"/>
      <c r="HA321"/>
      <c r="HB321"/>
      <c r="HC321"/>
      <c r="HD321"/>
      <c r="HE321"/>
      <c r="HF321"/>
      <c r="HG321"/>
      <c r="HH321"/>
      <c r="HI321"/>
      <c r="HJ321"/>
      <c r="HK321"/>
      <c r="HL321"/>
      <c r="HM321"/>
      <c r="HN321"/>
      <c r="HO321"/>
      <c r="HP321"/>
      <c r="HQ321"/>
      <c r="HR321"/>
      <c r="HS321"/>
      <c r="HT321"/>
      <c r="HU321"/>
      <c r="HV321"/>
      <c r="HW321"/>
      <c r="HX321"/>
      <c r="HY321"/>
      <c r="HZ321"/>
      <c r="IA321"/>
      <c r="IB321"/>
      <c r="IC321"/>
      <c r="ID321"/>
      <c r="IE321"/>
      <c r="IF321"/>
      <c r="IG321"/>
      <c r="IH321"/>
      <c r="II321"/>
      <c r="IJ321"/>
      <c r="IK321"/>
      <c r="IL321"/>
      <c r="IM321"/>
      <c r="IN321"/>
      <c r="IO321"/>
      <c r="IP321"/>
      <c r="IQ321"/>
      <c r="IR321"/>
      <c r="IS321"/>
      <c r="IT321"/>
      <c r="IU321"/>
      <c r="IV321"/>
      <c r="IW321"/>
      <c r="IX321"/>
      <c r="IY321"/>
      <c r="IZ321"/>
      <c r="JA321"/>
      <c r="JB321"/>
      <c r="JC321"/>
      <c r="JD321"/>
      <c r="JE321"/>
      <c r="JF321"/>
      <c r="JG321"/>
      <c r="JH321"/>
      <c r="JI321"/>
      <c r="JJ321"/>
      <c r="JK321"/>
      <c r="JL321"/>
      <c r="JM321"/>
      <c r="JN321"/>
      <c r="JO321"/>
      <c r="JP321"/>
      <c r="JQ321"/>
      <c r="JR321"/>
      <c r="JS321"/>
      <c r="JT321"/>
      <c r="JU321"/>
      <c r="JV321"/>
      <c r="JW321"/>
      <c r="JX321"/>
      <c r="JY321"/>
      <c r="JZ321"/>
      <c r="KA321"/>
      <c r="KB321"/>
      <c r="KC321"/>
      <c r="KD321"/>
      <c r="KE321"/>
      <c r="KF321"/>
      <c r="KG321"/>
      <c r="KH321"/>
      <c r="KI321"/>
      <c r="KJ321"/>
      <c r="KK321"/>
      <c r="KL321"/>
      <c r="KM321"/>
      <c r="KN321"/>
      <c r="KO321"/>
      <c r="KP321"/>
      <c r="KQ321"/>
      <c r="KR321"/>
      <c r="KS321"/>
      <c r="KT321"/>
      <c r="KU321"/>
      <c r="KV321"/>
      <c r="KW321"/>
      <c r="KX321"/>
      <c r="KY321"/>
      <c r="KZ321"/>
      <c r="LA321"/>
      <c r="LB321"/>
      <c r="LC321"/>
      <c r="LD321"/>
      <c r="LE321"/>
      <c r="LF321"/>
      <c r="LG321"/>
      <c r="LH321"/>
      <c r="LI321"/>
      <c r="LJ321"/>
      <c r="LK321"/>
      <c r="LL321"/>
      <c r="LM321"/>
      <c r="LN321"/>
      <c r="LO321"/>
      <c r="LP321"/>
      <c r="LQ321"/>
      <c r="LR321"/>
      <c r="LS321"/>
      <c r="LT321"/>
      <c r="LU321"/>
      <c r="LV321"/>
      <c r="LW321"/>
      <c r="LX321"/>
      <c r="LY321"/>
      <c r="LZ321"/>
      <c r="MA321"/>
      <c r="MB321"/>
      <c r="MC321"/>
      <c r="MD321"/>
      <c r="ME321"/>
      <c r="MF321"/>
      <c r="MG321"/>
      <c r="MH321"/>
      <c r="MI321"/>
      <c r="MJ321"/>
      <c r="MK321"/>
      <c r="ML321"/>
      <c r="MM321"/>
      <c r="MN321"/>
      <c r="MO321"/>
      <c r="MP321"/>
      <c r="MQ321"/>
      <c r="MR321"/>
      <c r="MS321"/>
      <c r="MT321"/>
      <c r="MU321"/>
      <c r="MV321"/>
      <c r="MW321"/>
      <c r="MX321"/>
      <c r="MY321"/>
      <c r="MZ321"/>
      <c r="NA321"/>
      <c r="NB321"/>
      <c r="NC321"/>
      <c r="ND321"/>
      <c r="NE321"/>
      <c r="NF321"/>
      <c r="NG321"/>
      <c r="NH321"/>
      <c r="NI321"/>
      <c r="NJ321"/>
      <c r="NK321"/>
      <c r="NL321"/>
      <c r="NM321"/>
      <c r="NN321"/>
      <c r="NO321"/>
      <c r="NP321"/>
      <c r="NQ321"/>
      <c r="NR321"/>
      <c r="NS321"/>
      <c r="NT321"/>
      <c r="NU321"/>
      <c r="NV321"/>
      <c r="NW321"/>
      <c r="NX321"/>
      <c r="NY321"/>
      <c r="NZ321"/>
      <c r="OA321"/>
      <c r="OB321"/>
      <c r="OC321"/>
      <c r="OD321"/>
      <c r="OE321"/>
      <c r="OF321"/>
      <c r="OG321"/>
      <c r="OH321"/>
      <c r="OI321"/>
      <c r="OJ321"/>
      <c r="OK321"/>
      <c r="OL321"/>
      <c r="OM321"/>
      <c r="ON321"/>
      <c r="OO321"/>
      <c r="OP321"/>
      <c r="OQ321"/>
      <c r="OR321"/>
      <c r="OS321"/>
      <c r="OT321"/>
      <c r="OU321"/>
      <c r="OV321"/>
      <c r="OW321"/>
      <c r="OX321"/>
      <c r="OY321"/>
      <c r="OZ321"/>
      <c r="PA321"/>
      <c r="PB321"/>
      <c r="PC321"/>
      <c r="PD321"/>
      <c r="PE321"/>
      <c r="PF321"/>
      <c r="PG321"/>
      <c r="PH321"/>
      <c r="PI321"/>
      <c r="PJ321"/>
      <c r="PK321"/>
      <c r="PL321"/>
      <c r="PM321"/>
      <c r="PN321"/>
      <c r="PO321"/>
      <c r="PP321"/>
      <c r="PQ321"/>
      <c r="PR321"/>
      <c r="PS321"/>
      <c r="PT321"/>
      <c r="PU321"/>
      <c r="PV321"/>
      <c r="PW321"/>
      <c r="PX321"/>
      <c r="PY321"/>
      <c r="PZ321"/>
      <c r="QA321"/>
      <c r="QB321"/>
      <c r="QC321"/>
      <c r="QD321"/>
      <c r="QE321"/>
      <c r="QF321"/>
      <c r="QG321"/>
      <c r="QH321"/>
      <c r="QI321"/>
      <c r="QJ321"/>
      <c r="QK321"/>
      <c r="QL321"/>
      <c r="QM321"/>
      <c r="QN321"/>
      <c r="QO321"/>
      <c r="QP321"/>
      <c r="QQ321"/>
      <c r="QR321"/>
      <c r="QS321"/>
      <c r="QT321"/>
      <c r="QU321"/>
      <c r="QV321"/>
      <c r="QW321"/>
      <c r="QX321"/>
      <c r="QY321"/>
      <c r="QZ321"/>
      <c r="RA321"/>
      <c r="RB321"/>
      <c r="RC321"/>
      <c r="RD321"/>
      <c r="RE321"/>
      <c r="RF321"/>
      <c r="RG321"/>
      <c r="RH321"/>
      <c r="RI321"/>
      <c r="RJ321"/>
      <c r="RK321"/>
      <c r="RL321"/>
      <c r="RM321"/>
      <c r="RN321"/>
      <c r="RO321"/>
      <c r="RP321"/>
      <c r="RQ321"/>
      <c r="RR321"/>
      <c r="RS321"/>
      <c r="RT321"/>
      <c r="RU321"/>
      <c r="RV321"/>
      <c r="RW321"/>
      <c r="RX321"/>
      <c r="RY321"/>
      <c r="RZ321"/>
      <c r="SA321"/>
      <c r="SB321"/>
      <c r="SC321"/>
      <c r="SD321"/>
      <c r="SE321"/>
      <c r="SF321"/>
      <c r="SG321"/>
      <c r="SH321"/>
      <c r="SI321"/>
      <c r="SJ321"/>
      <c r="SK321"/>
      <c r="SL321"/>
      <c r="SM321"/>
      <c r="SN321"/>
      <c r="SO321"/>
      <c r="SP321"/>
      <c r="SQ321"/>
      <c r="SR321"/>
      <c r="SS321"/>
      <c r="ST321"/>
      <c r="SU321"/>
      <c r="SV321"/>
      <c r="SW321"/>
      <c r="SX321"/>
      <c r="SY321"/>
      <c r="SZ321"/>
      <c r="TA321"/>
      <c r="TB321"/>
      <c r="TC321"/>
      <c r="TD321"/>
      <c r="TE321"/>
      <c r="TF321"/>
      <c r="TG321"/>
      <c r="TH321"/>
      <c r="TI321"/>
      <c r="TJ321"/>
      <c r="TK321"/>
      <c r="TL321"/>
      <c r="TM321"/>
      <c r="TN321"/>
      <c r="TO321"/>
      <c r="TP321"/>
      <c r="TQ321"/>
      <c r="TR321"/>
      <c r="TS321"/>
      <c r="TT321"/>
      <c r="TU321"/>
      <c r="TV321"/>
      <c r="TW321"/>
      <c r="TX321"/>
      <c r="TY321"/>
      <c r="TZ321"/>
      <c r="UA321"/>
      <c r="UB321"/>
      <c r="UC321"/>
      <c r="UD321"/>
      <c r="UE321"/>
      <c r="UF321"/>
      <c r="UG321"/>
      <c r="UH321"/>
      <c r="UI321"/>
      <c r="UJ321"/>
      <c r="UK321"/>
      <c r="UL321"/>
      <c r="UM321"/>
      <c r="UN321"/>
      <c r="UO321"/>
      <c r="UP321"/>
      <c r="UQ321"/>
      <c r="UR321"/>
      <c r="US321"/>
      <c r="UT321"/>
      <c r="UU321"/>
      <c r="UV321"/>
      <c r="UW321"/>
      <c r="UX321"/>
      <c r="UY321"/>
      <c r="UZ321"/>
      <c r="VA321"/>
      <c r="VB321"/>
      <c r="VC321"/>
      <c r="VD321"/>
      <c r="VE321"/>
      <c r="VF321"/>
      <c r="VG321"/>
      <c r="VH321"/>
      <c r="VI321"/>
      <c r="VJ321"/>
      <c r="VK321"/>
      <c r="VL321"/>
      <c r="VM321"/>
      <c r="VN321"/>
      <c r="VO321"/>
      <c r="VP321"/>
      <c r="VQ321"/>
      <c r="VR321"/>
      <c r="VS321"/>
      <c r="VT321"/>
      <c r="VU321"/>
      <c r="VV321"/>
      <c r="VW321"/>
      <c r="VX321"/>
      <c r="VY321"/>
      <c r="VZ321"/>
      <c r="WA321"/>
      <c r="WB321"/>
      <c r="WC321"/>
      <c r="WD321"/>
      <c r="WE321"/>
      <c r="WF321"/>
      <c r="WG321"/>
      <c r="WH321"/>
      <c r="WI321"/>
      <c r="WJ321"/>
      <c r="WK321"/>
      <c r="WL321"/>
      <c r="WM321"/>
      <c r="WN321"/>
      <c r="WO321"/>
      <c r="WP321"/>
      <c r="WQ321"/>
      <c r="WR321"/>
      <c r="WS321"/>
      <c r="WT321"/>
      <c r="WU321"/>
      <c r="WV321"/>
      <c r="WW321"/>
      <c r="WX321"/>
      <c r="WY321"/>
      <c r="WZ321"/>
      <c r="XA321"/>
      <c r="XB321"/>
      <c r="XC321"/>
      <c r="XD321"/>
      <c r="XE321"/>
      <c r="XF321"/>
      <c r="XG321"/>
      <c r="XH321"/>
      <c r="XI321"/>
      <c r="XJ321"/>
      <c r="XK321"/>
      <c r="XL321"/>
      <c r="XM321"/>
      <c r="XN321"/>
      <c r="XO321"/>
      <c r="XP321"/>
      <c r="XQ321"/>
      <c r="XR321"/>
      <c r="XS321"/>
      <c r="XT321"/>
      <c r="XU321"/>
      <c r="XV321"/>
      <c r="XW321"/>
      <c r="XX321"/>
      <c r="XY321"/>
      <c r="XZ321"/>
      <c r="YA321"/>
      <c r="YB321"/>
      <c r="YC321"/>
      <c r="YD321"/>
      <c r="YE321"/>
      <c r="YF321"/>
      <c r="YG321"/>
      <c r="YH321"/>
      <c r="YI321"/>
      <c r="YJ321"/>
      <c r="YK321"/>
      <c r="YL321"/>
      <c r="YM321"/>
      <c r="YN321"/>
      <c r="YO321"/>
      <c r="YP321"/>
      <c r="YQ321"/>
      <c r="YR321"/>
      <c r="YS321"/>
      <c r="YT321"/>
      <c r="YU321"/>
      <c r="YV321"/>
      <c r="YW321"/>
      <c r="YX321"/>
      <c r="YY321"/>
      <c r="YZ321"/>
      <c r="ZA321"/>
      <c r="ZB321"/>
      <c r="ZC321"/>
      <c r="ZD321"/>
      <c r="ZE321"/>
      <c r="ZF321"/>
      <c r="ZG321"/>
      <c r="ZH321"/>
      <c r="ZI321"/>
      <c r="ZJ321"/>
      <c r="ZK321"/>
      <c r="ZL321"/>
      <c r="ZM321"/>
      <c r="ZN321"/>
      <c r="ZO321"/>
      <c r="ZP321"/>
      <c r="ZQ321"/>
      <c r="ZR321"/>
      <c r="ZS321"/>
      <c r="ZT321"/>
      <c r="ZU321"/>
      <c r="ZV321"/>
      <c r="ZW321"/>
      <c r="ZX321"/>
      <c r="ZY321"/>
      <c r="ZZ321"/>
      <c r="AAA321"/>
      <c r="AAB321"/>
      <c r="AAC321"/>
      <c r="AAD321"/>
      <c r="AAE321"/>
      <c r="AAF321"/>
      <c r="AAG321"/>
      <c r="AAH321"/>
      <c r="AAI321"/>
      <c r="AAJ321"/>
      <c r="AAK321"/>
      <c r="AAL321"/>
      <c r="AAM321"/>
      <c r="AAN321"/>
      <c r="AAO321"/>
      <c r="AAP321"/>
      <c r="AAQ321"/>
      <c r="AAR321"/>
      <c r="AAS321"/>
      <c r="AAT321"/>
      <c r="AAU321"/>
      <c r="AAV321"/>
      <c r="AAW321"/>
      <c r="AAX321"/>
      <c r="AAY321"/>
      <c r="AAZ321"/>
      <c r="ABA321"/>
      <c r="ABB321"/>
      <c r="ABC321"/>
      <c r="ABD321"/>
      <c r="ABE321"/>
      <c r="ABF321"/>
      <c r="ABG321"/>
      <c r="ABH321"/>
      <c r="ABI321"/>
      <c r="ABJ321"/>
      <c r="ABK321"/>
      <c r="ABL321"/>
      <c r="ABM321"/>
      <c r="ABN321"/>
      <c r="ABO321"/>
      <c r="ABP321"/>
      <c r="ABQ321"/>
      <c r="ABR321"/>
      <c r="ABS321"/>
      <c r="ABT321"/>
      <c r="ABU321"/>
      <c r="ABV321"/>
      <c r="ABW321"/>
      <c r="ABX321"/>
      <c r="ABY321"/>
      <c r="ABZ321"/>
      <c r="ACA321"/>
      <c r="ACB321"/>
      <c r="ACC321"/>
      <c r="ACD321"/>
      <c r="ACE321"/>
      <c r="ACF321"/>
      <c r="ACG321"/>
      <c r="ACH321"/>
      <c r="ACI321"/>
      <c r="ACJ321"/>
      <c r="ACK321"/>
      <c r="ACL321"/>
      <c r="ACM321"/>
      <c r="ACN321"/>
      <c r="ACO321"/>
      <c r="ACP321"/>
      <c r="ACQ321"/>
      <c r="ACR321"/>
      <c r="ACS321"/>
      <c r="ACT321"/>
      <c r="ACU321"/>
      <c r="ACV321"/>
      <c r="ACW321"/>
      <c r="ACX321"/>
      <c r="ACY321"/>
      <c r="ACZ321"/>
      <c r="ADA321"/>
      <c r="ADB321"/>
      <c r="ADC321"/>
      <c r="ADD321"/>
      <c r="ADE321"/>
      <c r="ADF321"/>
      <c r="ADG321"/>
      <c r="ADH321"/>
      <c r="ADI321"/>
      <c r="ADJ321"/>
      <c r="ADK321"/>
      <c r="ADL321"/>
      <c r="ADM321"/>
      <c r="ADN321"/>
      <c r="ADO321"/>
      <c r="ADP321"/>
      <c r="ADQ321"/>
      <c r="ADR321"/>
      <c r="ADS321"/>
      <c r="ADT321"/>
      <c r="ADU321"/>
      <c r="ADV321"/>
      <c r="ADW321"/>
      <c r="ADX321"/>
      <c r="ADY321"/>
      <c r="ADZ321"/>
      <c r="AEA321"/>
      <c r="AEB321"/>
      <c r="AEC321"/>
      <c r="AED321"/>
      <c r="AEE321"/>
      <c r="AEF321"/>
      <c r="AEG321"/>
      <c r="AEH321"/>
      <c r="AEI321"/>
      <c r="AEJ321"/>
      <c r="AEK321"/>
      <c r="AEL321"/>
      <c r="AEM321"/>
      <c r="AEN321"/>
      <c r="AEO321"/>
      <c r="AEP321"/>
      <c r="AEQ321"/>
      <c r="AER321"/>
      <c r="AES321"/>
      <c r="AET321"/>
      <c r="AEU321"/>
      <c r="AEV321"/>
      <c r="AEW321"/>
      <c r="AEX321"/>
      <c r="AEY321"/>
      <c r="AEZ321"/>
      <c r="AFA321"/>
      <c r="AFB321"/>
      <c r="AFC321"/>
      <c r="AFD321"/>
      <c r="AFE321"/>
      <c r="AFF321"/>
      <c r="AFG321"/>
      <c r="AFH321"/>
      <c r="AFI321"/>
      <c r="AFJ321"/>
      <c r="AFK321"/>
      <c r="AFL321"/>
      <c r="AFM321"/>
      <c r="AFN321"/>
      <c r="AFO321"/>
      <c r="AFP321"/>
      <c r="AFQ321"/>
      <c r="AFR321"/>
      <c r="AFS321"/>
      <c r="AFT321"/>
      <c r="AFU321"/>
      <c r="AFV321"/>
      <c r="AFW321"/>
      <c r="AFX321"/>
      <c r="AFY321"/>
      <c r="AFZ321"/>
      <c r="AGA321"/>
      <c r="AGB321"/>
      <c r="AGC321"/>
      <c r="AGD321"/>
      <c r="AGE321"/>
      <c r="AGF321"/>
      <c r="AGG321"/>
      <c r="AGH321"/>
      <c r="AGI321"/>
      <c r="AGJ321"/>
      <c r="AGK321"/>
      <c r="AGL321"/>
      <c r="AGM321"/>
      <c r="AGN321"/>
      <c r="AGO321"/>
      <c r="AGP321"/>
      <c r="AGQ321"/>
      <c r="AGR321"/>
      <c r="AGS321"/>
      <c r="AGT321"/>
      <c r="AGU321"/>
      <c r="AGV321"/>
      <c r="AGW321"/>
      <c r="AGX321"/>
      <c r="AGY321"/>
      <c r="AGZ321"/>
      <c r="AHA321"/>
      <c r="AHB321"/>
      <c r="AHC321"/>
      <c r="AHD321"/>
      <c r="AHE321"/>
      <c r="AHF321"/>
      <c r="AHG321"/>
      <c r="AHH321"/>
      <c r="AHI321"/>
      <c r="AHJ321"/>
      <c r="AHK321"/>
      <c r="AHL321"/>
      <c r="AHM321"/>
      <c r="AHN321"/>
      <c r="AHO321"/>
      <c r="AHP321"/>
      <c r="AHQ321"/>
      <c r="AHR321"/>
      <c r="AHS321"/>
      <c r="AHT321"/>
      <c r="AHU321"/>
      <c r="AHV321"/>
      <c r="AHW321"/>
      <c r="AHX321"/>
      <c r="AHY321"/>
      <c r="AHZ321"/>
      <c r="AIA321"/>
      <c r="AIB321"/>
      <c r="AIC321"/>
      <c r="AID321"/>
      <c r="AIE321"/>
      <c r="AIF321"/>
      <c r="AIG321"/>
      <c r="AIH321"/>
      <c r="AII321"/>
      <c r="AIJ321"/>
      <c r="AIK321"/>
      <c r="AIL321"/>
      <c r="AIM321"/>
      <c r="AIN321"/>
      <c r="AIO321"/>
      <c r="AIP321"/>
      <c r="AIQ321"/>
      <c r="AIR321"/>
      <c r="AIS321"/>
      <c r="AIT321"/>
      <c r="AIU321"/>
      <c r="AIV321"/>
      <c r="AIW321"/>
      <c r="AIX321"/>
      <c r="AIY321"/>
      <c r="AIZ321"/>
      <c r="AJA321"/>
      <c r="AJB321"/>
      <c r="AJC321"/>
      <c r="AJD321"/>
      <c r="AJE321"/>
      <c r="AJF321"/>
      <c r="AJG321"/>
      <c r="AJH321"/>
      <c r="AJI321"/>
      <c r="AJJ321"/>
      <c r="AJK321"/>
      <c r="AJL321"/>
      <c r="AJM321"/>
      <c r="AJN321"/>
      <c r="AJO321"/>
      <c r="AJP321"/>
      <c r="AJQ321"/>
      <c r="AJR321"/>
      <c r="AJS321"/>
      <c r="AJT321"/>
      <c r="AJU321"/>
      <c r="AJV321"/>
      <c r="AJW321"/>
      <c r="AJX321"/>
      <c r="AJY321"/>
      <c r="AJZ321"/>
      <c r="AKA321"/>
      <c r="AKB321"/>
      <c r="AKC321"/>
      <c r="AKD321"/>
      <c r="AKE321"/>
      <c r="AKF321"/>
      <c r="AKG321"/>
      <c r="AKH321"/>
      <c r="AKI321"/>
      <c r="AKJ321"/>
      <c r="AKK321"/>
      <c r="AKL321"/>
      <c r="AKM321"/>
      <c r="AKN321"/>
      <c r="AKO321"/>
      <c r="AKP321"/>
      <c r="AKQ321"/>
      <c r="AKR321"/>
      <c r="AKS321"/>
      <c r="AKT321"/>
      <c r="AKU321"/>
      <c r="AKV321"/>
      <c r="AKW321"/>
      <c r="AKX321"/>
      <c r="AKY321"/>
      <c r="AKZ321"/>
      <c r="ALA321"/>
      <c r="ALB321"/>
      <c r="ALC321"/>
      <c r="ALD321"/>
      <c r="ALE321"/>
      <c r="ALF321"/>
      <c r="ALG321"/>
      <c r="ALH321"/>
      <c r="ALI321"/>
      <c r="ALJ321"/>
      <c r="ALK321"/>
      <c r="ALL321"/>
      <c r="ALM321"/>
      <c r="ALN321"/>
      <c r="ALO321"/>
      <c r="ALP321"/>
      <c r="ALQ321"/>
      <c r="ALR321"/>
      <c r="ALS321"/>
      <c r="ALT321"/>
      <c r="ALU321"/>
      <c r="ALV321"/>
      <c r="ALW321"/>
      <c r="ALX321"/>
      <c r="ALY321"/>
      <c r="ALZ321"/>
      <c r="AMA321"/>
    </row>
    <row r="322" spans="3:1015" x14ac:dyDescent="0.25">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c r="AA322" s="123"/>
      <c r="AB322" s="123"/>
      <c r="AC322" s="123"/>
      <c r="AD322" s="123"/>
      <c r="AE322" s="123"/>
      <c r="AF322" s="123"/>
      <c r="AG322" s="123"/>
      <c r="AH322" s="123"/>
      <c r="AI322" s="123"/>
      <c r="AJ322" s="123"/>
      <c r="AK322" s="123"/>
      <c r="AL322" s="123"/>
      <c r="AM322" s="123"/>
      <c r="AN322" s="123"/>
      <c r="AO322" s="123"/>
      <c r="AP322" s="123"/>
      <c r="AQ322" s="123"/>
      <c r="AR322" s="123"/>
      <c r="AS322" s="123"/>
      <c r="AT322" s="123"/>
      <c r="AU322" s="123"/>
      <c r="AV322"/>
      <c r="AW322"/>
      <c r="AX322"/>
      <c r="AY322"/>
      <c r="AZ322"/>
      <c r="BA322"/>
      <c r="BB322"/>
      <c r="BC322"/>
      <c r="BD322"/>
      <c r="BE322"/>
      <c r="BF322"/>
      <c r="BG322"/>
      <c r="BH322"/>
      <c r="BI322"/>
      <c r="BJ322"/>
      <c r="BK322"/>
      <c r="BL322"/>
      <c r="BM322"/>
      <c r="BN322"/>
      <c r="BO322"/>
      <c r="BP322"/>
      <c r="BQ322"/>
      <c r="BR322"/>
      <c r="BS322"/>
      <c r="BT322"/>
      <c r="BU322"/>
      <c r="BV322"/>
      <c r="BW322"/>
      <c r="BX322"/>
      <c r="BY322"/>
      <c r="BZ322"/>
      <c r="CA322"/>
      <c r="CB322"/>
      <c r="CC322"/>
      <c r="CD322"/>
      <c r="CE322"/>
      <c r="CF322"/>
      <c r="CG322"/>
      <c r="CH322"/>
      <c r="CI322"/>
      <c r="CJ322"/>
      <c r="CK322"/>
      <c r="CL322"/>
      <c r="CM322"/>
      <c r="CN322"/>
      <c r="CO322"/>
      <c r="CP322"/>
      <c r="CQ322"/>
      <c r="CR322"/>
      <c r="CS322"/>
      <c r="CT322"/>
      <c r="CU322"/>
      <c r="CV322"/>
      <c r="CW322"/>
      <c r="CX322"/>
      <c r="CY322"/>
      <c r="CZ322"/>
      <c r="DA322"/>
      <c r="DB322"/>
      <c r="DC322"/>
      <c r="DD322"/>
      <c r="DE322"/>
      <c r="DF322"/>
      <c r="DG322"/>
      <c r="DH322"/>
      <c r="DI322"/>
      <c r="DJ322"/>
      <c r="DK322"/>
      <c r="DL322"/>
      <c r="DM322"/>
      <c r="DN322"/>
      <c r="DO322"/>
      <c r="DP322"/>
      <c r="DQ322"/>
      <c r="DR322"/>
      <c r="DS322"/>
      <c r="DT322"/>
      <c r="DU322"/>
      <c r="DV322"/>
      <c r="DW322"/>
      <c r="DX322"/>
      <c r="DY322"/>
      <c r="DZ322"/>
      <c r="EA322"/>
      <c r="EB322"/>
      <c r="EC322"/>
      <c r="ED322"/>
      <c r="EE322"/>
      <c r="EF322"/>
      <c r="EG322"/>
      <c r="EH322"/>
      <c r="EI322"/>
      <c r="EJ322"/>
      <c r="EK322"/>
      <c r="EL322"/>
      <c r="EM322"/>
      <c r="EN322"/>
      <c r="EO322"/>
      <c r="EP322"/>
      <c r="EQ322"/>
      <c r="ER322"/>
      <c r="ES322"/>
      <c r="ET322"/>
      <c r="EU322"/>
      <c r="EV322"/>
      <c r="EW322"/>
      <c r="EX322"/>
      <c r="EY322"/>
      <c r="EZ322"/>
      <c r="FA322"/>
      <c r="FB322"/>
      <c r="FC322"/>
      <c r="FD322"/>
      <c r="FE322"/>
      <c r="FF322"/>
      <c r="FG322"/>
      <c r="FH322"/>
      <c r="FI322"/>
      <c r="FJ322"/>
      <c r="FK322"/>
      <c r="FL322"/>
      <c r="FM322"/>
      <c r="FN322"/>
      <c r="FO322"/>
      <c r="FP322"/>
      <c r="FQ322"/>
      <c r="FR322"/>
      <c r="FS322"/>
      <c r="FT322"/>
      <c r="FU322"/>
      <c r="FV322"/>
      <c r="FW322"/>
      <c r="FX322"/>
      <c r="FY322"/>
      <c r="FZ322"/>
      <c r="GA322"/>
      <c r="GB322"/>
      <c r="GC322"/>
      <c r="GD322"/>
      <c r="GE322"/>
      <c r="GF322"/>
      <c r="GG322"/>
      <c r="GH322"/>
      <c r="GI322"/>
      <c r="GJ322"/>
      <c r="GK322"/>
      <c r="GL322"/>
      <c r="GM322"/>
      <c r="GN322"/>
      <c r="GO322"/>
      <c r="GP322"/>
      <c r="GQ322"/>
      <c r="GR322"/>
      <c r="GS322"/>
      <c r="GT322"/>
      <c r="GU322"/>
      <c r="GV322"/>
      <c r="GW322"/>
      <c r="GX322"/>
      <c r="GY322"/>
      <c r="GZ322"/>
      <c r="HA322"/>
      <c r="HB322"/>
      <c r="HC322"/>
      <c r="HD322"/>
      <c r="HE322"/>
      <c r="HF322"/>
      <c r="HG322"/>
      <c r="HH322"/>
      <c r="HI322"/>
      <c r="HJ322"/>
      <c r="HK322"/>
      <c r="HL322"/>
      <c r="HM322"/>
      <c r="HN322"/>
      <c r="HO322"/>
      <c r="HP322"/>
      <c r="HQ322"/>
      <c r="HR322"/>
      <c r="HS322"/>
      <c r="HT322"/>
      <c r="HU322"/>
      <c r="HV322"/>
      <c r="HW322"/>
      <c r="HX322"/>
      <c r="HY322"/>
      <c r="HZ322"/>
      <c r="IA322"/>
      <c r="IB322"/>
      <c r="IC322"/>
      <c r="ID322"/>
      <c r="IE322"/>
      <c r="IF322"/>
      <c r="IG322"/>
      <c r="IH322"/>
      <c r="II322"/>
      <c r="IJ322"/>
      <c r="IK322"/>
      <c r="IL322"/>
      <c r="IM322"/>
      <c r="IN322"/>
      <c r="IO322"/>
      <c r="IP322"/>
      <c r="IQ322"/>
      <c r="IR322"/>
      <c r="IS322"/>
      <c r="IT322"/>
      <c r="IU322"/>
      <c r="IV322"/>
      <c r="IW322"/>
      <c r="IX322"/>
      <c r="IY322"/>
      <c r="IZ322"/>
      <c r="JA322"/>
      <c r="JB322"/>
      <c r="JC322"/>
      <c r="JD322"/>
      <c r="JE322"/>
      <c r="JF322"/>
      <c r="JG322"/>
      <c r="JH322"/>
      <c r="JI322"/>
      <c r="JJ322"/>
      <c r="JK322"/>
      <c r="JL322"/>
      <c r="JM322"/>
      <c r="JN322"/>
      <c r="JO322"/>
      <c r="JP322"/>
      <c r="JQ322"/>
      <c r="JR322"/>
      <c r="JS322"/>
      <c r="JT322"/>
      <c r="JU322"/>
      <c r="JV322"/>
      <c r="JW322"/>
      <c r="JX322"/>
      <c r="JY322"/>
      <c r="JZ322"/>
      <c r="KA322"/>
      <c r="KB322"/>
      <c r="KC322"/>
      <c r="KD322"/>
      <c r="KE322"/>
      <c r="KF322"/>
      <c r="KG322"/>
      <c r="KH322"/>
      <c r="KI322"/>
      <c r="KJ322"/>
      <c r="KK322"/>
      <c r="KL322"/>
      <c r="KM322"/>
      <c r="KN322"/>
      <c r="KO322"/>
      <c r="KP322"/>
      <c r="KQ322"/>
      <c r="KR322"/>
      <c r="KS322"/>
      <c r="KT322"/>
      <c r="KU322"/>
      <c r="KV322"/>
      <c r="KW322"/>
      <c r="KX322"/>
      <c r="KY322"/>
      <c r="KZ322"/>
      <c r="LA322"/>
      <c r="LB322"/>
      <c r="LC322"/>
      <c r="LD322"/>
      <c r="LE322"/>
      <c r="LF322"/>
      <c r="LG322"/>
      <c r="LH322"/>
      <c r="LI322"/>
      <c r="LJ322"/>
      <c r="LK322"/>
      <c r="LL322"/>
      <c r="LM322"/>
      <c r="LN322"/>
      <c r="LO322"/>
      <c r="LP322"/>
      <c r="LQ322"/>
      <c r="LR322"/>
      <c r="LS322"/>
      <c r="LT322"/>
      <c r="LU322"/>
      <c r="LV322"/>
      <c r="LW322"/>
      <c r="LX322"/>
      <c r="LY322"/>
      <c r="LZ322"/>
      <c r="MA322"/>
      <c r="MB322"/>
      <c r="MC322"/>
      <c r="MD322"/>
      <c r="ME322"/>
      <c r="MF322"/>
      <c r="MG322"/>
      <c r="MH322"/>
      <c r="MI322"/>
      <c r="MJ322"/>
      <c r="MK322"/>
      <c r="ML322"/>
      <c r="MM322"/>
      <c r="MN322"/>
      <c r="MO322"/>
      <c r="MP322"/>
      <c r="MQ322"/>
      <c r="MR322"/>
      <c r="MS322"/>
      <c r="MT322"/>
      <c r="MU322"/>
      <c r="MV322"/>
      <c r="MW322"/>
      <c r="MX322"/>
      <c r="MY322"/>
      <c r="MZ322"/>
      <c r="NA322"/>
      <c r="NB322"/>
      <c r="NC322"/>
      <c r="ND322"/>
      <c r="NE322"/>
      <c r="NF322"/>
      <c r="NG322"/>
      <c r="NH322"/>
      <c r="NI322"/>
      <c r="NJ322"/>
      <c r="NK322"/>
      <c r="NL322"/>
      <c r="NM322"/>
      <c r="NN322"/>
      <c r="NO322"/>
      <c r="NP322"/>
      <c r="NQ322"/>
      <c r="NR322"/>
      <c r="NS322"/>
      <c r="NT322"/>
      <c r="NU322"/>
      <c r="NV322"/>
      <c r="NW322"/>
      <c r="NX322"/>
      <c r="NY322"/>
      <c r="NZ322"/>
      <c r="OA322"/>
      <c r="OB322"/>
      <c r="OC322"/>
      <c r="OD322"/>
      <c r="OE322"/>
      <c r="OF322"/>
      <c r="OG322"/>
      <c r="OH322"/>
      <c r="OI322"/>
      <c r="OJ322"/>
      <c r="OK322"/>
      <c r="OL322"/>
      <c r="OM322"/>
      <c r="ON322"/>
      <c r="OO322"/>
      <c r="OP322"/>
      <c r="OQ322"/>
      <c r="OR322"/>
      <c r="OS322"/>
      <c r="OT322"/>
      <c r="OU322"/>
      <c r="OV322"/>
      <c r="OW322"/>
      <c r="OX322"/>
      <c r="OY322"/>
      <c r="OZ322"/>
      <c r="PA322"/>
      <c r="PB322"/>
      <c r="PC322"/>
      <c r="PD322"/>
      <c r="PE322"/>
      <c r="PF322"/>
      <c r="PG322"/>
      <c r="PH322"/>
      <c r="PI322"/>
      <c r="PJ322"/>
      <c r="PK322"/>
      <c r="PL322"/>
      <c r="PM322"/>
      <c r="PN322"/>
      <c r="PO322"/>
      <c r="PP322"/>
      <c r="PQ322"/>
      <c r="PR322"/>
      <c r="PS322"/>
      <c r="PT322"/>
      <c r="PU322"/>
      <c r="PV322"/>
      <c r="PW322"/>
      <c r="PX322"/>
      <c r="PY322"/>
      <c r="PZ322"/>
      <c r="QA322"/>
      <c r="QB322"/>
      <c r="QC322"/>
      <c r="QD322"/>
      <c r="QE322"/>
      <c r="QF322"/>
      <c r="QG322"/>
      <c r="QH322"/>
      <c r="QI322"/>
      <c r="QJ322"/>
      <c r="QK322"/>
      <c r="QL322"/>
      <c r="QM322"/>
      <c r="QN322"/>
      <c r="QO322"/>
      <c r="QP322"/>
      <c r="QQ322"/>
      <c r="QR322"/>
      <c r="QS322"/>
      <c r="QT322"/>
      <c r="QU322"/>
      <c r="QV322"/>
      <c r="QW322"/>
      <c r="QX322"/>
      <c r="QY322"/>
      <c r="QZ322"/>
      <c r="RA322"/>
      <c r="RB322"/>
      <c r="RC322"/>
      <c r="RD322"/>
      <c r="RE322"/>
      <c r="RF322"/>
      <c r="RG322"/>
      <c r="RH322"/>
      <c r="RI322"/>
      <c r="RJ322"/>
      <c r="RK322"/>
      <c r="RL322"/>
      <c r="RM322"/>
      <c r="RN322"/>
      <c r="RO322"/>
      <c r="RP322"/>
      <c r="RQ322"/>
      <c r="RR322"/>
      <c r="RS322"/>
      <c r="RT322"/>
      <c r="RU322"/>
      <c r="RV322"/>
      <c r="RW322"/>
      <c r="RX322"/>
      <c r="RY322"/>
      <c r="RZ322"/>
      <c r="SA322"/>
      <c r="SB322"/>
      <c r="SC322"/>
      <c r="SD322"/>
      <c r="SE322"/>
      <c r="SF322"/>
      <c r="SG322"/>
      <c r="SH322"/>
      <c r="SI322"/>
      <c r="SJ322"/>
      <c r="SK322"/>
      <c r="SL322"/>
      <c r="SM322"/>
      <c r="SN322"/>
      <c r="SO322"/>
      <c r="SP322"/>
      <c r="SQ322"/>
      <c r="SR322"/>
      <c r="SS322"/>
      <c r="ST322"/>
      <c r="SU322"/>
      <c r="SV322"/>
      <c r="SW322"/>
      <c r="SX322"/>
      <c r="SY322"/>
      <c r="SZ322"/>
      <c r="TA322"/>
      <c r="TB322"/>
      <c r="TC322"/>
      <c r="TD322"/>
      <c r="TE322"/>
      <c r="TF322"/>
      <c r="TG322"/>
      <c r="TH322"/>
      <c r="TI322"/>
      <c r="TJ322"/>
      <c r="TK322"/>
      <c r="TL322"/>
      <c r="TM322"/>
      <c r="TN322"/>
      <c r="TO322"/>
      <c r="TP322"/>
      <c r="TQ322"/>
      <c r="TR322"/>
      <c r="TS322"/>
      <c r="TT322"/>
      <c r="TU322"/>
      <c r="TV322"/>
      <c r="TW322"/>
      <c r="TX322"/>
      <c r="TY322"/>
      <c r="TZ322"/>
      <c r="UA322"/>
      <c r="UB322"/>
      <c r="UC322"/>
      <c r="UD322"/>
      <c r="UE322"/>
      <c r="UF322"/>
      <c r="UG322"/>
      <c r="UH322"/>
      <c r="UI322"/>
      <c r="UJ322"/>
      <c r="UK322"/>
      <c r="UL322"/>
      <c r="UM322"/>
      <c r="UN322"/>
      <c r="UO322"/>
      <c r="UP322"/>
      <c r="UQ322"/>
      <c r="UR322"/>
      <c r="US322"/>
      <c r="UT322"/>
      <c r="UU322"/>
      <c r="UV322"/>
      <c r="UW322"/>
      <c r="UX322"/>
      <c r="UY322"/>
      <c r="UZ322"/>
      <c r="VA322"/>
      <c r="VB322"/>
      <c r="VC322"/>
      <c r="VD322"/>
      <c r="VE322"/>
      <c r="VF322"/>
      <c r="VG322"/>
      <c r="VH322"/>
      <c r="VI322"/>
      <c r="VJ322"/>
      <c r="VK322"/>
      <c r="VL322"/>
      <c r="VM322"/>
      <c r="VN322"/>
      <c r="VO322"/>
      <c r="VP322"/>
      <c r="VQ322"/>
      <c r="VR322"/>
      <c r="VS322"/>
      <c r="VT322"/>
      <c r="VU322"/>
      <c r="VV322"/>
      <c r="VW322"/>
      <c r="VX322"/>
      <c r="VY322"/>
      <c r="VZ322"/>
      <c r="WA322"/>
      <c r="WB322"/>
      <c r="WC322"/>
      <c r="WD322"/>
      <c r="WE322"/>
      <c r="WF322"/>
      <c r="WG322"/>
      <c r="WH322"/>
      <c r="WI322"/>
      <c r="WJ322"/>
      <c r="WK322"/>
      <c r="WL322"/>
      <c r="WM322"/>
      <c r="WN322"/>
      <c r="WO322"/>
      <c r="WP322"/>
      <c r="WQ322"/>
      <c r="WR322"/>
      <c r="WS322"/>
      <c r="WT322"/>
      <c r="WU322"/>
      <c r="WV322"/>
      <c r="WW322"/>
      <c r="WX322"/>
      <c r="WY322"/>
      <c r="WZ322"/>
      <c r="XA322"/>
      <c r="XB322"/>
      <c r="XC322"/>
      <c r="XD322"/>
      <c r="XE322"/>
      <c r="XF322"/>
      <c r="XG322"/>
      <c r="XH322"/>
      <c r="XI322"/>
      <c r="XJ322"/>
      <c r="XK322"/>
      <c r="XL322"/>
      <c r="XM322"/>
      <c r="XN322"/>
      <c r="XO322"/>
      <c r="XP322"/>
      <c r="XQ322"/>
      <c r="XR322"/>
      <c r="XS322"/>
      <c r="XT322"/>
      <c r="XU322"/>
      <c r="XV322"/>
      <c r="XW322"/>
      <c r="XX322"/>
      <c r="XY322"/>
      <c r="XZ322"/>
      <c r="YA322"/>
      <c r="YB322"/>
      <c r="YC322"/>
      <c r="YD322"/>
      <c r="YE322"/>
      <c r="YF322"/>
      <c r="YG322"/>
      <c r="YH322"/>
      <c r="YI322"/>
      <c r="YJ322"/>
      <c r="YK322"/>
      <c r="YL322"/>
      <c r="YM322"/>
      <c r="YN322"/>
      <c r="YO322"/>
      <c r="YP322"/>
      <c r="YQ322"/>
      <c r="YR322"/>
      <c r="YS322"/>
      <c r="YT322"/>
      <c r="YU322"/>
      <c r="YV322"/>
      <c r="YW322"/>
      <c r="YX322"/>
      <c r="YY322"/>
      <c r="YZ322"/>
      <c r="ZA322"/>
      <c r="ZB322"/>
      <c r="ZC322"/>
      <c r="ZD322"/>
      <c r="ZE322"/>
      <c r="ZF322"/>
      <c r="ZG322"/>
      <c r="ZH322"/>
      <c r="ZI322"/>
      <c r="ZJ322"/>
      <c r="ZK322"/>
      <c r="ZL322"/>
      <c r="ZM322"/>
      <c r="ZN322"/>
      <c r="ZO322"/>
      <c r="ZP322"/>
      <c r="ZQ322"/>
      <c r="ZR322"/>
      <c r="ZS322"/>
      <c r="ZT322"/>
      <c r="ZU322"/>
      <c r="ZV322"/>
      <c r="ZW322"/>
      <c r="ZX322"/>
      <c r="ZY322"/>
      <c r="ZZ322"/>
      <c r="AAA322"/>
      <c r="AAB322"/>
      <c r="AAC322"/>
      <c r="AAD322"/>
      <c r="AAE322"/>
      <c r="AAF322"/>
      <c r="AAG322"/>
      <c r="AAH322"/>
      <c r="AAI322"/>
      <c r="AAJ322"/>
      <c r="AAK322"/>
      <c r="AAL322"/>
      <c r="AAM322"/>
      <c r="AAN322"/>
      <c r="AAO322"/>
      <c r="AAP322"/>
      <c r="AAQ322"/>
      <c r="AAR322"/>
      <c r="AAS322"/>
      <c r="AAT322"/>
      <c r="AAU322"/>
      <c r="AAV322"/>
      <c r="AAW322"/>
      <c r="AAX322"/>
      <c r="AAY322"/>
      <c r="AAZ322"/>
      <c r="ABA322"/>
      <c r="ABB322"/>
      <c r="ABC322"/>
      <c r="ABD322"/>
      <c r="ABE322"/>
      <c r="ABF322"/>
      <c r="ABG322"/>
      <c r="ABH322"/>
      <c r="ABI322"/>
      <c r="ABJ322"/>
      <c r="ABK322"/>
      <c r="ABL322"/>
      <c r="ABM322"/>
      <c r="ABN322"/>
      <c r="ABO322"/>
      <c r="ABP322"/>
      <c r="ABQ322"/>
      <c r="ABR322"/>
      <c r="ABS322"/>
      <c r="ABT322"/>
      <c r="ABU322"/>
      <c r="ABV322"/>
      <c r="ABW322"/>
      <c r="ABX322"/>
      <c r="ABY322"/>
      <c r="ABZ322"/>
      <c r="ACA322"/>
      <c r="ACB322"/>
      <c r="ACC322"/>
      <c r="ACD322"/>
      <c r="ACE322"/>
      <c r="ACF322"/>
      <c r="ACG322"/>
      <c r="ACH322"/>
      <c r="ACI322"/>
      <c r="ACJ322"/>
      <c r="ACK322"/>
      <c r="ACL322"/>
      <c r="ACM322"/>
      <c r="ACN322"/>
      <c r="ACO322"/>
      <c r="ACP322"/>
      <c r="ACQ322"/>
      <c r="ACR322"/>
      <c r="ACS322"/>
      <c r="ACT322"/>
      <c r="ACU322"/>
      <c r="ACV322"/>
      <c r="ACW322"/>
      <c r="ACX322"/>
      <c r="ACY322"/>
      <c r="ACZ322"/>
      <c r="ADA322"/>
      <c r="ADB322"/>
      <c r="ADC322"/>
      <c r="ADD322"/>
      <c r="ADE322"/>
      <c r="ADF322"/>
      <c r="ADG322"/>
      <c r="ADH322"/>
      <c r="ADI322"/>
      <c r="ADJ322"/>
      <c r="ADK322"/>
      <c r="ADL322"/>
      <c r="ADM322"/>
      <c r="ADN322"/>
      <c r="ADO322"/>
      <c r="ADP322"/>
      <c r="ADQ322"/>
      <c r="ADR322"/>
      <c r="ADS322"/>
      <c r="ADT322"/>
      <c r="ADU322"/>
      <c r="ADV322"/>
      <c r="ADW322"/>
      <c r="ADX322"/>
      <c r="ADY322"/>
      <c r="ADZ322"/>
      <c r="AEA322"/>
      <c r="AEB322"/>
      <c r="AEC322"/>
      <c r="AED322"/>
      <c r="AEE322"/>
      <c r="AEF322"/>
      <c r="AEG322"/>
      <c r="AEH322"/>
      <c r="AEI322"/>
      <c r="AEJ322"/>
      <c r="AEK322"/>
      <c r="AEL322"/>
      <c r="AEM322"/>
      <c r="AEN322"/>
      <c r="AEO322"/>
      <c r="AEP322"/>
      <c r="AEQ322"/>
      <c r="AER322"/>
      <c r="AES322"/>
      <c r="AET322"/>
      <c r="AEU322"/>
      <c r="AEV322"/>
      <c r="AEW322"/>
      <c r="AEX322"/>
      <c r="AEY322"/>
      <c r="AEZ322"/>
      <c r="AFA322"/>
      <c r="AFB322"/>
      <c r="AFC322"/>
      <c r="AFD322"/>
      <c r="AFE322"/>
      <c r="AFF322"/>
      <c r="AFG322"/>
      <c r="AFH322"/>
      <c r="AFI322"/>
      <c r="AFJ322"/>
      <c r="AFK322"/>
      <c r="AFL322"/>
      <c r="AFM322"/>
      <c r="AFN322"/>
      <c r="AFO322"/>
      <c r="AFP322"/>
      <c r="AFQ322"/>
      <c r="AFR322"/>
      <c r="AFS322"/>
      <c r="AFT322"/>
      <c r="AFU322"/>
      <c r="AFV322"/>
      <c r="AFW322"/>
      <c r="AFX322"/>
      <c r="AFY322"/>
      <c r="AFZ322"/>
      <c r="AGA322"/>
      <c r="AGB322"/>
      <c r="AGC322"/>
      <c r="AGD322"/>
      <c r="AGE322"/>
      <c r="AGF322"/>
      <c r="AGG322"/>
      <c r="AGH322"/>
      <c r="AGI322"/>
      <c r="AGJ322"/>
      <c r="AGK322"/>
      <c r="AGL322"/>
      <c r="AGM322"/>
      <c r="AGN322"/>
      <c r="AGO322"/>
      <c r="AGP322"/>
      <c r="AGQ322"/>
      <c r="AGR322"/>
      <c r="AGS322"/>
      <c r="AGT322"/>
      <c r="AGU322"/>
      <c r="AGV322"/>
      <c r="AGW322"/>
      <c r="AGX322"/>
      <c r="AGY322"/>
      <c r="AGZ322"/>
      <c r="AHA322"/>
      <c r="AHB322"/>
      <c r="AHC322"/>
      <c r="AHD322"/>
      <c r="AHE322"/>
      <c r="AHF322"/>
      <c r="AHG322"/>
      <c r="AHH322"/>
      <c r="AHI322"/>
      <c r="AHJ322"/>
      <c r="AHK322"/>
      <c r="AHL322"/>
      <c r="AHM322"/>
      <c r="AHN322"/>
      <c r="AHO322"/>
      <c r="AHP322"/>
      <c r="AHQ322"/>
      <c r="AHR322"/>
      <c r="AHS322"/>
      <c r="AHT322"/>
      <c r="AHU322"/>
      <c r="AHV322"/>
      <c r="AHW322"/>
      <c r="AHX322"/>
      <c r="AHY322"/>
      <c r="AHZ322"/>
      <c r="AIA322"/>
      <c r="AIB322"/>
      <c r="AIC322"/>
      <c r="AID322"/>
      <c r="AIE322"/>
      <c r="AIF322"/>
      <c r="AIG322"/>
      <c r="AIH322"/>
      <c r="AII322"/>
      <c r="AIJ322"/>
      <c r="AIK322"/>
      <c r="AIL322"/>
      <c r="AIM322"/>
      <c r="AIN322"/>
      <c r="AIO322"/>
      <c r="AIP322"/>
      <c r="AIQ322"/>
      <c r="AIR322"/>
      <c r="AIS322"/>
      <c r="AIT322"/>
      <c r="AIU322"/>
      <c r="AIV322"/>
      <c r="AIW322"/>
      <c r="AIX322"/>
      <c r="AIY322"/>
      <c r="AIZ322"/>
      <c r="AJA322"/>
      <c r="AJB322"/>
      <c r="AJC322"/>
      <c r="AJD322"/>
      <c r="AJE322"/>
      <c r="AJF322"/>
      <c r="AJG322"/>
      <c r="AJH322"/>
      <c r="AJI322"/>
      <c r="AJJ322"/>
      <c r="AJK322"/>
      <c r="AJL322"/>
      <c r="AJM322"/>
      <c r="AJN322"/>
      <c r="AJO322"/>
      <c r="AJP322"/>
      <c r="AJQ322"/>
      <c r="AJR322"/>
      <c r="AJS322"/>
      <c r="AJT322"/>
      <c r="AJU322"/>
      <c r="AJV322"/>
      <c r="AJW322"/>
      <c r="AJX322"/>
      <c r="AJY322"/>
      <c r="AJZ322"/>
      <c r="AKA322"/>
      <c r="AKB322"/>
      <c r="AKC322"/>
      <c r="AKD322"/>
      <c r="AKE322"/>
      <c r="AKF322"/>
      <c r="AKG322"/>
      <c r="AKH322"/>
      <c r="AKI322"/>
      <c r="AKJ322"/>
      <c r="AKK322"/>
      <c r="AKL322"/>
      <c r="AKM322"/>
      <c r="AKN322"/>
      <c r="AKO322"/>
      <c r="AKP322"/>
      <c r="AKQ322"/>
      <c r="AKR322"/>
      <c r="AKS322"/>
      <c r="AKT322"/>
      <c r="AKU322"/>
      <c r="AKV322"/>
      <c r="AKW322"/>
      <c r="AKX322"/>
      <c r="AKY322"/>
      <c r="AKZ322"/>
      <c r="ALA322"/>
      <c r="ALB322"/>
      <c r="ALC322"/>
      <c r="ALD322"/>
      <c r="ALE322"/>
      <c r="ALF322"/>
      <c r="ALG322"/>
      <c r="ALH322"/>
      <c r="ALI322"/>
      <c r="ALJ322"/>
      <c r="ALK322"/>
      <c r="ALL322"/>
      <c r="ALM322"/>
      <c r="ALN322"/>
      <c r="ALO322"/>
      <c r="ALP322"/>
      <c r="ALQ322"/>
      <c r="ALR322"/>
      <c r="ALS322"/>
      <c r="ALT322"/>
      <c r="ALU322"/>
      <c r="ALV322"/>
      <c r="ALW322"/>
      <c r="ALX322"/>
      <c r="ALY322"/>
      <c r="ALZ322"/>
      <c r="AMA322"/>
    </row>
    <row r="323" spans="3:1015" x14ac:dyDescent="0.25">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c r="AA323" s="123"/>
      <c r="AB323" s="123"/>
      <c r="AC323" s="123"/>
      <c r="AD323" s="123"/>
      <c r="AE323" s="123"/>
      <c r="AF323" s="123"/>
      <c r="AG323" s="123"/>
      <c r="AH323" s="123"/>
      <c r="AI323" s="123"/>
      <c r="AJ323" s="123"/>
      <c r="AK323" s="123"/>
      <c r="AL323" s="123"/>
      <c r="AM323" s="123"/>
      <c r="AN323" s="123"/>
      <c r="AO323" s="123"/>
      <c r="AP323" s="123"/>
      <c r="AQ323" s="123"/>
      <c r="AR323" s="123"/>
      <c r="AS323" s="123"/>
      <c r="AT323" s="123"/>
      <c r="AU323" s="123"/>
      <c r="AV323"/>
      <c r="AW323"/>
      <c r="AX323"/>
      <c r="AY323"/>
      <c r="AZ323"/>
      <c r="BA323"/>
      <c r="BB323"/>
      <c r="BC323"/>
      <c r="BD323"/>
      <c r="BE323"/>
      <c r="BF323"/>
      <c r="BG323"/>
      <c r="BH323"/>
      <c r="BI323"/>
      <c r="BJ323"/>
      <c r="BK323"/>
      <c r="BL323"/>
      <c r="BM323"/>
      <c r="BN323"/>
      <c r="BO323"/>
      <c r="BP323"/>
      <c r="BQ323"/>
      <c r="BR323"/>
      <c r="BS323"/>
      <c r="BT323"/>
      <c r="BU323"/>
      <c r="BV323"/>
      <c r="BW323"/>
      <c r="BX323"/>
      <c r="BY323"/>
      <c r="BZ323"/>
      <c r="CA323"/>
      <c r="CB323"/>
      <c r="CC323"/>
      <c r="CD323"/>
      <c r="CE323"/>
      <c r="CF323"/>
      <c r="CG323"/>
      <c r="CH323"/>
      <c r="CI323"/>
      <c r="CJ323"/>
      <c r="CK323"/>
      <c r="CL323"/>
      <c r="CM323"/>
      <c r="CN323"/>
      <c r="CO323"/>
      <c r="CP323"/>
      <c r="CQ323"/>
      <c r="CR323"/>
      <c r="CS323"/>
      <c r="CT323"/>
      <c r="CU323"/>
      <c r="CV323"/>
      <c r="CW323"/>
      <c r="CX323"/>
      <c r="CY323"/>
      <c r="CZ323"/>
      <c r="DA323"/>
      <c r="DB323"/>
      <c r="DC323"/>
      <c r="DD323"/>
      <c r="DE323"/>
      <c r="DF323"/>
      <c r="DG323"/>
      <c r="DH323"/>
      <c r="DI323"/>
      <c r="DJ323"/>
      <c r="DK323"/>
      <c r="DL323"/>
      <c r="DM323"/>
      <c r="DN323"/>
      <c r="DO323"/>
      <c r="DP323"/>
      <c r="DQ323"/>
      <c r="DR323"/>
      <c r="DS323"/>
      <c r="DT323"/>
      <c r="DU323"/>
      <c r="DV323"/>
      <c r="DW323"/>
      <c r="DX323"/>
      <c r="DY323"/>
      <c r="DZ323"/>
      <c r="EA323"/>
      <c r="EB323"/>
      <c r="EC323"/>
      <c r="ED323"/>
      <c r="EE323"/>
      <c r="EF323"/>
      <c r="EG323"/>
      <c r="EH323"/>
      <c r="EI323"/>
      <c r="EJ323"/>
      <c r="EK323"/>
      <c r="EL323"/>
      <c r="EM323"/>
      <c r="EN323"/>
      <c r="EO323"/>
      <c r="EP323"/>
      <c r="EQ323"/>
      <c r="ER323"/>
      <c r="ES323"/>
      <c r="ET323"/>
      <c r="EU323"/>
      <c r="EV323"/>
      <c r="EW323"/>
      <c r="EX323"/>
      <c r="EY323"/>
      <c r="EZ323"/>
      <c r="FA323"/>
      <c r="FB323"/>
      <c r="FC323"/>
      <c r="FD323"/>
      <c r="FE323"/>
      <c r="FF323"/>
      <c r="FG323"/>
      <c r="FH323"/>
      <c r="FI323"/>
      <c r="FJ323"/>
      <c r="FK323"/>
      <c r="FL323"/>
      <c r="FM323"/>
      <c r="FN323"/>
      <c r="FO323"/>
      <c r="FP323"/>
      <c r="FQ323"/>
      <c r="FR323"/>
      <c r="FS323"/>
      <c r="FT323"/>
      <c r="FU323"/>
      <c r="FV323"/>
      <c r="FW323"/>
      <c r="FX323"/>
      <c r="FY323"/>
      <c r="FZ323"/>
      <c r="GA323"/>
      <c r="GB323"/>
      <c r="GC323"/>
      <c r="GD323"/>
      <c r="GE323"/>
      <c r="GF323"/>
      <c r="GG323"/>
      <c r="GH323"/>
      <c r="GI323"/>
      <c r="GJ323"/>
      <c r="GK323"/>
      <c r="GL323"/>
      <c r="GM323"/>
      <c r="GN323"/>
      <c r="GO323"/>
      <c r="GP323"/>
      <c r="GQ323"/>
      <c r="GR323"/>
      <c r="GS323"/>
      <c r="GT323"/>
      <c r="GU323"/>
      <c r="GV323"/>
      <c r="GW323"/>
      <c r="GX323"/>
      <c r="GY323"/>
      <c r="GZ323"/>
      <c r="HA323"/>
      <c r="HB323"/>
      <c r="HC323"/>
      <c r="HD323"/>
      <c r="HE323"/>
      <c r="HF323"/>
      <c r="HG323"/>
      <c r="HH323"/>
      <c r="HI323"/>
      <c r="HJ323"/>
      <c r="HK323"/>
      <c r="HL323"/>
      <c r="HM323"/>
      <c r="HN323"/>
      <c r="HO323"/>
      <c r="HP323"/>
      <c r="HQ323"/>
      <c r="HR323"/>
      <c r="HS323"/>
      <c r="HT323"/>
      <c r="HU323"/>
      <c r="HV323"/>
      <c r="HW323"/>
      <c r="HX323"/>
      <c r="HY323"/>
      <c r="HZ323"/>
      <c r="IA323"/>
      <c r="IB323"/>
      <c r="IC323"/>
      <c r="ID323"/>
      <c r="IE323"/>
      <c r="IF323"/>
      <c r="IG323"/>
      <c r="IH323"/>
      <c r="II323"/>
      <c r="IJ323"/>
      <c r="IK323"/>
      <c r="IL323"/>
      <c r="IM323"/>
      <c r="IN323"/>
      <c r="IO323"/>
      <c r="IP323"/>
      <c r="IQ323"/>
      <c r="IR323"/>
      <c r="IS323"/>
      <c r="IT323"/>
      <c r="IU323"/>
      <c r="IV323"/>
      <c r="IW323"/>
      <c r="IX323"/>
      <c r="IY323"/>
      <c r="IZ323"/>
      <c r="JA323"/>
      <c r="JB323"/>
      <c r="JC323"/>
      <c r="JD323"/>
      <c r="JE323"/>
      <c r="JF323"/>
      <c r="JG323"/>
      <c r="JH323"/>
      <c r="JI323"/>
      <c r="JJ323"/>
      <c r="JK323"/>
      <c r="JL323"/>
      <c r="JM323"/>
      <c r="JN323"/>
      <c r="JO323"/>
      <c r="JP323"/>
      <c r="JQ323"/>
      <c r="JR323"/>
      <c r="JS323"/>
      <c r="JT323"/>
      <c r="JU323"/>
      <c r="JV323"/>
      <c r="JW323"/>
      <c r="JX323"/>
      <c r="JY323"/>
      <c r="JZ323"/>
      <c r="KA323"/>
      <c r="KB323"/>
      <c r="KC323"/>
      <c r="KD323"/>
      <c r="KE323"/>
      <c r="KF323"/>
      <c r="KG323"/>
      <c r="KH323"/>
      <c r="KI323"/>
      <c r="KJ323"/>
      <c r="KK323"/>
      <c r="KL323"/>
      <c r="KM323"/>
      <c r="KN323"/>
      <c r="KO323"/>
      <c r="KP323"/>
      <c r="KQ323"/>
      <c r="KR323"/>
      <c r="KS323"/>
      <c r="KT323"/>
      <c r="KU323"/>
      <c r="KV323"/>
      <c r="KW323"/>
      <c r="KX323"/>
      <c r="KY323"/>
      <c r="KZ323"/>
      <c r="LA323"/>
      <c r="LB323"/>
      <c r="LC323"/>
      <c r="LD323"/>
      <c r="LE323"/>
      <c r="LF323"/>
      <c r="LG323"/>
      <c r="LH323"/>
      <c r="LI323"/>
      <c r="LJ323"/>
      <c r="LK323"/>
      <c r="LL323"/>
      <c r="LM323"/>
      <c r="LN323"/>
      <c r="LO323"/>
      <c r="LP323"/>
      <c r="LQ323"/>
      <c r="LR323"/>
      <c r="LS323"/>
      <c r="LT323"/>
      <c r="LU323"/>
      <c r="LV323"/>
      <c r="LW323"/>
      <c r="LX323"/>
      <c r="LY323"/>
      <c r="LZ323"/>
      <c r="MA323"/>
      <c r="MB323"/>
      <c r="MC323"/>
      <c r="MD323"/>
      <c r="ME323"/>
      <c r="MF323"/>
      <c r="MG323"/>
      <c r="MH323"/>
      <c r="MI323"/>
      <c r="MJ323"/>
      <c r="MK323"/>
      <c r="ML323"/>
      <c r="MM323"/>
      <c r="MN323"/>
      <c r="MO323"/>
      <c r="MP323"/>
      <c r="MQ323"/>
      <c r="MR323"/>
      <c r="MS323"/>
      <c r="MT323"/>
      <c r="MU323"/>
      <c r="MV323"/>
      <c r="MW323"/>
      <c r="MX323"/>
      <c r="MY323"/>
      <c r="MZ323"/>
      <c r="NA323"/>
      <c r="NB323"/>
      <c r="NC323"/>
      <c r="ND323"/>
      <c r="NE323"/>
      <c r="NF323"/>
      <c r="NG323"/>
      <c r="NH323"/>
      <c r="NI323"/>
      <c r="NJ323"/>
      <c r="NK323"/>
      <c r="NL323"/>
      <c r="NM323"/>
      <c r="NN323"/>
      <c r="NO323"/>
      <c r="NP323"/>
      <c r="NQ323"/>
      <c r="NR323"/>
      <c r="NS323"/>
      <c r="NT323"/>
      <c r="NU323"/>
      <c r="NV323"/>
      <c r="NW323"/>
      <c r="NX323"/>
      <c r="NY323"/>
      <c r="NZ323"/>
      <c r="OA323"/>
      <c r="OB323"/>
      <c r="OC323"/>
      <c r="OD323"/>
      <c r="OE323"/>
      <c r="OF323"/>
      <c r="OG323"/>
      <c r="OH323"/>
      <c r="OI323"/>
      <c r="OJ323"/>
      <c r="OK323"/>
      <c r="OL323"/>
      <c r="OM323"/>
      <c r="ON323"/>
      <c r="OO323"/>
      <c r="OP323"/>
      <c r="OQ323"/>
      <c r="OR323"/>
      <c r="OS323"/>
      <c r="OT323"/>
      <c r="OU323"/>
      <c r="OV323"/>
      <c r="OW323"/>
      <c r="OX323"/>
      <c r="OY323"/>
      <c r="OZ323"/>
      <c r="PA323"/>
      <c r="PB323"/>
      <c r="PC323"/>
      <c r="PD323"/>
      <c r="PE323"/>
      <c r="PF323"/>
      <c r="PG323"/>
      <c r="PH323"/>
      <c r="PI323"/>
      <c r="PJ323"/>
      <c r="PK323"/>
      <c r="PL323"/>
      <c r="PM323"/>
      <c r="PN323"/>
      <c r="PO323"/>
      <c r="PP323"/>
      <c r="PQ323"/>
      <c r="PR323"/>
      <c r="PS323"/>
      <c r="PT323"/>
      <c r="PU323"/>
      <c r="PV323"/>
      <c r="PW323"/>
      <c r="PX323"/>
      <c r="PY323"/>
      <c r="PZ323"/>
      <c r="QA323"/>
      <c r="QB323"/>
      <c r="QC323"/>
      <c r="QD323"/>
      <c r="QE323"/>
      <c r="QF323"/>
      <c r="QG323"/>
      <c r="QH323"/>
      <c r="QI323"/>
      <c r="QJ323"/>
      <c r="QK323"/>
      <c r="QL323"/>
      <c r="QM323"/>
      <c r="QN323"/>
      <c r="QO323"/>
      <c r="QP323"/>
      <c r="QQ323"/>
      <c r="QR323"/>
      <c r="QS323"/>
      <c r="QT323"/>
      <c r="QU323"/>
      <c r="QV323"/>
      <c r="QW323"/>
      <c r="QX323"/>
      <c r="QY323"/>
      <c r="QZ323"/>
      <c r="RA323"/>
      <c r="RB323"/>
      <c r="RC323"/>
      <c r="RD323"/>
      <c r="RE323"/>
      <c r="RF323"/>
      <c r="RG323"/>
      <c r="RH323"/>
      <c r="RI323"/>
      <c r="RJ323"/>
      <c r="RK323"/>
      <c r="RL323"/>
      <c r="RM323"/>
      <c r="RN323"/>
      <c r="RO323"/>
      <c r="RP323"/>
      <c r="RQ323"/>
      <c r="RR323"/>
      <c r="RS323"/>
      <c r="RT323"/>
      <c r="RU323"/>
      <c r="RV323"/>
      <c r="RW323"/>
      <c r="RX323"/>
      <c r="RY323"/>
      <c r="RZ323"/>
      <c r="SA323"/>
      <c r="SB323"/>
      <c r="SC323"/>
      <c r="SD323"/>
      <c r="SE323"/>
      <c r="SF323"/>
      <c r="SG323"/>
      <c r="SH323"/>
      <c r="SI323"/>
      <c r="SJ323"/>
      <c r="SK323"/>
      <c r="SL323"/>
      <c r="SM323"/>
      <c r="SN323"/>
      <c r="SO323"/>
      <c r="SP323"/>
      <c r="SQ323"/>
      <c r="SR323"/>
      <c r="SS323"/>
      <c r="ST323"/>
      <c r="SU323"/>
      <c r="SV323"/>
      <c r="SW323"/>
      <c r="SX323"/>
      <c r="SY323"/>
      <c r="SZ323"/>
      <c r="TA323"/>
      <c r="TB323"/>
      <c r="TC323"/>
      <c r="TD323"/>
      <c r="TE323"/>
      <c r="TF323"/>
      <c r="TG323"/>
      <c r="TH323"/>
      <c r="TI323"/>
      <c r="TJ323"/>
      <c r="TK323"/>
      <c r="TL323"/>
      <c r="TM323"/>
      <c r="TN323"/>
      <c r="TO323"/>
      <c r="TP323"/>
      <c r="TQ323"/>
      <c r="TR323"/>
      <c r="TS323"/>
      <c r="TT323"/>
      <c r="TU323"/>
      <c r="TV323"/>
      <c r="TW323"/>
      <c r="TX323"/>
      <c r="TY323"/>
      <c r="TZ323"/>
      <c r="UA323"/>
      <c r="UB323"/>
      <c r="UC323"/>
      <c r="UD323"/>
      <c r="UE323"/>
      <c r="UF323"/>
      <c r="UG323"/>
      <c r="UH323"/>
      <c r="UI323"/>
      <c r="UJ323"/>
      <c r="UK323"/>
      <c r="UL323"/>
      <c r="UM323"/>
      <c r="UN323"/>
      <c r="UO323"/>
      <c r="UP323"/>
      <c r="UQ323"/>
      <c r="UR323"/>
      <c r="US323"/>
      <c r="UT323"/>
      <c r="UU323"/>
      <c r="UV323"/>
      <c r="UW323"/>
      <c r="UX323"/>
      <c r="UY323"/>
      <c r="UZ323"/>
      <c r="VA323"/>
      <c r="VB323"/>
      <c r="VC323"/>
      <c r="VD323"/>
      <c r="VE323"/>
      <c r="VF323"/>
      <c r="VG323"/>
      <c r="VH323"/>
      <c r="VI323"/>
      <c r="VJ323"/>
      <c r="VK323"/>
      <c r="VL323"/>
      <c r="VM323"/>
      <c r="VN323"/>
      <c r="VO323"/>
      <c r="VP323"/>
      <c r="VQ323"/>
      <c r="VR323"/>
      <c r="VS323"/>
      <c r="VT323"/>
      <c r="VU323"/>
      <c r="VV323"/>
      <c r="VW323"/>
      <c r="VX323"/>
      <c r="VY323"/>
      <c r="VZ323"/>
      <c r="WA323"/>
      <c r="WB323"/>
      <c r="WC323"/>
      <c r="WD323"/>
      <c r="WE323"/>
      <c r="WF323"/>
      <c r="WG323"/>
      <c r="WH323"/>
      <c r="WI323"/>
      <c r="WJ323"/>
      <c r="WK323"/>
      <c r="WL323"/>
      <c r="WM323"/>
      <c r="WN323"/>
      <c r="WO323"/>
      <c r="WP323"/>
      <c r="WQ323"/>
      <c r="WR323"/>
      <c r="WS323"/>
      <c r="WT323"/>
      <c r="WU323"/>
      <c r="WV323"/>
      <c r="WW323"/>
      <c r="WX323"/>
      <c r="WY323"/>
      <c r="WZ323"/>
      <c r="XA323"/>
      <c r="XB323"/>
      <c r="XC323"/>
      <c r="XD323"/>
      <c r="XE323"/>
      <c r="XF323"/>
      <c r="XG323"/>
      <c r="XH323"/>
      <c r="XI323"/>
      <c r="XJ323"/>
      <c r="XK323"/>
      <c r="XL323"/>
      <c r="XM323"/>
      <c r="XN323"/>
      <c r="XO323"/>
      <c r="XP323"/>
      <c r="XQ323"/>
      <c r="XR323"/>
      <c r="XS323"/>
      <c r="XT323"/>
      <c r="XU323"/>
      <c r="XV323"/>
      <c r="XW323"/>
      <c r="XX323"/>
      <c r="XY323"/>
      <c r="XZ323"/>
      <c r="YA323"/>
      <c r="YB323"/>
      <c r="YC323"/>
      <c r="YD323"/>
      <c r="YE323"/>
      <c r="YF323"/>
      <c r="YG323"/>
      <c r="YH323"/>
      <c r="YI323"/>
      <c r="YJ323"/>
      <c r="YK323"/>
      <c r="YL323"/>
      <c r="YM323"/>
      <c r="YN323"/>
      <c r="YO323"/>
      <c r="YP323"/>
      <c r="YQ323"/>
      <c r="YR323"/>
      <c r="YS323"/>
      <c r="YT323"/>
      <c r="YU323"/>
      <c r="YV323"/>
      <c r="YW323"/>
      <c r="YX323"/>
      <c r="YY323"/>
      <c r="YZ323"/>
      <c r="ZA323"/>
      <c r="ZB323"/>
      <c r="ZC323"/>
      <c r="ZD323"/>
      <c r="ZE323"/>
      <c r="ZF323"/>
      <c r="ZG323"/>
      <c r="ZH323"/>
      <c r="ZI323"/>
      <c r="ZJ323"/>
      <c r="ZK323"/>
      <c r="ZL323"/>
      <c r="ZM323"/>
      <c r="ZN323"/>
      <c r="ZO323"/>
      <c r="ZP323"/>
      <c r="ZQ323"/>
      <c r="ZR323"/>
      <c r="ZS323"/>
      <c r="ZT323"/>
      <c r="ZU323"/>
      <c r="ZV323"/>
      <c r="ZW323"/>
      <c r="ZX323"/>
      <c r="ZY323"/>
      <c r="ZZ323"/>
      <c r="AAA323"/>
      <c r="AAB323"/>
      <c r="AAC323"/>
      <c r="AAD323"/>
      <c r="AAE323"/>
      <c r="AAF323"/>
      <c r="AAG323"/>
      <c r="AAH323"/>
      <c r="AAI323"/>
      <c r="AAJ323"/>
      <c r="AAK323"/>
      <c r="AAL323"/>
      <c r="AAM323"/>
      <c r="AAN323"/>
      <c r="AAO323"/>
      <c r="AAP323"/>
      <c r="AAQ323"/>
      <c r="AAR323"/>
      <c r="AAS323"/>
      <c r="AAT323"/>
      <c r="AAU323"/>
      <c r="AAV323"/>
      <c r="AAW323"/>
      <c r="AAX323"/>
      <c r="AAY323"/>
      <c r="AAZ323"/>
      <c r="ABA323"/>
      <c r="ABB323"/>
      <c r="ABC323"/>
      <c r="ABD323"/>
      <c r="ABE323"/>
      <c r="ABF323"/>
      <c r="ABG323"/>
      <c r="ABH323"/>
      <c r="ABI323"/>
      <c r="ABJ323"/>
      <c r="ABK323"/>
      <c r="ABL323"/>
      <c r="ABM323"/>
      <c r="ABN323"/>
      <c r="ABO323"/>
      <c r="ABP323"/>
      <c r="ABQ323"/>
      <c r="ABR323"/>
      <c r="ABS323"/>
      <c r="ABT323"/>
      <c r="ABU323"/>
      <c r="ABV323"/>
      <c r="ABW323"/>
      <c r="ABX323"/>
      <c r="ABY323"/>
      <c r="ABZ323"/>
      <c r="ACA323"/>
      <c r="ACB323"/>
      <c r="ACC323"/>
      <c r="ACD323"/>
      <c r="ACE323"/>
      <c r="ACF323"/>
      <c r="ACG323"/>
      <c r="ACH323"/>
      <c r="ACI323"/>
      <c r="ACJ323"/>
      <c r="ACK323"/>
      <c r="ACL323"/>
      <c r="ACM323"/>
      <c r="ACN323"/>
      <c r="ACO323"/>
      <c r="ACP323"/>
      <c r="ACQ323"/>
      <c r="ACR323"/>
      <c r="ACS323"/>
      <c r="ACT323"/>
      <c r="ACU323"/>
      <c r="ACV323"/>
      <c r="ACW323"/>
      <c r="ACX323"/>
      <c r="ACY323"/>
      <c r="ACZ323"/>
      <c r="ADA323"/>
      <c r="ADB323"/>
      <c r="ADC323"/>
      <c r="ADD323"/>
      <c r="ADE323"/>
      <c r="ADF323"/>
      <c r="ADG323"/>
      <c r="ADH323"/>
      <c r="ADI323"/>
      <c r="ADJ323"/>
      <c r="ADK323"/>
      <c r="ADL323"/>
      <c r="ADM323"/>
      <c r="ADN323"/>
      <c r="ADO323"/>
      <c r="ADP323"/>
      <c r="ADQ323"/>
      <c r="ADR323"/>
      <c r="ADS323"/>
      <c r="ADT323"/>
      <c r="ADU323"/>
      <c r="ADV323"/>
      <c r="ADW323"/>
      <c r="ADX323"/>
      <c r="ADY323"/>
      <c r="ADZ323"/>
      <c r="AEA323"/>
      <c r="AEB323"/>
      <c r="AEC323"/>
      <c r="AED323"/>
      <c r="AEE323"/>
      <c r="AEF323"/>
      <c r="AEG323"/>
      <c r="AEH323"/>
      <c r="AEI323"/>
      <c r="AEJ323"/>
      <c r="AEK323"/>
      <c r="AEL323"/>
      <c r="AEM323"/>
      <c r="AEN323"/>
      <c r="AEO323"/>
      <c r="AEP323"/>
      <c r="AEQ323"/>
      <c r="AER323"/>
      <c r="AES323"/>
      <c r="AET323"/>
      <c r="AEU323"/>
      <c r="AEV323"/>
      <c r="AEW323"/>
      <c r="AEX323"/>
      <c r="AEY323"/>
      <c r="AEZ323"/>
      <c r="AFA323"/>
      <c r="AFB323"/>
      <c r="AFC323"/>
      <c r="AFD323"/>
      <c r="AFE323"/>
      <c r="AFF323"/>
      <c r="AFG323"/>
      <c r="AFH323"/>
      <c r="AFI323"/>
      <c r="AFJ323"/>
      <c r="AFK323"/>
      <c r="AFL323"/>
      <c r="AFM323"/>
      <c r="AFN323"/>
      <c r="AFO323"/>
      <c r="AFP323"/>
      <c r="AFQ323"/>
      <c r="AFR323"/>
      <c r="AFS323"/>
      <c r="AFT323"/>
      <c r="AFU323"/>
      <c r="AFV323"/>
      <c r="AFW323"/>
      <c r="AFX323"/>
      <c r="AFY323"/>
      <c r="AFZ323"/>
      <c r="AGA323"/>
      <c r="AGB323"/>
      <c r="AGC323"/>
      <c r="AGD323"/>
      <c r="AGE323"/>
      <c r="AGF323"/>
      <c r="AGG323"/>
      <c r="AGH323"/>
      <c r="AGI323"/>
      <c r="AGJ323"/>
      <c r="AGK323"/>
      <c r="AGL323"/>
      <c r="AGM323"/>
      <c r="AGN323"/>
      <c r="AGO323"/>
      <c r="AGP323"/>
      <c r="AGQ323"/>
      <c r="AGR323"/>
      <c r="AGS323"/>
      <c r="AGT323"/>
      <c r="AGU323"/>
      <c r="AGV323"/>
      <c r="AGW323"/>
      <c r="AGX323"/>
      <c r="AGY323"/>
      <c r="AGZ323"/>
      <c r="AHA323"/>
      <c r="AHB323"/>
      <c r="AHC323"/>
      <c r="AHD323"/>
      <c r="AHE323"/>
      <c r="AHF323"/>
      <c r="AHG323"/>
      <c r="AHH323"/>
      <c r="AHI323"/>
      <c r="AHJ323"/>
      <c r="AHK323"/>
      <c r="AHL323"/>
      <c r="AHM323"/>
      <c r="AHN323"/>
      <c r="AHO323"/>
      <c r="AHP323"/>
      <c r="AHQ323"/>
      <c r="AHR323"/>
      <c r="AHS323"/>
      <c r="AHT323"/>
      <c r="AHU323"/>
      <c r="AHV323"/>
      <c r="AHW323"/>
      <c r="AHX323"/>
      <c r="AHY323"/>
      <c r="AHZ323"/>
      <c r="AIA323"/>
      <c r="AIB323"/>
      <c r="AIC323"/>
      <c r="AID323"/>
      <c r="AIE323"/>
      <c r="AIF323"/>
      <c r="AIG323"/>
      <c r="AIH323"/>
      <c r="AII323"/>
      <c r="AIJ323"/>
      <c r="AIK323"/>
      <c r="AIL323"/>
      <c r="AIM323"/>
      <c r="AIN323"/>
      <c r="AIO323"/>
      <c r="AIP323"/>
      <c r="AIQ323"/>
      <c r="AIR323"/>
      <c r="AIS323"/>
      <c r="AIT323"/>
      <c r="AIU323"/>
      <c r="AIV323"/>
      <c r="AIW323"/>
      <c r="AIX323"/>
      <c r="AIY323"/>
      <c r="AIZ323"/>
      <c r="AJA323"/>
      <c r="AJB323"/>
      <c r="AJC323"/>
      <c r="AJD323"/>
      <c r="AJE323"/>
      <c r="AJF323"/>
      <c r="AJG323"/>
      <c r="AJH323"/>
      <c r="AJI323"/>
      <c r="AJJ323"/>
      <c r="AJK323"/>
      <c r="AJL323"/>
      <c r="AJM323"/>
      <c r="AJN323"/>
      <c r="AJO323"/>
      <c r="AJP323"/>
      <c r="AJQ323"/>
      <c r="AJR323"/>
      <c r="AJS323"/>
      <c r="AJT323"/>
      <c r="AJU323"/>
      <c r="AJV323"/>
      <c r="AJW323"/>
      <c r="AJX323"/>
      <c r="AJY323"/>
      <c r="AJZ323"/>
      <c r="AKA323"/>
      <c r="AKB323"/>
      <c r="AKC323"/>
      <c r="AKD323"/>
      <c r="AKE323"/>
      <c r="AKF323"/>
      <c r="AKG323"/>
      <c r="AKH323"/>
      <c r="AKI323"/>
      <c r="AKJ323"/>
      <c r="AKK323"/>
      <c r="AKL323"/>
      <c r="AKM323"/>
      <c r="AKN323"/>
      <c r="AKO323"/>
      <c r="AKP323"/>
      <c r="AKQ323"/>
      <c r="AKR323"/>
      <c r="AKS323"/>
      <c r="AKT323"/>
      <c r="AKU323"/>
      <c r="AKV323"/>
      <c r="AKW323"/>
      <c r="AKX323"/>
      <c r="AKY323"/>
      <c r="AKZ323"/>
      <c r="ALA323"/>
      <c r="ALB323"/>
      <c r="ALC323"/>
      <c r="ALD323"/>
      <c r="ALE323"/>
      <c r="ALF323"/>
      <c r="ALG323"/>
      <c r="ALH323"/>
      <c r="ALI323"/>
      <c r="ALJ323"/>
      <c r="ALK323"/>
      <c r="ALL323"/>
      <c r="ALM323"/>
      <c r="ALN323"/>
      <c r="ALO323"/>
      <c r="ALP323"/>
      <c r="ALQ323"/>
      <c r="ALR323"/>
      <c r="ALS323"/>
      <c r="ALT323"/>
      <c r="ALU323"/>
      <c r="ALV323"/>
      <c r="ALW323"/>
      <c r="ALX323"/>
      <c r="ALY323"/>
      <c r="ALZ323"/>
      <c r="AMA323"/>
    </row>
    <row r="324" spans="3:1015" x14ac:dyDescent="0.25">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c r="AA324" s="123"/>
      <c r="AB324" s="123"/>
      <c r="AC324" s="123"/>
      <c r="AD324" s="123"/>
      <c r="AE324" s="123"/>
      <c r="AF324" s="123"/>
      <c r="AG324" s="123"/>
      <c r="AH324" s="123"/>
      <c r="AI324" s="123"/>
      <c r="AJ324" s="123"/>
      <c r="AK324" s="123"/>
      <c r="AL324" s="123"/>
      <c r="AM324" s="123"/>
      <c r="AN324" s="123"/>
      <c r="AO324" s="123"/>
      <c r="AP324" s="123"/>
      <c r="AQ324" s="123"/>
      <c r="AR324" s="123"/>
      <c r="AS324" s="123"/>
      <c r="AT324" s="123"/>
      <c r="AU324" s="123"/>
      <c r="AV324"/>
      <c r="AW324"/>
      <c r="AX324"/>
      <c r="AY324"/>
      <c r="AZ324"/>
      <c r="BA324"/>
      <c r="BB324"/>
      <c r="BC324"/>
      <c r="BD324"/>
      <c r="BE324"/>
      <c r="BF324"/>
      <c r="BG324"/>
      <c r="BH324"/>
      <c r="BI324"/>
      <c r="BJ324"/>
      <c r="BK324"/>
      <c r="BL324"/>
      <c r="BM324"/>
      <c r="BN324"/>
      <c r="BO324"/>
      <c r="BP324"/>
      <c r="BQ324"/>
      <c r="BR324"/>
      <c r="BS324"/>
      <c r="BT324"/>
      <c r="BU324"/>
      <c r="BV324"/>
      <c r="BW324"/>
      <c r="BX324"/>
      <c r="BY324"/>
      <c r="BZ324"/>
      <c r="CA324"/>
      <c r="CB324"/>
      <c r="CC324"/>
      <c r="CD324"/>
      <c r="CE324"/>
      <c r="CF324"/>
      <c r="CG324"/>
      <c r="CH324"/>
      <c r="CI324"/>
      <c r="CJ324"/>
      <c r="CK324"/>
      <c r="CL324"/>
      <c r="CM324"/>
      <c r="CN324"/>
      <c r="CO324"/>
      <c r="CP324"/>
      <c r="CQ324"/>
      <c r="CR324"/>
      <c r="CS324"/>
      <c r="CT324"/>
      <c r="CU324"/>
      <c r="CV324"/>
      <c r="CW324"/>
      <c r="CX324"/>
      <c r="CY324"/>
      <c r="CZ324"/>
      <c r="DA324"/>
      <c r="DB324"/>
      <c r="DC324"/>
      <c r="DD324"/>
      <c r="DE324"/>
      <c r="DF324"/>
      <c r="DG324"/>
      <c r="DH324"/>
      <c r="DI324"/>
      <c r="DJ324"/>
      <c r="DK324"/>
      <c r="DL324"/>
      <c r="DM324"/>
      <c r="DN324"/>
      <c r="DO324"/>
      <c r="DP324"/>
      <c r="DQ324"/>
      <c r="DR324"/>
      <c r="DS324"/>
      <c r="DT324"/>
      <c r="DU324"/>
      <c r="DV324"/>
      <c r="DW324"/>
      <c r="DX324"/>
      <c r="DY324"/>
      <c r="DZ324"/>
      <c r="EA324"/>
      <c r="EB324"/>
      <c r="EC324"/>
      <c r="ED324"/>
      <c r="EE324"/>
      <c r="EF324"/>
      <c r="EG324"/>
      <c r="EH324"/>
      <c r="EI324"/>
      <c r="EJ324"/>
      <c r="EK324"/>
      <c r="EL324"/>
      <c r="EM324"/>
      <c r="EN324"/>
      <c r="EO324"/>
      <c r="EP324"/>
      <c r="EQ324"/>
      <c r="ER324"/>
      <c r="ES324"/>
      <c r="ET324"/>
      <c r="EU324"/>
      <c r="EV324"/>
      <c r="EW324"/>
      <c r="EX324"/>
      <c r="EY324"/>
      <c r="EZ324"/>
      <c r="FA324"/>
      <c r="FB324"/>
      <c r="FC324"/>
      <c r="FD324"/>
      <c r="FE324"/>
      <c r="FF324"/>
      <c r="FG324"/>
      <c r="FH324"/>
      <c r="FI324"/>
      <c r="FJ324"/>
      <c r="FK324"/>
      <c r="FL324"/>
      <c r="FM324"/>
      <c r="FN324"/>
      <c r="FO324"/>
      <c r="FP324"/>
      <c r="FQ324"/>
      <c r="FR324"/>
      <c r="FS324"/>
      <c r="FT324"/>
      <c r="FU324"/>
      <c r="FV324"/>
      <c r="FW324"/>
      <c r="FX324"/>
      <c r="FY324"/>
      <c r="FZ324"/>
      <c r="GA324"/>
      <c r="GB324"/>
      <c r="GC324"/>
      <c r="GD324"/>
      <c r="GE324"/>
      <c r="GF324"/>
      <c r="GG324"/>
      <c r="GH324"/>
      <c r="GI324"/>
      <c r="GJ324"/>
      <c r="GK324"/>
      <c r="GL324"/>
      <c r="GM324"/>
      <c r="GN324"/>
      <c r="GO324"/>
      <c r="GP324"/>
      <c r="GQ324"/>
      <c r="GR324"/>
      <c r="GS324"/>
      <c r="GT324"/>
      <c r="GU324"/>
      <c r="GV324"/>
      <c r="GW324"/>
      <c r="GX324"/>
      <c r="GY324"/>
      <c r="GZ324"/>
      <c r="HA324"/>
      <c r="HB324"/>
      <c r="HC324"/>
      <c r="HD324"/>
      <c r="HE324"/>
      <c r="HF324"/>
      <c r="HG324"/>
      <c r="HH324"/>
      <c r="HI324"/>
      <c r="HJ324"/>
      <c r="HK324"/>
      <c r="HL324"/>
      <c r="HM324"/>
      <c r="HN324"/>
      <c r="HO324"/>
      <c r="HP324"/>
      <c r="HQ324"/>
      <c r="HR324"/>
      <c r="HS324"/>
      <c r="HT324"/>
      <c r="HU324"/>
      <c r="HV324"/>
      <c r="HW324"/>
      <c r="HX324"/>
      <c r="HY324"/>
      <c r="HZ324"/>
      <c r="IA324"/>
      <c r="IB324"/>
      <c r="IC324"/>
      <c r="ID324"/>
      <c r="IE324"/>
      <c r="IF324"/>
      <c r="IG324"/>
      <c r="IH324"/>
      <c r="II324"/>
      <c r="IJ324"/>
      <c r="IK324"/>
      <c r="IL324"/>
      <c r="IM324"/>
      <c r="IN324"/>
      <c r="IO324"/>
      <c r="IP324"/>
      <c r="IQ324"/>
      <c r="IR324"/>
      <c r="IS324"/>
      <c r="IT324"/>
      <c r="IU324"/>
      <c r="IV324"/>
      <c r="IW324"/>
      <c r="IX324"/>
      <c r="IY324"/>
      <c r="IZ324"/>
      <c r="JA324"/>
      <c r="JB324"/>
      <c r="JC324"/>
      <c r="JD324"/>
      <c r="JE324"/>
      <c r="JF324"/>
      <c r="JG324"/>
      <c r="JH324"/>
      <c r="JI324"/>
      <c r="JJ324"/>
      <c r="JK324"/>
      <c r="JL324"/>
      <c r="JM324"/>
      <c r="JN324"/>
      <c r="JO324"/>
      <c r="JP324"/>
      <c r="JQ324"/>
      <c r="JR324"/>
      <c r="JS324"/>
      <c r="JT324"/>
      <c r="JU324"/>
      <c r="JV324"/>
      <c r="JW324"/>
      <c r="JX324"/>
      <c r="JY324"/>
      <c r="JZ324"/>
      <c r="KA324"/>
      <c r="KB324"/>
      <c r="KC324"/>
      <c r="KD324"/>
      <c r="KE324"/>
      <c r="KF324"/>
      <c r="KG324"/>
      <c r="KH324"/>
      <c r="KI324"/>
      <c r="KJ324"/>
      <c r="KK324"/>
      <c r="KL324"/>
      <c r="KM324"/>
      <c r="KN324"/>
      <c r="KO324"/>
      <c r="KP324"/>
      <c r="KQ324"/>
      <c r="KR324"/>
      <c r="KS324"/>
      <c r="KT324"/>
      <c r="KU324"/>
      <c r="KV324"/>
      <c r="KW324"/>
      <c r="KX324"/>
      <c r="KY324"/>
      <c r="KZ324"/>
      <c r="LA324"/>
      <c r="LB324"/>
      <c r="LC324"/>
      <c r="LD324"/>
      <c r="LE324"/>
      <c r="LF324"/>
      <c r="LG324"/>
      <c r="LH324"/>
      <c r="LI324"/>
      <c r="LJ324"/>
      <c r="LK324"/>
      <c r="LL324"/>
      <c r="LM324"/>
      <c r="LN324"/>
      <c r="LO324"/>
      <c r="LP324"/>
      <c r="LQ324"/>
      <c r="LR324"/>
      <c r="LS324"/>
      <c r="LT324"/>
      <c r="LU324"/>
      <c r="LV324"/>
      <c r="LW324"/>
      <c r="LX324"/>
      <c r="LY324"/>
      <c r="LZ324"/>
      <c r="MA324"/>
      <c r="MB324"/>
      <c r="MC324"/>
      <c r="MD324"/>
      <c r="ME324"/>
      <c r="MF324"/>
      <c r="MG324"/>
      <c r="MH324"/>
      <c r="MI324"/>
      <c r="MJ324"/>
      <c r="MK324"/>
      <c r="ML324"/>
      <c r="MM324"/>
      <c r="MN324"/>
      <c r="MO324"/>
      <c r="MP324"/>
      <c r="MQ324"/>
      <c r="MR324"/>
      <c r="MS324"/>
      <c r="MT324"/>
      <c r="MU324"/>
      <c r="MV324"/>
      <c r="MW324"/>
      <c r="MX324"/>
      <c r="MY324"/>
      <c r="MZ324"/>
      <c r="NA324"/>
      <c r="NB324"/>
      <c r="NC324"/>
      <c r="ND324"/>
      <c r="NE324"/>
      <c r="NF324"/>
      <c r="NG324"/>
      <c r="NH324"/>
      <c r="NI324"/>
      <c r="NJ324"/>
      <c r="NK324"/>
      <c r="NL324"/>
      <c r="NM324"/>
      <c r="NN324"/>
      <c r="NO324"/>
      <c r="NP324"/>
      <c r="NQ324"/>
      <c r="NR324"/>
      <c r="NS324"/>
      <c r="NT324"/>
      <c r="NU324"/>
      <c r="NV324"/>
      <c r="NW324"/>
      <c r="NX324"/>
      <c r="NY324"/>
      <c r="NZ324"/>
      <c r="OA324"/>
      <c r="OB324"/>
      <c r="OC324"/>
      <c r="OD324"/>
      <c r="OE324"/>
      <c r="OF324"/>
      <c r="OG324"/>
      <c r="OH324"/>
      <c r="OI324"/>
      <c r="OJ324"/>
      <c r="OK324"/>
      <c r="OL324"/>
      <c r="OM324"/>
      <c r="ON324"/>
      <c r="OO324"/>
      <c r="OP324"/>
      <c r="OQ324"/>
      <c r="OR324"/>
      <c r="OS324"/>
      <c r="OT324"/>
      <c r="OU324"/>
      <c r="OV324"/>
      <c r="OW324"/>
      <c r="OX324"/>
      <c r="OY324"/>
      <c r="OZ324"/>
      <c r="PA324"/>
      <c r="PB324"/>
      <c r="PC324"/>
      <c r="PD324"/>
      <c r="PE324"/>
      <c r="PF324"/>
      <c r="PG324"/>
      <c r="PH324"/>
      <c r="PI324"/>
      <c r="PJ324"/>
      <c r="PK324"/>
      <c r="PL324"/>
      <c r="PM324"/>
      <c r="PN324"/>
      <c r="PO324"/>
      <c r="PP324"/>
      <c r="PQ324"/>
      <c r="PR324"/>
      <c r="PS324"/>
      <c r="PT324"/>
      <c r="PU324"/>
      <c r="PV324"/>
      <c r="PW324"/>
      <c r="PX324"/>
      <c r="PY324"/>
      <c r="PZ324"/>
      <c r="QA324"/>
      <c r="QB324"/>
      <c r="QC324"/>
      <c r="QD324"/>
      <c r="QE324"/>
      <c r="QF324"/>
      <c r="QG324"/>
      <c r="QH324"/>
      <c r="QI324"/>
      <c r="QJ324"/>
      <c r="QK324"/>
      <c r="QL324"/>
      <c r="QM324"/>
      <c r="QN324"/>
      <c r="QO324"/>
      <c r="QP324"/>
      <c r="QQ324"/>
      <c r="QR324"/>
      <c r="QS324"/>
      <c r="QT324"/>
      <c r="QU324"/>
      <c r="QV324"/>
      <c r="QW324"/>
      <c r="QX324"/>
      <c r="QY324"/>
      <c r="QZ324"/>
      <c r="RA324"/>
      <c r="RB324"/>
      <c r="RC324"/>
      <c r="RD324"/>
      <c r="RE324"/>
      <c r="RF324"/>
      <c r="RG324"/>
      <c r="RH324"/>
      <c r="RI324"/>
      <c r="RJ324"/>
      <c r="RK324"/>
      <c r="RL324"/>
      <c r="RM324"/>
      <c r="RN324"/>
      <c r="RO324"/>
      <c r="RP324"/>
      <c r="RQ324"/>
      <c r="RR324"/>
      <c r="RS324"/>
      <c r="RT324"/>
      <c r="RU324"/>
      <c r="RV324"/>
      <c r="RW324"/>
      <c r="RX324"/>
      <c r="RY324"/>
      <c r="RZ324"/>
      <c r="SA324"/>
      <c r="SB324"/>
      <c r="SC324"/>
      <c r="SD324"/>
      <c r="SE324"/>
      <c r="SF324"/>
      <c r="SG324"/>
      <c r="SH324"/>
      <c r="SI324"/>
      <c r="SJ324"/>
      <c r="SK324"/>
      <c r="SL324"/>
      <c r="SM324"/>
      <c r="SN324"/>
      <c r="SO324"/>
      <c r="SP324"/>
      <c r="SQ324"/>
      <c r="SR324"/>
      <c r="SS324"/>
      <c r="ST324"/>
      <c r="SU324"/>
      <c r="SV324"/>
      <c r="SW324"/>
      <c r="SX324"/>
      <c r="SY324"/>
      <c r="SZ324"/>
      <c r="TA324"/>
      <c r="TB324"/>
      <c r="TC324"/>
      <c r="TD324"/>
      <c r="TE324"/>
      <c r="TF324"/>
      <c r="TG324"/>
      <c r="TH324"/>
      <c r="TI324"/>
      <c r="TJ324"/>
      <c r="TK324"/>
      <c r="TL324"/>
      <c r="TM324"/>
      <c r="TN324"/>
      <c r="TO324"/>
      <c r="TP324"/>
      <c r="TQ324"/>
      <c r="TR324"/>
      <c r="TS324"/>
      <c r="TT324"/>
      <c r="TU324"/>
      <c r="TV324"/>
      <c r="TW324"/>
      <c r="TX324"/>
      <c r="TY324"/>
      <c r="TZ324"/>
      <c r="UA324"/>
      <c r="UB324"/>
      <c r="UC324"/>
      <c r="UD324"/>
      <c r="UE324"/>
      <c r="UF324"/>
      <c r="UG324"/>
      <c r="UH324"/>
      <c r="UI324"/>
      <c r="UJ324"/>
      <c r="UK324"/>
      <c r="UL324"/>
      <c r="UM324"/>
      <c r="UN324"/>
      <c r="UO324"/>
      <c r="UP324"/>
      <c r="UQ324"/>
      <c r="UR324"/>
      <c r="US324"/>
      <c r="UT324"/>
      <c r="UU324"/>
      <c r="UV324"/>
      <c r="UW324"/>
      <c r="UX324"/>
      <c r="UY324"/>
      <c r="UZ324"/>
      <c r="VA324"/>
      <c r="VB324"/>
      <c r="VC324"/>
      <c r="VD324"/>
      <c r="VE324"/>
      <c r="VF324"/>
      <c r="VG324"/>
      <c r="VH324"/>
      <c r="VI324"/>
      <c r="VJ324"/>
      <c r="VK324"/>
      <c r="VL324"/>
      <c r="VM324"/>
      <c r="VN324"/>
      <c r="VO324"/>
      <c r="VP324"/>
      <c r="VQ324"/>
      <c r="VR324"/>
      <c r="VS324"/>
      <c r="VT324"/>
      <c r="VU324"/>
      <c r="VV324"/>
      <c r="VW324"/>
      <c r="VX324"/>
      <c r="VY324"/>
      <c r="VZ324"/>
      <c r="WA324"/>
      <c r="WB324"/>
      <c r="WC324"/>
      <c r="WD324"/>
      <c r="WE324"/>
      <c r="WF324"/>
      <c r="WG324"/>
      <c r="WH324"/>
      <c r="WI324"/>
      <c r="WJ324"/>
      <c r="WK324"/>
      <c r="WL324"/>
      <c r="WM324"/>
      <c r="WN324"/>
      <c r="WO324"/>
      <c r="WP324"/>
      <c r="WQ324"/>
      <c r="WR324"/>
      <c r="WS324"/>
      <c r="WT324"/>
      <c r="WU324"/>
      <c r="WV324"/>
      <c r="WW324"/>
      <c r="WX324"/>
      <c r="WY324"/>
      <c r="WZ324"/>
      <c r="XA324"/>
      <c r="XB324"/>
      <c r="XC324"/>
      <c r="XD324"/>
      <c r="XE324"/>
      <c r="XF324"/>
      <c r="XG324"/>
      <c r="XH324"/>
      <c r="XI324"/>
      <c r="XJ324"/>
      <c r="XK324"/>
      <c r="XL324"/>
      <c r="XM324"/>
      <c r="XN324"/>
      <c r="XO324"/>
      <c r="XP324"/>
      <c r="XQ324"/>
      <c r="XR324"/>
      <c r="XS324"/>
      <c r="XT324"/>
      <c r="XU324"/>
      <c r="XV324"/>
      <c r="XW324"/>
      <c r="XX324"/>
      <c r="XY324"/>
      <c r="XZ324"/>
      <c r="YA324"/>
      <c r="YB324"/>
      <c r="YC324"/>
      <c r="YD324"/>
      <c r="YE324"/>
      <c r="YF324"/>
      <c r="YG324"/>
      <c r="YH324"/>
      <c r="YI324"/>
      <c r="YJ324"/>
      <c r="YK324"/>
      <c r="YL324"/>
      <c r="YM324"/>
      <c r="YN324"/>
      <c r="YO324"/>
      <c r="YP324"/>
      <c r="YQ324"/>
      <c r="YR324"/>
      <c r="YS324"/>
      <c r="YT324"/>
      <c r="YU324"/>
      <c r="YV324"/>
      <c r="YW324"/>
      <c r="YX324"/>
      <c r="YY324"/>
      <c r="YZ324"/>
      <c r="ZA324"/>
      <c r="ZB324"/>
      <c r="ZC324"/>
      <c r="ZD324"/>
      <c r="ZE324"/>
      <c r="ZF324"/>
      <c r="ZG324"/>
      <c r="ZH324"/>
      <c r="ZI324"/>
      <c r="ZJ324"/>
      <c r="ZK324"/>
      <c r="ZL324"/>
      <c r="ZM324"/>
      <c r="ZN324"/>
      <c r="ZO324"/>
      <c r="ZP324"/>
      <c r="ZQ324"/>
      <c r="ZR324"/>
      <c r="ZS324"/>
      <c r="ZT324"/>
      <c r="ZU324"/>
      <c r="ZV324"/>
      <c r="ZW324"/>
      <c r="ZX324"/>
      <c r="ZY324"/>
      <c r="ZZ324"/>
      <c r="AAA324"/>
      <c r="AAB324"/>
      <c r="AAC324"/>
      <c r="AAD324"/>
      <c r="AAE324"/>
      <c r="AAF324"/>
      <c r="AAG324"/>
      <c r="AAH324"/>
      <c r="AAI324"/>
      <c r="AAJ324"/>
      <c r="AAK324"/>
      <c r="AAL324"/>
      <c r="AAM324"/>
      <c r="AAN324"/>
      <c r="AAO324"/>
      <c r="AAP324"/>
      <c r="AAQ324"/>
      <c r="AAR324"/>
      <c r="AAS324"/>
      <c r="AAT324"/>
      <c r="AAU324"/>
      <c r="AAV324"/>
      <c r="AAW324"/>
      <c r="AAX324"/>
      <c r="AAY324"/>
      <c r="AAZ324"/>
      <c r="ABA324"/>
      <c r="ABB324"/>
      <c r="ABC324"/>
      <c r="ABD324"/>
      <c r="ABE324"/>
      <c r="ABF324"/>
      <c r="ABG324"/>
      <c r="ABH324"/>
      <c r="ABI324"/>
      <c r="ABJ324"/>
      <c r="ABK324"/>
      <c r="ABL324"/>
      <c r="ABM324"/>
      <c r="ABN324"/>
      <c r="ABO324"/>
      <c r="ABP324"/>
      <c r="ABQ324"/>
      <c r="ABR324"/>
      <c r="ABS324"/>
      <c r="ABT324"/>
      <c r="ABU324"/>
      <c r="ABV324"/>
      <c r="ABW324"/>
      <c r="ABX324"/>
      <c r="ABY324"/>
      <c r="ABZ324"/>
      <c r="ACA324"/>
      <c r="ACB324"/>
      <c r="ACC324"/>
      <c r="ACD324"/>
      <c r="ACE324"/>
      <c r="ACF324"/>
      <c r="ACG324"/>
      <c r="ACH324"/>
      <c r="ACI324"/>
      <c r="ACJ324"/>
      <c r="ACK324"/>
      <c r="ACL324"/>
      <c r="ACM324"/>
      <c r="ACN324"/>
      <c r="ACO324"/>
      <c r="ACP324"/>
      <c r="ACQ324"/>
      <c r="ACR324"/>
      <c r="ACS324"/>
      <c r="ACT324"/>
      <c r="ACU324"/>
      <c r="ACV324"/>
      <c r="ACW324"/>
      <c r="ACX324"/>
      <c r="ACY324"/>
      <c r="ACZ324"/>
      <c r="ADA324"/>
      <c r="ADB324"/>
      <c r="ADC324"/>
      <c r="ADD324"/>
      <c r="ADE324"/>
      <c r="ADF324"/>
      <c r="ADG324"/>
      <c r="ADH324"/>
      <c r="ADI324"/>
      <c r="ADJ324"/>
      <c r="ADK324"/>
      <c r="ADL324"/>
      <c r="ADM324"/>
      <c r="ADN324"/>
      <c r="ADO324"/>
      <c r="ADP324"/>
      <c r="ADQ324"/>
      <c r="ADR324"/>
      <c r="ADS324"/>
      <c r="ADT324"/>
      <c r="ADU324"/>
      <c r="ADV324"/>
      <c r="ADW324"/>
      <c r="ADX324"/>
      <c r="ADY324"/>
      <c r="ADZ324"/>
      <c r="AEA324"/>
      <c r="AEB324"/>
      <c r="AEC324"/>
      <c r="AED324"/>
      <c r="AEE324"/>
      <c r="AEF324"/>
      <c r="AEG324"/>
      <c r="AEH324"/>
      <c r="AEI324"/>
      <c r="AEJ324"/>
      <c r="AEK324"/>
      <c r="AEL324"/>
      <c r="AEM324"/>
      <c r="AEN324"/>
      <c r="AEO324"/>
      <c r="AEP324"/>
      <c r="AEQ324"/>
      <c r="AER324"/>
      <c r="AES324"/>
      <c r="AET324"/>
      <c r="AEU324"/>
      <c r="AEV324"/>
      <c r="AEW324"/>
      <c r="AEX324"/>
      <c r="AEY324"/>
      <c r="AEZ324"/>
      <c r="AFA324"/>
      <c r="AFB324"/>
      <c r="AFC324"/>
      <c r="AFD324"/>
      <c r="AFE324"/>
      <c r="AFF324"/>
      <c r="AFG324"/>
      <c r="AFH324"/>
      <c r="AFI324"/>
      <c r="AFJ324"/>
      <c r="AFK324"/>
      <c r="AFL324"/>
      <c r="AFM324"/>
      <c r="AFN324"/>
      <c r="AFO324"/>
      <c r="AFP324"/>
      <c r="AFQ324"/>
      <c r="AFR324"/>
      <c r="AFS324"/>
      <c r="AFT324"/>
      <c r="AFU324"/>
      <c r="AFV324"/>
      <c r="AFW324"/>
      <c r="AFX324"/>
      <c r="AFY324"/>
      <c r="AFZ324"/>
      <c r="AGA324"/>
      <c r="AGB324"/>
      <c r="AGC324"/>
      <c r="AGD324"/>
      <c r="AGE324"/>
      <c r="AGF324"/>
      <c r="AGG324"/>
      <c r="AGH324"/>
      <c r="AGI324"/>
      <c r="AGJ324"/>
      <c r="AGK324"/>
      <c r="AGL324"/>
      <c r="AGM324"/>
      <c r="AGN324"/>
      <c r="AGO324"/>
      <c r="AGP324"/>
      <c r="AGQ324"/>
      <c r="AGR324"/>
      <c r="AGS324"/>
      <c r="AGT324"/>
      <c r="AGU324"/>
      <c r="AGV324"/>
      <c r="AGW324"/>
      <c r="AGX324"/>
      <c r="AGY324"/>
      <c r="AGZ324"/>
      <c r="AHA324"/>
      <c r="AHB324"/>
      <c r="AHC324"/>
      <c r="AHD324"/>
      <c r="AHE324"/>
      <c r="AHF324"/>
      <c r="AHG324"/>
      <c r="AHH324"/>
      <c r="AHI324"/>
      <c r="AHJ324"/>
      <c r="AHK324"/>
      <c r="AHL324"/>
      <c r="AHM324"/>
      <c r="AHN324"/>
      <c r="AHO324"/>
      <c r="AHP324"/>
      <c r="AHQ324"/>
      <c r="AHR324"/>
      <c r="AHS324"/>
      <c r="AHT324"/>
      <c r="AHU324"/>
      <c r="AHV324"/>
      <c r="AHW324"/>
      <c r="AHX324"/>
      <c r="AHY324"/>
      <c r="AHZ324"/>
      <c r="AIA324"/>
      <c r="AIB324"/>
      <c r="AIC324"/>
      <c r="AID324"/>
      <c r="AIE324"/>
      <c r="AIF324"/>
      <c r="AIG324"/>
      <c r="AIH324"/>
      <c r="AII324"/>
      <c r="AIJ324"/>
      <c r="AIK324"/>
      <c r="AIL324"/>
      <c r="AIM324"/>
      <c r="AIN324"/>
      <c r="AIO324"/>
      <c r="AIP324"/>
      <c r="AIQ324"/>
      <c r="AIR324"/>
      <c r="AIS324"/>
      <c r="AIT324"/>
      <c r="AIU324"/>
      <c r="AIV324"/>
      <c r="AIW324"/>
      <c r="AIX324"/>
      <c r="AIY324"/>
      <c r="AIZ324"/>
      <c r="AJA324"/>
      <c r="AJB324"/>
      <c r="AJC324"/>
      <c r="AJD324"/>
      <c r="AJE324"/>
      <c r="AJF324"/>
      <c r="AJG324"/>
      <c r="AJH324"/>
      <c r="AJI324"/>
      <c r="AJJ324"/>
      <c r="AJK324"/>
      <c r="AJL324"/>
      <c r="AJM324"/>
      <c r="AJN324"/>
      <c r="AJO324"/>
      <c r="AJP324"/>
      <c r="AJQ324"/>
      <c r="AJR324"/>
      <c r="AJS324"/>
      <c r="AJT324"/>
      <c r="AJU324"/>
      <c r="AJV324"/>
      <c r="AJW324"/>
      <c r="AJX324"/>
      <c r="AJY324"/>
      <c r="AJZ324"/>
      <c r="AKA324"/>
      <c r="AKB324"/>
      <c r="AKC324"/>
      <c r="AKD324"/>
      <c r="AKE324"/>
      <c r="AKF324"/>
      <c r="AKG324"/>
      <c r="AKH324"/>
      <c r="AKI324"/>
      <c r="AKJ324"/>
      <c r="AKK324"/>
      <c r="AKL324"/>
      <c r="AKM324"/>
      <c r="AKN324"/>
      <c r="AKO324"/>
      <c r="AKP324"/>
      <c r="AKQ324"/>
      <c r="AKR324"/>
      <c r="AKS324"/>
      <c r="AKT324"/>
      <c r="AKU324"/>
      <c r="AKV324"/>
      <c r="AKW324"/>
      <c r="AKX324"/>
      <c r="AKY324"/>
      <c r="AKZ324"/>
      <c r="ALA324"/>
      <c r="ALB324"/>
      <c r="ALC324"/>
      <c r="ALD324"/>
      <c r="ALE324"/>
      <c r="ALF324"/>
      <c r="ALG324"/>
      <c r="ALH324"/>
      <c r="ALI324"/>
      <c r="ALJ324"/>
      <c r="ALK324"/>
      <c r="ALL324"/>
      <c r="ALM324"/>
      <c r="ALN324"/>
      <c r="ALO324"/>
      <c r="ALP324"/>
      <c r="ALQ324"/>
      <c r="ALR324"/>
      <c r="ALS324"/>
      <c r="ALT324"/>
      <c r="ALU324"/>
      <c r="ALV324"/>
      <c r="ALW324"/>
      <c r="ALX324"/>
      <c r="ALY324"/>
      <c r="ALZ324"/>
      <c r="AMA324"/>
    </row>
    <row r="325" spans="3:1015" x14ac:dyDescent="0.25">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c r="AA325" s="123"/>
      <c r="AB325" s="123"/>
      <c r="AC325" s="123"/>
      <c r="AD325" s="123"/>
      <c r="AE325" s="123"/>
      <c r="AF325" s="123"/>
      <c r="AG325" s="123"/>
      <c r="AH325" s="123"/>
      <c r="AI325" s="123"/>
      <c r="AJ325" s="123"/>
      <c r="AK325" s="123"/>
      <c r="AL325" s="123"/>
      <c r="AM325" s="123"/>
      <c r="AN325" s="123"/>
      <c r="AO325" s="123"/>
      <c r="AP325" s="123"/>
      <c r="AQ325" s="123"/>
      <c r="AR325" s="123"/>
      <c r="AS325" s="123"/>
      <c r="AT325" s="123"/>
      <c r="AU325" s="123"/>
      <c r="AV325"/>
      <c r="AW325"/>
      <c r="AX325"/>
      <c r="AY325"/>
      <c r="AZ325"/>
      <c r="BA325"/>
      <c r="BB325"/>
      <c r="BC325"/>
      <c r="BD325"/>
      <c r="BE325"/>
      <c r="BF325"/>
      <c r="BG325"/>
      <c r="BH325"/>
      <c r="BI325"/>
      <c r="BJ325"/>
      <c r="BK325"/>
      <c r="BL325"/>
      <c r="BM325"/>
      <c r="BN325"/>
      <c r="BO325"/>
      <c r="BP325"/>
      <c r="BQ325"/>
      <c r="BR325"/>
      <c r="BS325"/>
      <c r="BT325"/>
      <c r="BU325"/>
      <c r="BV325"/>
      <c r="BW325"/>
      <c r="BX325"/>
      <c r="BY325"/>
      <c r="BZ325"/>
      <c r="CA325"/>
      <c r="CB325"/>
      <c r="CC325"/>
      <c r="CD325"/>
      <c r="CE325"/>
      <c r="CF325"/>
      <c r="CG325"/>
      <c r="CH325"/>
      <c r="CI325"/>
      <c r="CJ325"/>
      <c r="CK325"/>
      <c r="CL325"/>
      <c r="CM325"/>
      <c r="CN325"/>
      <c r="CO325"/>
      <c r="CP325"/>
      <c r="CQ325"/>
      <c r="CR325"/>
      <c r="CS325"/>
      <c r="CT325"/>
      <c r="CU325"/>
      <c r="CV325"/>
      <c r="CW325"/>
      <c r="CX325"/>
      <c r="CY325"/>
      <c r="CZ325"/>
      <c r="DA325"/>
      <c r="DB325"/>
      <c r="DC325"/>
      <c r="DD325"/>
      <c r="DE325"/>
      <c r="DF325"/>
      <c r="DG325"/>
      <c r="DH325"/>
      <c r="DI325"/>
      <c r="DJ325"/>
      <c r="DK325"/>
      <c r="DL325"/>
      <c r="DM325"/>
      <c r="DN325"/>
      <c r="DO325"/>
      <c r="DP325"/>
      <c r="DQ325"/>
      <c r="DR325"/>
      <c r="DS325"/>
      <c r="DT325"/>
      <c r="DU325"/>
      <c r="DV325"/>
      <c r="DW325"/>
      <c r="DX325"/>
      <c r="DY325"/>
      <c r="DZ325"/>
      <c r="EA325"/>
      <c r="EB325"/>
      <c r="EC325"/>
      <c r="ED325"/>
      <c r="EE325"/>
      <c r="EF325"/>
      <c r="EG325"/>
      <c r="EH325"/>
      <c r="EI325"/>
      <c r="EJ325"/>
      <c r="EK325"/>
      <c r="EL325"/>
      <c r="EM325"/>
      <c r="EN325"/>
      <c r="EO325"/>
      <c r="EP325"/>
      <c r="EQ325"/>
      <c r="ER325"/>
      <c r="ES325"/>
      <c r="ET325"/>
      <c r="EU325"/>
      <c r="EV325"/>
      <c r="EW325"/>
      <c r="EX325"/>
      <c r="EY325"/>
      <c r="EZ325"/>
      <c r="FA325"/>
      <c r="FB325"/>
      <c r="FC325"/>
      <c r="FD325"/>
      <c r="FE325"/>
      <c r="FF325"/>
      <c r="FG325"/>
      <c r="FH325"/>
      <c r="FI325"/>
      <c r="FJ325"/>
      <c r="FK325"/>
      <c r="FL325"/>
      <c r="FM325"/>
      <c r="FN325"/>
      <c r="FO325"/>
      <c r="FP325"/>
      <c r="FQ325"/>
      <c r="FR325"/>
      <c r="FS325"/>
      <c r="FT325"/>
      <c r="FU325"/>
      <c r="FV325"/>
      <c r="FW325"/>
      <c r="FX325"/>
      <c r="FY325"/>
      <c r="FZ325"/>
      <c r="GA325"/>
      <c r="GB325"/>
      <c r="GC325"/>
      <c r="GD325"/>
      <c r="GE325"/>
      <c r="GF325"/>
      <c r="GG325"/>
      <c r="GH325"/>
      <c r="GI325"/>
      <c r="GJ325"/>
      <c r="GK325"/>
      <c r="GL325"/>
      <c r="GM325"/>
      <c r="GN325"/>
      <c r="GO325"/>
      <c r="GP325"/>
      <c r="GQ325"/>
      <c r="GR325"/>
      <c r="GS325"/>
      <c r="GT325"/>
      <c r="GU325"/>
      <c r="GV325"/>
      <c r="GW325"/>
      <c r="GX325"/>
      <c r="GY325"/>
      <c r="GZ325"/>
      <c r="HA325"/>
      <c r="HB325"/>
      <c r="HC325"/>
      <c r="HD325"/>
      <c r="HE325"/>
      <c r="HF325"/>
      <c r="HG325"/>
      <c r="HH325"/>
      <c r="HI325"/>
      <c r="HJ325"/>
      <c r="HK325"/>
      <c r="HL325"/>
      <c r="HM325"/>
      <c r="HN325"/>
      <c r="HO325"/>
      <c r="HP325"/>
      <c r="HQ325"/>
      <c r="HR325"/>
      <c r="HS325"/>
      <c r="HT325"/>
      <c r="HU325"/>
      <c r="HV325"/>
      <c r="HW325"/>
      <c r="HX325"/>
      <c r="HY325"/>
      <c r="HZ325"/>
      <c r="IA325"/>
      <c r="IB325"/>
      <c r="IC325"/>
      <c r="ID325"/>
      <c r="IE325"/>
      <c r="IF325"/>
      <c r="IG325"/>
      <c r="IH325"/>
      <c r="II325"/>
      <c r="IJ325"/>
      <c r="IK325"/>
      <c r="IL325"/>
      <c r="IM325"/>
      <c r="IN325"/>
      <c r="IO325"/>
      <c r="IP325"/>
      <c r="IQ325"/>
      <c r="IR325"/>
      <c r="IS325"/>
      <c r="IT325"/>
      <c r="IU325"/>
      <c r="IV325"/>
      <c r="IW325"/>
      <c r="IX325"/>
      <c r="IY325"/>
      <c r="IZ325"/>
      <c r="JA325"/>
      <c r="JB325"/>
      <c r="JC325"/>
      <c r="JD325"/>
      <c r="JE325"/>
      <c r="JF325"/>
      <c r="JG325"/>
      <c r="JH325"/>
      <c r="JI325"/>
      <c r="JJ325"/>
      <c r="JK325"/>
      <c r="JL325"/>
      <c r="JM325"/>
      <c r="JN325"/>
      <c r="JO325"/>
      <c r="JP325"/>
      <c r="JQ325"/>
      <c r="JR325"/>
      <c r="JS325"/>
      <c r="JT325"/>
      <c r="JU325"/>
      <c r="JV325"/>
      <c r="JW325"/>
      <c r="JX325"/>
      <c r="JY325"/>
      <c r="JZ325"/>
      <c r="KA325"/>
      <c r="KB325"/>
      <c r="KC325"/>
      <c r="KD325"/>
      <c r="KE325"/>
      <c r="KF325"/>
      <c r="KG325"/>
      <c r="KH325"/>
      <c r="KI325"/>
      <c r="KJ325"/>
      <c r="KK325"/>
      <c r="KL325"/>
      <c r="KM325"/>
      <c r="KN325"/>
      <c r="KO325"/>
      <c r="KP325"/>
      <c r="KQ325"/>
      <c r="KR325"/>
      <c r="KS325"/>
      <c r="KT325"/>
      <c r="KU325"/>
      <c r="KV325"/>
      <c r="KW325"/>
      <c r="KX325"/>
      <c r="KY325"/>
      <c r="KZ325"/>
      <c r="LA325"/>
      <c r="LB325"/>
      <c r="LC325"/>
      <c r="LD325"/>
      <c r="LE325"/>
      <c r="LF325"/>
      <c r="LG325"/>
      <c r="LH325"/>
      <c r="LI325"/>
      <c r="LJ325"/>
      <c r="LK325"/>
      <c r="LL325"/>
      <c r="LM325"/>
      <c r="LN325"/>
      <c r="LO325"/>
      <c r="LP325"/>
      <c r="LQ325"/>
      <c r="LR325"/>
      <c r="LS325"/>
      <c r="LT325"/>
      <c r="LU325"/>
      <c r="LV325"/>
      <c r="LW325"/>
      <c r="LX325"/>
      <c r="LY325"/>
      <c r="LZ325"/>
      <c r="MA325"/>
      <c r="MB325"/>
      <c r="MC325"/>
      <c r="MD325"/>
      <c r="ME325"/>
      <c r="MF325"/>
      <c r="MG325"/>
      <c r="MH325"/>
      <c r="MI325"/>
      <c r="MJ325"/>
      <c r="MK325"/>
      <c r="ML325"/>
      <c r="MM325"/>
      <c r="MN325"/>
      <c r="MO325"/>
      <c r="MP325"/>
      <c r="MQ325"/>
      <c r="MR325"/>
      <c r="MS325"/>
      <c r="MT325"/>
      <c r="MU325"/>
      <c r="MV325"/>
      <c r="MW325"/>
      <c r="MX325"/>
      <c r="MY325"/>
      <c r="MZ325"/>
      <c r="NA325"/>
      <c r="NB325"/>
      <c r="NC325"/>
      <c r="ND325"/>
      <c r="NE325"/>
      <c r="NF325"/>
      <c r="NG325"/>
      <c r="NH325"/>
      <c r="NI325"/>
      <c r="NJ325"/>
      <c r="NK325"/>
      <c r="NL325"/>
      <c r="NM325"/>
      <c r="NN325"/>
      <c r="NO325"/>
      <c r="NP325"/>
      <c r="NQ325"/>
      <c r="NR325"/>
      <c r="NS325"/>
      <c r="NT325"/>
      <c r="NU325"/>
      <c r="NV325"/>
      <c r="NW325"/>
      <c r="NX325"/>
      <c r="NY325"/>
      <c r="NZ325"/>
      <c r="OA325"/>
      <c r="OB325"/>
      <c r="OC325"/>
      <c r="OD325"/>
      <c r="OE325"/>
      <c r="OF325"/>
      <c r="OG325"/>
      <c r="OH325"/>
      <c r="OI325"/>
      <c r="OJ325"/>
      <c r="OK325"/>
      <c r="OL325"/>
      <c r="OM325"/>
      <c r="ON325"/>
      <c r="OO325"/>
      <c r="OP325"/>
      <c r="OQ325"/>
      <c r="OR325"/>
      <c r="OS325"/>
      <c r="OT325"/>
      <c r="OU325"/>
      <c r="OV325"/>
      <c r="OW325"/>
      <c r="OX325"/>
      <c r="OY325"/>
      <c r="OZ325"/>
      <c r="PA325"/>
      <c r="PB325"/>
      <c r="PC325"/>
      <c r="PD325"/>
      <c r="PE325"/>
      <c r="PF325"/>
      <c r="PG325"/>
      <c r="PH325"/>
      <c r="PI325"/>
      <c r="PJ325"/>
      <c r="PK325"/>
      <c r="PL325"/>
      <c r="PM325"/>
      <c r="PN325"/>
      <c r="PO325"/>
      <c r="PP325"/>
      <c r="PQ325"/>
      <c r="PR325"/>
      <c r="PS325"/>
      <c r="PT325"/>
      <c r="PU325"/>
      <c r="PV325"/>
      <c r="PW325"/>
      <c r="PX325"/>
      <c r="PY325"/>
      <c r="PZ325"/>
      <c r="QA325"/>
      <c r="QB325"/>
      <c r="QC325"/>
      <c r="QD325"/>
      <c r="QE325"/>
      <c r="QF325"/>
      <c r="QG325"/>
      <c r="QH325"/>
      <c r="QI325"/>
      <c r="QJ325"/>
      <c r="QK325"/>
      <c r="QL325"/>
      <c r="QM325"/>
      <c r="QN325"/>
      <c r="QO325"/>
      <c r="QP325"/>
      <c r="QQ325"/>
      <c r="QR325"/>
      <c r="QS325"/>
      <c r="QT325"/>
      <c r="QU325"/>
      <c r="QV325"/>
      <c r="QW325"/>
      <c r="QX325"/>
      <c r="QY325"/>
      <c r="QZ325"/>
      <c r="RA325"/>
      <c r="RB325"/>
      <c r="RC325"/>
      <c r="RD325"/>
      <c r="RE325"/>
      <c r="RF325"/>
      <c r="RG325"/>
      <c r="RH325"/>
      <c r="RI325"/>
      <c r="RJ325"/>
      <c r="RK325"/>
      <c r="RL325"/>
      <c r="RM325"/>
      <c r="RN325"/>
      <c r="RO325"/>
      <c r="RP325"/>
      <c r="RQ325"/>
      <c r="RR325"/>
      <c r="RS325"/>
      <c r="RT325"/>
      <c r="RU325"/>
      <c r="RV325"/>
      <c r="RW325"/>
      <c r="RX325"/>
      <c r="RY325"/>
      <c r="RZ325"/>
      <c r="SA325"/>
      <c r="SB325"/>
      <c r="SC325"/>
      <c r="SD325"/>
      <c r="SE325"/>
      <c r="SF325"/>
      <c r="SG325"/>
      <c r="SH325"/>
      <c r="SI325"/>
      <c r="SJ325"/>
      <c r="SK325"/>
      <c r="SL325"/>
      <c r="SM325"/>
      <c r="SN325"/>
      <c r="SO325"/>
      <c r="SP325"/>
      <c r="SQ325"/>
      <c r="SR325"/>
      <c r="SS325"/>
      <c r="ST325"/>
      <c r="SU325"/>
      <c r="SV325"/>
      <c r="SW325"/>
      <c r="SX325"/>
      <c r="SY325"/>
      <c r="SZ325"/>
      <c r="TA325"/>
      <c r="TB325"/>
      <c r="TC325"/>
      <c r="TD325"/>
      <c r="TE325"/>
      <c r="TF325"/>
      <c r="TG325"/>
      <c r="TH325"/>
      <c r="TI325"/>
      <c r="TJ325"/>
      <c r="TK325"/>
      <c r="TL325"/>
      <c r="TM325"/>
      <c r="TN325"/>
      <c r="TO325"/>
      <c r="TP325"/>
      <c r="TQ325"/>
      <c r="TR325"/>
      <c r="TS325"/>
      <c r="TT325"/>
      <c r="TU325"/>
      <c r="TV325"/>
      <c r="TW325"/>
      <c r="TX325"/>
      <c r="TY325"/>
      <c r="TZ325"/>
      <c r="UA325"/>
      <c r="UB325"/>
      <c r="UC325"/>
      <c r="UD325"/>
      <c r="UE325"/>
      <c r="UF325"/>
      <c r="UG325"/>
      <c r="UH325"/>
      <c r="UI325"/>
      <c r="UJ325"/>
      <c r="UK325"/>
      <c r="UL325"/>
      <c r="UM325"/>
      <c r="UN325"/>
      <c r="UO325"/>
      <c r="UP325"/>
      <c r="UQ325"/>
      <c r="UR325"/>
      <c r="US325"/>
      <c r="UT325"/>
      <c r="UU325"/>
      <c r="UV325"/>
      <c r="UW325"/>
      <c r="UX325"/>
      <c r="UY325"/>
      <c r="UZ325"/>
      <c r="VA325"/>
      <c r="VB325"/>
      <c r="VC325"/>
      <c r="VD325"/>
      <c r="VE325"/>
      <c r="VF325"/>
      <c r="VG325"/>
      <c r="VH325"/>
      <c r="VI325"/>
      <c r="VJ325"/>
      <c r="VK325"/>
      <c r="VL325"/>
      <c r="VM325"/>
      <c r="VN325"/>
      <c r="VO325"/>
      <c r="VP325"/>
      <c r="VQ325"/>
      <c r="VR325"/>
      <c r="VS325"/>
      <c r="VT325"/>
      <c r="VU325"/>
      <c r="VV325"/>
      <c r="VW325"/>
      <c r="VX325"/>
      <c r="VY325"/>
      <c r="VZ325"/>
      <c r="WA325"/>
      <c r="WB325"/>
      <c r="WC325"/>
      <c r="WD325"/>
      <c r="WE325"/>
      <c r="WF325"/>
      <c r="WG325"/>
      <c r="WH325"/>
      <c r="WI325"/>
      <c r="WJ325"/>
      <c r="WK325"/>
      <c r="WL325"/>
      <c r="WM325"/>
      <c r="WN325"/>
      <c r="WO325"/>
      <c r="WP325"/>
      <c r="WQ325"/>
      <c r="WR325"/>
      <c r="WS325"/>
      <c r="WT325"/>
      <c r="WU325"/>
      <c r="WV325"/>
      <c r="WW325"/>
      <c r="WX325"/>
      <c r="WY325"/>
      <c r="WZ325"/>
      <c r="XA325"/>
      <c r="XB325"/>
      <c r="XC325"/>
      <c r="XD325"/>
      <c r="XE325"/>
      <c r="XF325"/>
      <c r="XG325"/>
      <c r="XH325"/>
      <c r="XI325"/>
      <c r="XJ325"/>
      <c r="XK325"/>
      <c r="XL325"/>
      <c r="XM325"/>
      <c r="XN325"/>
      <c r="XO325"/>
      <c r="XP325"/>
      <c r="XQ325"/>
      <c r="XR325"/>
      <c r="XS325"/>
      <c r="XT325"/>
      <c r="XU325"/>
      <c r="XV325"/>
      <c r="XW325"/>
      <c r="XX325"/>
      <c r="XY325"/>
      <c r="XZ325"/>
      <c r="YA325"/>
      <c r="YB325"/>
      <c r="YC325"/>
      <c r="YD325"/>
      <c r="YE325"/>
      <c r="YF325"/>
      <c r="YG325"/>
      <c r="YH325"/>
      <c r="YI325"/>
      <c r="YJ325"/>
      <c r="YK325"/>
      <c r="YL325"/>
      <c r="YM325"/>
      <c r="YN325"/>
      <c r="YO325"/>
      <c r="YP325"/>
      <c r="YQ325"/>
      <c r="YR325"/>
      <c r="YS325"/>
      <c r="YT325"/>
      <c r="YU325"/>
      <c r="YV325"/>
      <c r="YW325"/>
      <c r="YX325"/>
      <c r="YY325"/>
      <c r="YZ325"/>
      <c r="ZA325"/>
      <c r="ZB325"/>
      <c r="ZC325"/>
      <c r="ZD325"/>
      <c r="ZE325"/>
      <c r="ZF325"/>
      <c r="ZG325"/>
      <c r="ZH325"/>
      <c r="ZI325"/>
      <c r="ZJ325"/>
      <c r="ZK325"/>
      <c r="ZL325"/>
      <c r="ZM325"/>
      <c r="ZN325"/>
      <c r="ZO325"/>
      <c r="ZP325"/>
      <c r="ZQ325"/>
      <c r="ZR325"/>
      <c r="ZS325"/>
      <c r="ZT325"/>
      <c r="ZU325"/>
      <c r="ZV325"/>
      <c r="ZW325"/>
      <c r="ZX325"/>
      <c r="ZY325"/>
      <c r="ZZ325"/>
      <c r="AAA325"/>
      <c r="AAB325"/>
      <c r="AAC325"/>
      <c r="AAD325"/>
      <c r="AAE325"/>
      <c r="AAF325"/>
      <c r="AAG325"/>
      <c r="AAH325"/>
      <c r="AAI325"/>
      <c r="AAJ325"/>
      <c r="AAK325"/>
      <c r="AAL325"/>
      <c r="AAM325"/>
      <c r="AAN325"/>
      <c r="AAO325"/>
      <c r="AAP325"/>
      <c r="AAQ325"/>
      <c r="AAR325"/>
      <c r="AAS325"/>
      <c r="AAT325"/>
      <c r="AAU325"/>
      <c r="AAV325"/>
      <c r="AAW325"/>
      <c r="AAX325"/>
      <c r="AAY325"/>
      <c r="AAZ325"/>
      <c r="ABA325"/>
      <c r="ABB325"/>
      <c r="ABC325"/>
      <c r="ABD325"/>
      <c r="ABE325"/>
      <c r="ABF325"/>
      <c r="ABG325"/>
      <c r="ABH325"/>
      <c r="ABI325"/>
      <c r="ABJ325"/>
      <c r="ABK325"/>
      <c r="ABL325"/>
      <c r="ABM325"/>
      <c r="ABN325"/>
      <c r="ABO325"/>
      <c r="ABP325"/>
      <c r="ABQ325"/>
      <c r="ABR325"/>
      <c r="ABS325"/>
      <c r="ABT325"/>
      <c r="ABU325"/>
      <c r="ABV325"/>
      <c r="ABW325"/>
      <c r="ABX325"/>
      <c r="ABY325"/>
      <c r="ABZ325"/>
      <c r="ACA325"/>
      <c r="ACB325"/>
      <c r="ACC325"/>
      <c r="ACD325"/>
      <c r="ACE325"/>
      <c r="ACF325"/>
      <c r="ACG325"/>
      <c r="ACH325"/>
      <c r="ACI325"/>
      <c r="ACJ325"/>
      <c r="ACK325"/>
      <c r="ACL325"/>
      <c r="ACM325"/>
      <c r="ACN325"/>
      <c r="ACO325"/>
      <c r="ACP325"/>
      <c r="ACQ325"/>
      <c r="ACR325"/>
      <c r="ACS325"/>
      <c r="ACT325"/>
      <c r="ACU325"/>
      <c r="ACV325"/>
      <c r="ACW325"/>
      <c r="ACX325"/>
      <c r="ACY325"/>
      <c r="ACZ325"/>
      <c r="ADA325"/>
      <c r="ADB325"/>
      <c r="ADC325"/>
      <c r="ADD325"/>
      <c r="ADE325"/>
      <c r="ADF325"/>
      <c r="ADG325"/>
      <c r="ADH325"/>
      <c r="ADI325"/>
      <c r="ADJ325"/>
      <c r="ADK325"/>
      <c r="ADL325"/>
      <c r="ADM325"/>
      <c r="ADN325"/>
      <c r="ADO325"/>
      <c r="ADP325"/>
      <c r="ADQ325"/>
      <c r="ADR325"/>
      <c r="ADS325"/>
      <c r="ADT325"/>
      <c r="ADU325"/>
      <c r="ADV325"/>
      <c r="ADW325"/>
      <c r="ADX325"/>
      <c r="ADY325"/>
      <c r="ADZ325"/>
      <c r="AEA325"/>
      <c r="AEB325"/>
      <c r="AEC325"/>
      <c r="AED325"/>
      <c r="AEE325"/>
      <c r="AEF325"/>
      <c r="AEG325"/>
      <c r="AEH325"/>
      <c r="AEI325"/>
      <c r="AEJ325"/>
      <c r="AEK325"/>
      <c r="AEL325"/>
      <c r="AEM325"/>
      <c r="AEN325"/>
      <c r="AEO325"/>
      <c r="AEP325"/>
      <c r="AEQ325"/>
      <c r="AER325"/>
      <c r="AES325"/>
      <c r="AET325"/>
      <c r="AEU325"/>
      <c r="AEV325"/>
      <c r="AEW325"/>
      <c r="AEX325"/>
      <c r="AEY325"/>
      <c r="AEZ325"/>
      <c r="AFA325"/>
      <c r="AFB325"/>
      <c r="AFC325"/>
      <c r="AFD325"/>
      <c r="AFE325"/>
      <c r="AFF325"/>
      <c r="AFG325"/>
      <c r="AFH325"/>
      <c r="AFI325"/>
      <c r="AFJ325"/>
      <c r="AFK325"/>
      <c r="AFL325"/>
      <c r="AFM325"/>
      <c r="AFN325"/>
      <c r="AFO325"/>
      <c r="AFP325"/>
      <c r="AFQ325"/>
      <c r="AFR325"/>
      <c r="AFS325"/>
      <c r="AFT325"/>
      <c r="AFU325"/>
      <c r="AFV325"/>
      <c r="AFW325"/>
      <c r="AFX325"/>
      <c r="AFY325"/>
      <c r="AFZ325"/>
      <c r="AGA325"/>
      <c r="AGB325"/>
      <c r="AGC325"/>
      <c r="AGD325"/>
      <c r="AGE325"/>
      <c r="AGF325"/>
      <c r="AGG325"/>
      <c r="AGH325"/>
      <c r="AGI325"/>
      <c r="AGJ325"/>
      <c r="AGK325"/>
      <c r="AGL325"/>
      <c r="AGM325"/>
      <c r="AGN325"/>
      <c r="AGO325"/>
      <c r="AGP325"/>
      <c r="AGQ325"/>
      <c r="AGR325"/>
      <c r="AGS325"/>
      <c r="AGT325"/>
      <c r="AGU325"/>
      <c r="AGV325"/>
      <c r="AGW325"/>
      <c r="AGX325"/>
      <c r="AGY325"/>
      <c r="AGZ325"/>
      <c r="AHA325"/>
      <c r="AHB325"/>
      <c r="AHC325"/>
      <c r="AHD325"/>
      <c r="AHE325"/>
      <c r="AHF325"/>
      <c r="AHG325"/>
      <c r="AHH325"/>
      <c r="AHI325"/>
      <c r="AHJ325"/>
      <c r="AHK325"/>
      <c r="AHL325"/>
      <c r="AHM325"/>
      <c r="AHN325"/>
      <c r="AHO325"/>
      <c r="AHP325"/>
      <c r="AHQ325"/>
      <c r="AHR325"/>
      <c r="AHS325"/>
      <c r="AHT325"/>
      <c r="AHU325"/>
      <c r="AHV325"/>
      <c r="AHW325"/>
      <c r="AHX325"/>
      <c r="AHY325"/>
      <c r="AHZ325"/>
      <c r="AIA325"/>
      <c r="AIB325"/>
      <c r="AIC325"/>
      <c r="AID325"/>
      <c r="AIE325"/>
      <c r="AIF325"/>
      <c r="AIG325"/>
      <c r="AIH325"/>
      <c r="AII325"/>
      <c r="AIJ325"/>
      <c r="AIK325"/>
      <c r="AIL325"/>
      <c r="AIM325"/>
      <c r="AIN325"/>
      <c r="AIO325"/>
      <c r="AIP325"/>
      <c r="AIQ325"/>
      <c r="AIR325"/>
      <c r="AIS325"/>
      <c r="AIT325"/>
      <c r="AIU325"/>
      <c r="AIV325"/>
      <c r="AIW325"/>
      <c r="AIX325"/>
      <c r="AIY325"/>
      <c r="AIZ325"/>
      <c r="AJA325"/>
      <c r="AJB325"/>
      <c r="AJC325"/>
      <c r="AJD325"/>
      <c r="AJE325"/>
      <c r="AJF325"/>
      <c r="AJG325"/>
      <c r="AJH325"/>
      <c r="AJI325"/>
      <c r="AJJ325"/>
      <c r="AJK325"/>
      <c r="AJL325"/>
      <c r="AJM325"/>
      <c r="AJN325"/>
      <c r="AJO325"/>
      <c r="AJP325"/>
      <c r="AJQ325"/>
      <c r="AJR325"/>
      <c r="AJS325"/>
      <c r="AJT325"/>
      <c r="AJU325"/>
      <c r="AJV325"/>
      <c r="AJW325"/>
      <c r="AJX325"/>
      <c r="AJY325"/>
      <c r="AJZ325"/>
      <c r="AKA325"/>
      <c r="AKB325"/>
      <c r="AKC325"/>
      <c r="AKD325"/>
      <c r="AKE325"/>
      <c r="AKF325"/>
      <c r="AKG325"/>
      <c r="AKH325"/>
      <c r="AKI325"/>
      <c r="AKJ325"/>
      <c r="AKK325"/>
      <c r="AKL325"/>
      <c r="AKM325"/>
      <c r="AKN325"/>
      <c r="AKO325"/>
      <c r="AKP325"/>
      <c r="AKQ325"/>
      <c r="AKR325"/>
      <c r="AKS325"/>
      <c r="AKT325"/>
      <c r="AKU325"/>
      <c r="AKV325"/>
      <c r="AKW325"/>
      <c r="AKX325"/>
      <c r="AKY325"/>
      <c r="AKZ325"/>
      <c r="ALA325"/>
      <c r="ALB325"/>
      <c r="ALC325"/>
      <c r="ALD325"/>
      <c r="ALE325"/>
      <c r="ALF325"/>
      <c r="ALG325"/>
      <c r="ALH325"/>
      <c r="ALI325"/>
      <c r="ALJ325"/>
      <c r="ALK325"/>
      <c r="ALL325"/>
      <c r="ALM325"/>
      <c r="ALN325"/>
      <c r="ALO325"/>
      <c r="ALP325"/>
      <c r="ALQ325"/>
      <c r="ALR325"/>
      <c r="ALS325"/>
      <c r="ALT325"/>
      <c r="ALU325"/>
      <c r="ALV325"/>
      <c r="ALW325"/>
      <c r="ALX325"/>
      <c r="ALY325"/>
      <c r="ALZ325"/>
      <c r="AMA325"/>
    </row>
    <row r="326" spans="3:1015" x14ac:dyDescent="0.25">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c r="AA326" s="123"/>
      <c r="AB326" s="123"/>
      <c r="AC326" s="123"/>
      <c r="AD326" s="123"/>
      <c r="AE326" s="123"/>
      <c r="AF326" s="123"/>
      <c r="AG326" s="123"/>
      <c r="AH326" s="123"/>
      <c r="AI326" s="123"/>
      <c r="AJ326" s="123"/>
      <c r="AK326" s="123"/>
      <c r="AL326" s="123"/>
      <c r="AM326" s="123"/>
      <c r="AN326" s="123"/>
      <c r="AO326" s="123"/>
      <c r="AP326" s="123"/>
      <c r="AQ326" s="123"/>
      <c r="AR326" s="123"/>
      <c r="AS326" s="123"/>
      <c r="AT326" s="123"/>
      <c r="AU326" s="123"/>
      <c r="AV326"/>
      <c r="AW326"/>
      <c r="AX326"/>
      <c r="AY326"/>
      <c r="AZ326"/>
      <c r="BA326"/>
      <c r="BB326"/>
      <c r="BC326"/>
      <c r="BD326"/>
      <c r="BE326"/>
      <c r="BF326"/>
      <c r="BG326"/>
      <c r="BH326"/>
      <c r="BI326"/>
      <c r="BJ326"/>
      <c r="BK326"/>
      <c r="BL326"/>
      <c r="BM326"/>
      <c r="BN326"/>
      <c r="BO326"/>
      <c r="BP326"/>
      <c r="BQ326"/>
      <c r="BR326"/>
      <c r="BS326"/>
      <c r="BT326"/>
      <c r="BU326"/>
      <c r="BV326"/>
      <c r="BW326"/>
      <c r="BX326"/>
      <c r="BY326"/>
      <c r="BZ326"/>
      <c r="CA326"/>
      <c r="CB326"/>
      <c r="CC326"/>
      <c r="CD326"/>
      <c r="CE326"/>
      <c r="CF326"/>
      <c r="CG326"/>
      <c r="CH326"/>
      <c r="CI326"/>
      <c r="CJ326"/>
      <c r="CK326"/>
      <c r="CL326"/>
      <c r="CM326"/>
      <c r="CN326"/>
      <c r="CO326"/>
      <c r="CP326"/>
      <c r="CQ326"/>
      <c r="CR326"/>
      <c r="CS326"/>
      <c r="CT326"/>
      <c r="CU326"/>
      <c r="CV326"/>
      <c r="CW326"/>
      <c r="CX326"/>
      <c r="CY326"/>
      <c r="CZ326"/>
      <c r="DA326"/>
      <c r="DB326"/>
      <c r="DC326"/>
      <c r="DD326"/>
      <c r="DE326"/>
      <c r="DF326"/>
      <c r="DG326"/>
      <c r="DH326"/>
      <c r="DI326"/>
      <c r="DJ326"/>
      <c r="DK326"/>
      <c r="DL326"/>
      <c r="DM326"/>
      <c r="DN326"/>
      <c r="DO326"/>
      <c r="DP326"/>
      <c r="DQ326"/>
      <c r="DR326"/>
      <c r="DS326"/>
      <c r="DT326"/>
      <c r="DU326"/>
      <c r="DV326"/>
      <c r="DW326"/>
      <c r="DX326"/>
      <c r="DY326"/>
      <c r="DZ326"/>
      <c r="EA326"/>
      <c r="EB326"/>
      <c r="EC326"/>
      <c r="ED326"/>
      <c r="EE326"/>
      <c r="EF326"/>
      <c r="EG326"/>
      <c r="EH326"/>
      <c r="EI326"/>
      <c r="EJ326"/>
      <c r="EK326"/>
      <c r="EL326"/>
      <c r="EM326"/>
      <c r="EN326"/>
      <c r="EO326"/>
      <c r="EP326"/>
      <c r="EQ326"/>
      <c r="ER326"/>
      <c r="ES326"/>
      <c r="ET326"/>
      <c r="EU326"/>
      <c r="EV326"/>
      <c r="EW326"/>
      <c r="EX326"/>
      <c r="EY326"/>
      <c r="EZ326"/>
      <c r="FA326"/>
      <c r="FB326"/>
      <c r="FC326"/>
      <c r="FD326"/>
      <c r="FE326"/>
      <c r="FF326"/>
      <c r="FG326"/>
      <c r="FH326"/>
      <c r="FI326"/>
      <c r="FJ326"/>
      <c r="FK326"/>
      <c r="FL326"/>
      <c r="FM326"/>
      <c r="FN326"/>
      <c r="FO326"/>
      <c r="FP326"/>
      <c r="FQ326"/>
      <c r="FR326"/>
      <c r="FS326"/>
      <c r="FT326"/>
      <c r="FU326"/>
      <c r="FV326"/>
      <c r="FW326"/>
      <c r="FX326"/>
      <c r="FY326"/>
      <c r="FZ326"/>
      <c r="GA326"/>
      <c r="GB326"/>
      <c r="GC326"/>
      <c r="GD326"/>
      <c r="GE326"/>
      <c r="GF326"/>
      <c r="GG326"/>
      <c r="GH326"/>
      <c r="GI326"/>
      <c r="GJ326"/>
      <c r="GK326"/>
      <c r="GL326"/>
      <c r="GM326"/>
      <c r="GN326"/>
      <c r="GO326"/>
      <c r="GP326"/>
      <c r="GQ326"/>
      <c r="GR326"/>
      <c r="GS326"/>
      <c r="GT326"/>
      <c r="GU326"/>
      <c r="GV326"/>
      <c r="GW326"/>
      <c r="GX326"/>
      <c r="GY326"/>
      <c r="GZ326"/>
      <c r="HA326"/>
      <c r="HB326"/>
      <c r="HC326"/>
      <c r="HD326"/>
      <c r="HE326"/>
      <c r="HF326"/>
      <c r="HG326"/>
      <c r="HH326"/>
      <c r="HI326"/>
      <c r="HJ326"/>
      <c r="HK326"/>
      <c r="HL326"/>
      <c r="HM326"/>
      <c r="HN326"/>
      <c r="HO326"/>
      <c r="HP326"/>
      <c r="HQ326"/>
      <c r="HR326"/>
      <c r="HS326"/>
      <c r="HT326"/>
      <c r="HU326"/>
      <c r="HV326"/>
      <c r="HW326"/>
      <c r="HX326"/>
      <c r="HY326"/>
      <c r="HZ326"/>
      <c r="IA326"/>
      <c r="IB326"/>
      <c r="IC326"/>
      <c r="ID326"/>
      <c r="IE326"/>
      <c r="IF326"/>
      <c r="IG326"/>
      <c r="IH326"/>
      <c r="II326"/>
      <c r="IJ326"/>
      <c r="IK326"/>
      <c r="IL326"/>
      <c r="IM326"/>
      <c r="IN326"/>
      <c r="IO326"/>
      <c r="IP326"/>
      <c r="IQ326"/>
      <c r="IR326"/>
      <c r="IS326"/>
      <c r="IT326"/>
      <c r="IU326"/>
      <c r="IV326"/>
      <c r="IW326"/>
      <c r="IX326"/>
      <c r="IY326"/>
      <c r="IZ326"/>
      <c r="JA326"/>
      <c r="JB326"/>
      <c r="JC326"/>
      <c r="JD326"/>
      <c r="JE326"/>
      <c r="JF326"/>
      <c r="JG326"/>
      <c r="JH326"/>
      <c r="JI326"/>
      <c r="JJ326"/>
      <c r="JK326"/>
      <c r="JL326"/>
      <c r="JM326"/>
      <c r="JN326"/>
      <c r="JO326"/>
      <c r="JP326"/>
      <c r="JQ326"/>
      <c r="JR326"/>
      <c r="JS326"/>
      <c r="JT326"/>
      <c r="JU326"/>
      <c r="JV326"/>
      <c r="JW326"/>
      <c r="JX326"/>
      <c r="JY326"/>
      <c r="JZ326"/>
      <c r="KA326"/>
      <c r="KB326"/>
      <c r="KC326"/>
      <c r="KD326"/>
      <c r="KE326"/>
      <c r="KF326"/>
      <c r="KG326"/>
      <c r="KH326"/>
      <c r="KI326"/>
      <c r="KJ326"/>
      <c r="KK326"/>
      <c r="KL326"/>
      <c r="KM326"/>
      <c r="KN326"/>
      <c r="KO326"/>
      <c r="KP326"/>
      <c r="KQ326"/>
      <c r="KR326"/>
      <c r="KS326"/>
      <c r="KT326"/>
      <c r="KU326"/>
      <c r="KV326"/>
      <c r="KW326"/>
      <c r="KX326"/>
      <c r="KY326"/>
      <c r="KZ326"/>
      <c r="LA326"/>
      <c r="LB326"/>
      <c r="LC326"/>
      <c r="LD326"/>
      <c r="LE326"/>
      <c r="LF326"/>
      <c r="LG326"/>
      <c r="LH326"/>
      <c r="LI326"/>
      <c r="LJ326"/>
      <c r="LK326"/>
      <c r="LL326"/>
      <c r="LM326"/>
      <c r="LN326"/>
      <c r="LO326"/>
      <c r="LP326"/>
      <c r="LQ326"/>
      <c r="LR326"/>
      <c r="LS326"/>
      <c r="LT326"/>
      <c r="LU326"/>
      <c r="LV326"/>
      <c r="LW326"/>
      <c r="LX326"/>
      <c r="LY326"/>
      <c r="LZ326"/>
      <c r="MA326"/>
      <c r="MB326"/>
      <c r="MC326"/>
      <c r="MD326"/>
      <c r="ME326"/>
      <c r="MF326"/>
      <c r="MG326"/>
      <c r="MH326"/>
      <c r="MI326"/>
      <c r="MJ326"/>
      <c r="MK326"/>
      <c r="ML326"/>
      <c r="MM326"/>
      <c r="MN326"/>
      <c r="MO326"/>
      <c r="MP326"/>
      <c r="MQ326"/>
      <c r="MR326"/>
      <c r="MS326"/>
      <c r="MT326"/>
      <c r="MU326"/>
      <c r="MV326"/>
      <c r="MW326"/>
      <c r="MX326"/>
      <c r="MY326"/>
      <c r="MZ326"/>
      <c r="NA326"/>
      <c r="NB326"/>
      <c r="NC326"/>
      <c r="ND326"/>
      <c r="NE326"/>
      <c r="NF326"/>
      <c r="NG326"/>
      <c r="NH326"/>
      <c r="NI326"/>
      <c r="NJ326"/>
      <c r="NK326"/>
      <c r="NL326"/>
      <c r="NM326"/>
      <c r="NN326"/>
      <c r="NO326"/>
      <c r="NP326"/>
      <c r="NQ326"/>
      <c r="NR326"/>
      <c r="NS326"/>
      <c r="NT326"/>
      <c r="NU326"/>
      <c r="NV326"/>
      <c r="NW326"/>
      <c r="NX326"/>
      <c r="NY326"/>
      <c r="NZ326"/>
      <c r="OA326"/>
      <c r="OB326"/>
      <c r="OC326"/>
      <c r="OD326"/>
      <c r="OE326"/>
      <c r="OF326"/>
      <c r="OG326"/>
      <c r="OH326"/>
      <c r="OI326"/>
      <c r="OJ326"/>
      <c r="OK326"/>
      <c r="OL326"/>
      <c r="OM326"/>
      <c r="ON326"/>
      <c r="OO326"/>
      <c r="OP326"/>
      <c r="OQ326"/>
      <c r="OR326"/>
      <c r="OS326"/>
      <c r="OT326"/>
      <c r="OU326"/>
      <c r="OV326"/>
      <c r="OW326"/>
      <c r="OX326"/>
      <c r="OY326"/>
      <c r="OZ326"/>
      <c r="PA326"/>
      <c r="PB326"/>
      <c r="PC326"/>
      <c r="PD326"/>
      <c r="PE326"/>
      <c r="PF326"/>
      <c r="PG326"/>
      <c r="PH326"/>
      <c r="PI326"/>
      <c r="PJ326"/>
      <c r="PK326"/>
      <c r="PL326"/>
      <c r="PM326"/>
      <c r="PN326"/>
      <c r="PO326"/>
      <c r="PP326"/>
      <c r="PQ326"/>
      <c r="PR326"/>
      <c r="PS326"/>
      <c r="PT326"/>
      <c r="PU326"/>
      <c r="PV326"/>
      <c r="PW326"/>
      <c r="PX326"/>
      <c r="PY326"/>
      <c r="PZ326"/>
      <c r="QA326"/>
      <c r="QB326"/>
      <c r="QC326"/>
      <c r="QD326"/>
      <c r="QE326"/>
      <c r="QF326"/>
      <c r="QG326"/>
      <c r="QH326"/>
      <c r="QI326"/>
      <c r="QJ326"/>
      <c r="QK326"/>
      <c r="QL326"/>
      <c r="QM326"/>
      <c r="QN326"/>
      <c r="QO326"/>
      <c r="QP326"/>
      <c r="QQ326"/>
      <c r="QR326"/>
      <c r="QS326"/>
      <c r="QT326"/>
      <c r="QU326"/>
      <c r="QV326"/>
      <c r="QW326"/>
      <c r="QX326"/>
      <c r="QY326"/>
      <c r="QZ326"/>
      <c r="RA326"/>
      <c r="RB326"/>
      <c r="RC326"/>
      <c r="RD326"/>
      <c r="RE326"/>
      <c r="RF326"/>
      <c r="RG326"/>
      <c r="RH326"/>
      <c r="RI326"/>
      <c r="RJ326"/>
      <c r="RK326"/>
      <c r="RL326"/>
      <c r="RM326"/>
      <c r="RN326"/>
      <c r="RO326"/>
      <c r="RP326"/>
      <c r="RQ326"/>
      <c r="RR326"/>
      <c r="RS326"/>
      <c r="RT326"/>
      <c r="RU326"/>
      <c r="RV326"/>
      <c r="RW326"/>
      <c r="RX326"/>
      <c r="RY326"/>
      <c r="RZ326"/>
      <c r="SA326"/>
      <c r="SB326"/>
      <c r="SC326"/>
      <c r="SD326"/>
      <c r="SE326"/>
      <c r="SF326"/>
      <c r="SG326"/>
      <c r="SH326"/>
      <c r="SI326"/>
      <c r="SJ326"/>
      <c r="SK326"/>
      <c r="SL326"/>
      <c r="SM326"/>
      <c r="SN326"/>
      <c r="SO326"/>
      <c r="SP326"/>
      <c r="SQ326"/>
      <c r="SR326"/>
      <c r="SS326"/>
      <c r="ST326"/>
      <c r="SU326"/>
      <c r="SV326"/>
      <c r="SW326"/>
      <c r="SX326"/>
      <c r="SY326"/>
      <c r="SZ326"/>
      <c r="TA326"/>
      <c r="TB326"/>
      <c r="TC326"/>
      <c r="TD326"/>
      <c r="TE326"/>
      <c r="TF326"/>
      <c r="TG326"/>
      <c r="TH326"/>
      <c r="TI326"/>
      <c r="TJ326"/>
      <c r="TK326"/>
      <c r="TL326"/>
      <c r="TM326"/>
      <c r="TN326"/>
      <c r="TO326"/>
      <c r="TP326"/>
      <c r="TQ326"/>
      <c r="TR326"/>
      <c r="TS326"/>
      <c r="TT326"/>
      <c r="TU326"/>
      <c r="TV326"/>
      <c r="TW326"/>
      <c r="TX326"/>
      <c r="TY326"/>
      <c r="TZ326"/>
      <c r="UA326"/>
      <c r="UB326"/>
      <c r="UC326"/>
      <c r="UD326"/>
      <c r="UE326"/>
      <c r="UF326"/>
      <c r="UG326"/>
      <c r="UH326"/>
      <c r="UI326"/>
      <c r="UJ326"/>
      <c r="UK326"/>
      <c r="UL326"/>
      <c r="UM326"/>
      <c r="UN326"/>
      <c r="UO326"/>
      <c r="UP326"/>
      <c r="UQ326"/>
      <c r="UR326"/>
      <c r="US326"/>
      <c r="UT326"/>
      <c r="UU326"/>
      <c r="UV326"/>
      <c r="UW326"/>
      <c r="UX326"/>
      <c r="UY326"/>
      <c r="UZ326"/>
      <c r="VA326"/>
      <c r="VB326"/>
      <c r="VC326"/>
      <c r="VD326"/>
      <c r="VE326"/>
      <c r="VF326"/>
      <c r="VG326"/>
      <c r="VH326"/>
      <c r="VI326"/>
      <c r="VJ326"/>
      <c r="VK326"/>
      <c r="VL326"/>
      <c r="VM326"/>
      <c r="VN326"/>
      <c r="VO326"/>
      <c r="VP326"/>
      <c r="VQ326"/>
      <c r="VR326"/>
      <c r="VS326"/>
      <c r="VT326"/>
      <c r="VU326"/>
      <c r="VV326"/>
      <c r="VW326"/>
      <c r="VX326"/>
      <c r="VY326"/>
      <c r="VZ326"/>
      <c r="WA326"/>
      <c r="WB326"/>
      <c r="WC326"/>
      <c r="WD326"/>
      <c r="WE326"/>
      <c r="WF326"/>
      <c r="WG326"/>
      <c r="WH326"/>
      <c r="WI326"/>
      <c r="WJ326"/>
      <c r="WK326"/>
      <c r="WL326"/>
      <c r="WM326"/>
      <c r="WN326"/>
      <c r="WO326"/>
      <c r="WP326"/>
      <c r="WQ326"/>
      <c r="WR326"/>
      <c r="WS326"/>
      <c r="WT326"/>
      <c r="WU326"/>
      <c r="WV326"/>
      <c r="WW326"/>
      <c r="WX326"/>
      <c r="WY326"/>
      <c r="WZ326"/>
      <c r="XA326"/>
      <c r="XB326"/>
      <c r="XC326"/>
      <c r="XD326"/>
      <c r="XE326"/>
      <c r="XF326"/>
      <c r="XG326"/>
      <c r="XH326"/>
      <c r="XI326"/>
      <c r="XJ326"/>
      <c r="XK326"/>
      <c r="XL326"/>
      <c r="XM326"/>
      <c r="XN326"/>
      <c r="XO326"/>
      <c r="XP326"/>
      <c r="XQ326"/>
      <c r="XR326"/>
      <c r="XS326"/>
      <c r="XT326"/>
      <c r="XU326"/>
      <c r="XV326"/>
      <c r="XW326"/>
      <c r="XX326"/>
      <c r="XY326"/>
      <c r="XZ326"/>
      <c r="YA326"/>
      <c r="YB326"/>
      <c r="YC326"/>
      <c r="YD326"/>
      <c r="YE326"/>
      <c r="YF326"/>
      <c r="YG326"/>
      <c r="YH326"/>
      <c r="YI326"/>
      <c r="YJ326"/>
      <c r="YK326"/>
      <c r="YL326"/>
      <c r="YM326"/>
      <c r="YN326"/>
      <c r="YO326"/>
      <c r="YP326"/>
      <c r="YQ326"/>
      <c r="YR326"/>
      <c r="YS326"/>
      <c r="YT326"/>
      <c r="YU326"/>
      <c r="YV326"/>
      <c r="YW326"/>
      <c r="YX326"/>
      <c r="YY326"/>
      <c r="YZ326"/>
      <c r="ZA326"/>
      <c r="ZB326"/>
      <c r="ZC326"/>
      <c r="ZD326"/>
      <c r="ZE326"/>
      <c r="ZF326"/>
      <c r="ZG326"/>
      <c r="ZH326"/>
      <c r="ZI326"/>
      <c r="ZJ326"/>
      <c r="ZK326"/>
      <c r="ZL326"/>
      <c r="ZM326"/>
      <c r="ZN326"/>
      <c r="ZO326"/>
      <c r="ZP326"/>
      <c r="ZQ326"/>
      <c r="ZR326"/>
      <c r="ZS326"/>
      <c r="ZT326"/>
      <c r="ZU326"/>
      <c r="ZV326"/>
      <c r="ZW326"/>
      <c r="ZX326"/>
      <c r="ZY326"/>
      <c r="ZZ326"/>
      <c r="AAA326"/>
      <c r="AAB326"/>
      <c r="AAC326"/>
      <c r="AAD326"/>
      <c r="AAE326"/>
      <c r="AAF326"/>
      <c r="AAG326"/>
      <c r="AAH326"/>
      <c r="AAI326"/>
      <c r="AAJ326"/>
      <c r="AAK326"/>
      <c r="AAL326"/>
      <c r="AAM326"/>
      <c r="AAN326"/>
      <c r="AAO326"/>
      <c r="AAP326"/>
      <c r="AAQ326"/>
      <c r="AAR326"/>
      <c r="AAS326"/>
      <c r="AAT326"/>
      <c r="AAU326"/>
      <c r="AAV326"/>
      <c r="AAW326"/>
      <c r="AAX326"/>
      <c r="AAY326"/>
      <c r="AAZ326"/>
      <c r="ABA326"/>
      <c r="ABB326"/>
      <c r="ABC326"/>
      <c r="ABD326"/>
      <c r="ABE326"/>
      <c r="ABF326"/>
      <c r="ABG326"/>
      <c r="ABH326"/>
      <c r="ABI326"/>
      <c r="ABJ326"/>
      <c r="ABK326"/>
      <c r="ABL326"/>
      <c r="ABM326"/>
      <c r="ABN326"/>
      <c r="ABO326"/>
      <c r="ABP326"/>
      <c r="ABQ326"/>
      <c r="ABR326"/>
      <c r="ABS326"/>
      <c r="ABT326"/>
      <c r="ABU326"/>
      <c r="ABV326"/>
      <c r="ABW326"/>
      <c r="ABX326"/>
      <c r="ABY326"/>
      <c r="ABZ326"/>
      <c r="ACA326"/>
      <c r="ACB326"/>
      <c r="ACC326"/>
      <c r="ACD326"/>
      <c r="ACE326"/>
      <c r="ACF326"/>
      <c r="ACG326"/>
      <c r="ACH326"/>
      <c r="ACI326"/>
      <c r="ACJ326"/>
      <c r="ACK326"/>
      <c r="ACL326"/>
      <c r="ACM326"/>
      <c r="ACN326"/>
      <c r="ACO326"/>
      <c r="ACP326"/>
      <c r="ACQ326"/>
      <c r="ACR326"/>
      <c r="ACS326"/>
      <c r="ACT326"/>
      <c r="ACU326"/>
      <c r="ACV326"/>
      <c r="ACW326"/>
      <c r="ACX326"/>
      <c r="ACY326"/>
      <c r="ACZ326"/>
      <c r="ADA326"/>
      <c r="ADB326"/>
      <c r="ADC326"/>
      <c r="ADD326"/>
      <c r="ADE326"/>
      <c r="ADF326"/>
      <c r="ADG326"/>
      <c r="ADH326"/>
      <c r="ADI326"/>
      <c r="ADJ326"/>
      <c r="ADK326"/>
      <c r="ADL326"/>
      <c r="ADM326"/>
      <c r="ADN326"/>
      <c r="ADO326"/>
      <c r="ADP326"/>
      <c r="ADQ326"/>
      <c r="ADR326"/>
      <c r="ADS326"/>
      <c r="ADT326"/>
      <c r="ADU326"/>
      <c r="ADV326"/>
      <c r="ADW326"/>
      <c r="ADX326"/>
      <c r="ADY326"/>
      <c r="ADZ326"/>
      <c r="AEA326"/>
      <c r="AEB326"/>
      <c r="AEC326"/>
      <c r="AED326"/>
      <c r="AEE326"/>
      <c r="AEF326"/>
      <c r="AEG326"/>
      <c r="AEH326"/>
      <c r="AEI326"/>
      <c r="AEJ326"/>
      <c r="AEK326"/>
      <c r="AEL326"/>
      <c r="AEM326"/>
      <c r="AEN326"/>
      <c r="AEO326"/>
      <c r="AEP326"/>
      <c r="AEQ326"/>
      <c r="AER326"/>
      <c r="AES326"/>
      <c r="AET326"/>
      <c r="AEU326"/>
      <c r="AEV326"/>
      <c r="AEW326"/>
      <c r="AEX326"/>
      <c r="AEY326"/>
      <c r="AEZ326"/>
      <c r="AFA326"/>
      <c r="AFB326"/>
      <c r="AFC326"/>
      <c r="AFD326"/>
      <c r="AFE326"/>
      <c r="AFF326"/>
      <c r="AFG326"/>
      <c r="AFH326"/>
      <c r="AFI326"/>
      <c r="AFJ326"/>
      <c r="AFK326"/>
      <c r="AFL326"/>
      <c r="AFM326"/>
      <c r="AFN326"/>
      <c r="AFO326"/>
      <c r="AFP326"/>
      <c r="AFQ326"/>
      <c r="AFR326"/>
      <c r="AFS326"/>
      <c r="AFT326"/>
      <c r="AFU326"/>
      <c r="AFV326"/>
      <c r="AFW326"/>
      <c r="AFX326"/>
      <c r="AFY326"/>
      <c r="AFZ326"/>
      <c r="AGA326"/>
      <c r="AGB326"/>
      <c r="AGC326"/>
      <c r="AGD326"/>
      <c r="AGE326"/>
      <c r="AGF326"/>
      <c r="AGG326"/>
      <c r="AGH326"/>
      <c r="AGI326"/>
      <c r="AGJ326"/>
      <c r="AGK326"/>
      <c r="AGL326"/>
      <c r="AGM326"/>
      <c r="AGN326"/>
      <c r="AGO326"/>
      <c r="AGP326"/>
      <c r="AGQ326"/>
      <c r="AGR326"/>
      <c r="AGS326"/>
      <c r="AGT326"/>
      <c r="AGU326"/>
      <c r="AGV326"/>
      <c r="AGW326"/>
      <c r="AGX326"/>
      <c r="AGY326"/>
      <c r="AGZ326"/>
      <c r="AHA326"/>
      <c r="AHB326"/>
      <c r="AHC326"/>
      <c r="AHD326"/>
      <c r="AHE326"/>
      <c r="AHF326"/>
      <c r="AHG326"/>
      <c r="AHH326"/>
      <c r="AHI326"/>
      <c r="AHJ326"/>
      <c r="AHK326"/>
      <c r="AHL326"/>
      <c r="AHM326"/>
      <c r="AHN326"/>
      <c r="AHO326"/>
      <c r="AHP326"/>
      <c r="AHQ326"/>
      <c r="AHR326"/>
      <c r="AHS326"/>
      <c r="AHT326"/>
      <c r="AHU326"/>
      <c r="AHV326"/>
      <c r="AHW326"/>
      <c r="AHX326"/>
      <c r="AHY326"/>
      <c r="AHZ326"/>
      <c r="AIA326"/>
      <c r="AIB326"/>
      <c r="AIC326"/>
      <c r="AID326"/>
      <c r="AIE326"/>
      <c r="AIF326"/>
      <c r="AIG326"/>
      <c r="AIH326"/>
      <c r="AII326"/>
      <c r="AIJ326"/>
      <c r="AIK326"/>
      <c r="AIL326"/>
      <c r="AIM326"/>
      <c r="AIN326"/>
      <c r="AIO326"/>
      <c r="AIP326"/>
      <c r="AIQ326"/>
      <c r="AIR326"/>
      <c r="AIS326"/>
      <c r="AIT326"/>
      <c r="AIU326"/>
      <c r="AIV326"/>
      <c r="AIW326"/>
      <c r="AIX326"/>
      <c r="AIY326"/>
      <c r="AIZ326"/>
      <c r="AJA326"/>
      <c r="AJB326"/>
      <c r="AJC326"/>
      <c r="AJD326"/>
      <c r="AJE326"/>
      <c r="AJF326"/>
      <c r="AJG326"/>
      <c r="AJH326"/>
      <c r="AJI326"/>
      <c r="AJJ326"/>
      <c r="AJK326"/>
      <c r="AJL326"/>
      <c r="AJM326"/>
      <c r="AJN326"/>
      <c r="AJO326"/>
      <c r="AJP326"/>
      <c r="AJQ326"/>
      <c r="AJR326"/>
      <c r="AJS326"/>
      <c r="AJT326"/>
      <c r="AJU326"/>
      <c r="AJV326"/>
      <c r="AJW326"/>
      <c r="AJX326"/>
      <c r="AJY326"/>
      <c r="AJZ326"/>
      <c r="AKA326"/>
      <c r="AKB326"/>
      <c r="AKC326"/>
      <c r="AKD326"/>
      <c r="AKE326"/>
      <c r="AKF326"/>
      <c r="AKG326"/>
      <c r="AKH326"/>
      <c r="AKI326"/>
      <c r="AKJ326"/>
      <c r="AKK326"/>
      <c r="AKL326"/>
      <c r="AKM326"/>
      <c r="AKN326"/>
      <c r="AKO326"/>
      <c r="AKP326"/>
      <c r="AKQ326"/>
      <c r="AKR326"/>
      <c r="AKS326"/>
      <c r="AKT326"/>
      <c r="AKU326"/>
      <c r="AKV326"/>
      <c r="AKW326"/>
      <c r="AKX326"/>
      <c r="AKY326"/>
      <c r="AKZ326"/>
      <c r="ALA326"/>
      <c r="ALB326"/>
      <c r="ALC326"/>
      <c r="ALD326"/>
      <c r="ALE326"/>
      <c r="ALF326"/>
      <c r="ALG326"/>
      <c r="ALH326"/>
      <c r="ALI326"/>
      <c r="ALJ326"/>
      <c r="ALK326"/>
      <c r="ALL326"/>
      <c r="ALM326"/>
      <c r="ALN326"/>
      <c r="ALO326"/>
      <c r="ALP326"/>
      <c r="ALQ326"/>
      <c r="ALR326"/>
      <c r="ALS326"/>
      <c r="ALT326"/>
      <c r="ALU326"/>
      <c r="ALV326"/>
      <c r="ALW326"/>
      <c r="ALX326"/>
      <c r="ALY326"/>
      <c r="ALZ326"/>
      <c r="AMA326"/>
    </row>
    <row r="327" spans="3:1015" x14ac:dyDescent="0.25">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c r="Z327" s="123"/>
      <c r="AA327" s="123"/>
      <c r="AB327" s="123"/>
      <c r="AC327" s="123"/>
      <c r="AD327" s="123"/>
      <c r="AE327" s="123"/>
      <c r="AF327" s="123"/>
      <c r="AG327" s="123"/>
      <c r="AH327" s="123"/>
      <c r="AI327" s="123"/>
      <c r="AJ327" s="123"/>
      <c r="AK327" s="123"/>
      <c r="AL327" s="123"/>
      <c r="AM327" s="123"/>
      <c r="AN327" s="123"/>
      <c r="AO327" s="123"/>
      <c r="AP327" s="123"/>
      <c r="AQ327" s="123"/>
      <c r="AR327" s="123"/>
      <c r="AS327" s="123"/>
      <c r="AT327" s="123"/>
      <c r="AU327" s="123"/>
      <c r="AV327"/>
      <c r="AW327"/>
      <c r="AX327"/>
      <c r="AY327"/>
      <c r="AZ327"/>
      <c r="BA327"/>
      <c r="BB327"/>
      <c r="BC327"/>
      <c r="BD327"/>
      <c r="BE327"/>
      <c r="BF327"/>
      <c r="BG327"/>
      <c r="BH327"/>
      <c r="BI327"/>
      <c r="BJ327"/>
      <c r="BK327"/>
      <c r="BL327"/>
      <c r="BM327"/>
      <c r="BN327"/>
      <c r="BO327"/>
      <c r="BP327"/>
      <c r="BQ327"/>
      <c r="BR327"/>
      <c r="BS327"/>
      <c r="BT327"/>
      <c r="BU327"/>
      <c r="BV327"/>
      <c r="BW327"/>
      <c r="BX327"/>
      <c r="BY327"/>
      <c r="BZ327"/>
      <c r="CA327"/>
      <c r="CB327"/>
      <c r="CC327"/>
      <c r="CD327"/>
      <c r="CE327"/>
      <c r="CF327"/>
      <c r="CG327"/>
      <c r="CH327"/>
      <c r="CI327"/>
      <c r="CJ327"/>
      <c r="CK327"/>
      <c r="CL327"/>
      <c r="CM327"/>
      <c r="CN327"/>
      <c r="CO327"/>
      <c r="CP327"/>
      <c r="CQ327"/>
      <c r="CR327"/>
      <c r="CS327"/>
      <c r="CT327"/>
      <c r="CU327"/>
      <c r="CV327"/>
      <c r="CW327"/>
      <c r="CX327"/>
      <c r="CY327"/>
      <c r="CZ327"/>
      <c r="DA327"/>
      <c r="DB327"/>
      <c r="DC327"/>
      <c r="DD327"/>
      <c r="DE327"/>
      <c r="DF327"/>
      <c r="DG327"/>
      <c r="DH327"/>
      <c r="DI327"/>
      <c r="DJ327"/>
      <c r="DK327"/>
      <c r="DL327"/>
      <c r="DM327"/>
      <c r="DN327"/>
      <c r="DO327"/>
      <c r="DP327"/>
      <c r="DQ327"/>
      <c r="DR327"/>
      <c r="DS327"/>
      <c r="DT327"/>
      <c r="DU327"/>
      <c r="DV327"/>
      <c r="DW327"/>
      <c r="DX327"/>
      <c r="DY327"/>
      <c r="DZ327"/>
      <c r="EA327"/>
      <c r="EB327"/>
      <c r="EC327"/>
      <c r="ED327"/>
      <c r="EE327"/>
      <c r="EF327"/>
      <c r="EG327"/>
      <c r="EH327"/>
      <c r="EI327"/>
      <c r="EJ327"/>
      <c r="EK327"/>
      <c r="EL327"/>
      <c r="EM327"/>
      <c r="EN327"/>
      <c r="EO327"/>
      <c r="EP327"/>
      <c r="EQ327"/>
      <c r="ER327"/>
      <c r="ES327"/>
      <c r="ET327"/>
      <c r="EU327"/>
      <c r="EV327"/>
      <c r="EW327"/>
      <c r="EX327"/>
      <c r="EY327"/>
      <c r="EZ327"/>
      <c r="FA327"/>
      <c r="FB327"/>
      <c r="FC327"/>
      <c r="FD327"/>
      <c r="FE327"/>
      <c r="FF327"/>
      <c r="FG327"/>
      <c r="FH327"/>
      <c r="FI327"/>
      <c r="FJ327"/>
      <c r="FK327"/>
      <c r="FL327"/>
      <c r="FM327"/>
      <c r="FN327"/>
      <c r="FO327"/>
      <c r="FP327"/>
      <c r="FQ327"/>
      <c r="FR327"/>
      <c r="FS327"/>
      <c r="FT327"/>
      <c r="FU327"/>
      <c r="FV327"/>
      <c r="FW327"/>
      <c r="FX327"/>
      <c r="FY327"/>
      <c r="FZ327"/>
      <c r="GA327"/>
      <c r="GB327"/>
      <c r="GC327"/>
      <c r="GD327"/>
      <c r="GE327"/>
      <c r="GF327"/>
      <c r="GG327"/>
      <c r="GH327"/>
      <c r="GI327"/>
      <c r="GJ327"/>
      <c r="GK327"/>
      <c r="GL327"/>
      <c r="GM327"/>
      <c r="GN327"/>
      <c r="GO327"/>
      <c r="GP327"/>
      <c r="GQ327"/>
      <c r="GR327"/>
      <c r="GS327"/>
      <c r="GT327"/>
      <c r="GU327"/>
      <c r="GV327"/>
      <c r="GW327"/>
      <c r="GX327"/>
      <c r="GY327"/>
      <c r="GZ327"/>
      <c r="HA327"/>
      <c r="HB327"/>
      <c r="HC327"/>
      <c r="HD327"/>
      <c r="HE327"/>
      <c r="HF327"/>
      <c r="HG327"/>
      <c r="HH327"/>
      <c r="HI327"/>
      <c r="HJ327"/>
      <c r="HK327"/>
      <c r="HL327"/>
      <c r="HM327"/>
      <c r="HN327"/>
      <c r="HO327"/>
      <c r="HP327"/>
      <c r="HQ327"/>
      <c r="HR327"/>
      <c r="HS327"/>
      <c r="HT327"/>
      <c r="HU327"/>
      <c r="HV327"/>
      <c r="HW327"/>
      <c r="HX327"/>
      <c r="HY327"/>
      <c r="HZ327"/>
      <c r="IA327"/>
      <c r="IB327"/>
      <c r="IC327"/>
      <c r="ID327"/>
      <c r="IE327"/>
      <c r="IF327"/>
      <c r="IG327"/>
      <c r="IH327"/>
      <c r="II327"/>
      <c r="IJ327"/>
      <c r="IK327"/>
      <c r="IL327"/>
      <c r="IM327"/>
      <c r="IN327"/>
      <c r="IO327"/>
      <c r="IP327"/>
      <c r="IQ327"/>
      <c r="IR327"/>
      <c r="IS327"/>
      <c r="IT327"/>
      <c r="IU327"/>
      <c r="IV327"/>
      <c r="IW327"/>
      <c r="IX327"/>
      <c r="IY327"/>
      <c r="IZ327"/>
      <c r="JA327"/>
      <c r="JB327"/>
      <c r="JC327"/>
      <c r="JD327"/>
      <c r="JE327"/>
      <c r="JF327"/>
      <c r="JG327"/>
      <c r="JH327"/>
      <c r="JI327"/>
      <c r="JJ327"/>
      <c r="JK327"/>
      <c r="JL327"/>
      <c r="JM327"/>
      <c r="JN327"/>
      <c r="JO327"/>
      <c r="JP327"/>
      <c r="JQ327"/>
      <c r="JR327"/>
      <c r="JS327"/>
      <c r="JT327"/>
      <c r="JU327"/>
      <c r="JV327"/>
      <c r="JW327"/>
      <c r="JX327"/>
      <c r="JY327"/>
      <c r="JZ327"/>
      <c r="KA327"/>
      <c r="KB327"/>
      <c r="KC327"/>
      <c r="KD327"/>
      <c r="KE327"/>
      <c r="KF327"/>
      <c r="KG327"/>
      <c r="KH327"/>
      <c r="KI327"/>
      <c r="KJ327"/>
      <c r="KK327"/>
      <c r="KL327"/>
      <c r="KM327"/>
      <c r="KN327"/>
      <c r="KO327"/>
      <c r="KP327"/>
      <c r="KQ327"/>
      <c r="KR327"/>
      <c r="KS327"/>
      <c r="KT327"/>
      <c r="KU327"/>
      <c r="KV327"/>
      <c r="KW327"/>
      <c r="KX327"/>
      <c r="KY327"/>
      <c r="KZ327"/>
      <c r="LA327"/>
      <c r="LB327"/>
      <c r="LC327"/>
      <c r="LD327"/>
      <c r="LE327"/>
      <c r="LF327"/>
      <c r="LG327"/>
      <c r="LH327"/>
      <c r="LI327"/>
      <c r="LJ327"/>
      <c r="LK327"/>
      <c r="LL327"/>
      <c r="LM327"/>
      <c r="LN327"/>
      <c r="LO327"/>
      <c r="LP327"/>
      <c r="LQ327"/>
      <c r="LR327"/>
      <c r="LS327"/>
      <c r="LT327"/>
      <c r="LU327"/>
      <c r="LV327"/>
      <c r="LW327"/>
      <c r="LX327"/>
      <c r="LY327"/>
      <c r="LZ327"/>
      <c r="MA327"/>
      <c r="MB327"/>
      <c r="MC327"/>
      <c r="MD327"/>
      <c r="ME327"/>
      <c r="MF327"/>
      <c r="MG327"/>
      <c r="MH327"/>
      <c r="MI327"/>
      <c r="MJ327"/>
      <c r="MK327"/>
      <c r="ML327"/>
      <c r="MM327"/>
      <c r="MN327"/>
      <c r="MO327"/>
      <c r="MP327"/>
      <c r="MQ327"/>
      <c r="MR327"/>
      <c r="MS327"/>
      <c r="MT327"/>
      <c r="MU327"/>
      <c r="MV327"/>
      <c r="MW327"/>
      <c r="MX327"/>
      <c r="MY327"/>
      <c r="MZ327"/>
      <c r="NA327"/>
      <c r="NB327"/>
      <c r="NC327"/>
      <c r="ND327"/>
      <c r="NE327"/>
      <c r="NF327"/>
      <c r="NG327"/>
      <c r="NH327"/>
      <c r="NI327"/>
      <c r="NJ327"/>
      <c r="NK327"/>
      <c r="NL327"/>
      <c r="NM327"/>
      <c r="NN327"/>
      <c r="NO327"/>
      <c r="NP327"/>
      <c r="NQ327"/>
      <c r="NR327"/>
      <c r="NS327"/>
      <c r="NT327"/>
      <c r="NU327"/>
      <c r="NV327"/>
      <c r="NW327"/>
      <c r="NX327"/>
      <c r="NY327"/>
      <c r="NZ327"/>
      <c r="OA327"/>
      <c r="OB327"/>
      <c r="OC327"/>
      <c r="OD327"/>
      <c r="OE327"/>
      <c r="OF327"/>
      <c r="OG327"/>
      <c r="OH327"/>
      <c r="OI327"/>
      <c r="OJ327"/>
      <c r="OK327"/>
      <c r="OL327"/>
      <c r="OM327"/>
      <c r="ON327"/>
      <c r="OO327"/>
      <c r="OP327"/>
      <c r="OQ327"/>
      <c r="OR327"/>
      <c r="OS327"/>
      <c r="OT327"/>
      <c r="OU327"/>
      <c r="OV327"/>
      <c r="OW327"/>
      <c r="OX327"/>
      <c r="OY327"/>
      <c r="OZ327"/>
      <c r="PA327"/>
      <c r="PB327"/>
      <c r="PC327"/>
      <c r="PD327"/>
      <c r="PE327"/>
      <c r="PF327"/>
      <c r="PG327"/>
      <c r="PH327"/>
      <c r="PI327"/>
      <c r="PJ327"/>
      <c r="PK327"/>
      <c r="PL327"/>
      <c r="PM327"/>
      <c r="PN327"/>
      <c r="PO327"/>
      <c r="PP327"/>
      <c r="PQ327"/>
      <c r="PR327"/>
      <c r="PS327"/>
      <c r="PT327"/>
      <c r="PU327"/>
      <c r="PV327"/>
      <c r="PW327"/>
      <c r="PX327"/>
      <c r="PY327"/>
      <c r="PZ327"/>
      <c r="QA327"/>
      <c r="QB327"/>
      <c r="QC327"/>
      <c r="QD327"/>
      <c r="QE327"/>
      <c r="QF327"/>
      <c r="QG327"/>
      <c r="QH327"/>
      <c r="QI327"/>
      <c r="QJ327"/>
      <c r="QK327"/>
      <c r="QL327"/>
      <c r="QM327"/>
      <c r="QN327"/>
      <c r="QO327"/>
      <c r="QP327"/>
      <c r="QQ327"/>
      <c r="QR327"/>
      <c r="QS327"/>
      <c r="QT327"/>
      <c r="QU327"/>
      <c r="QV327"/>
      <c r="QW327"/>
      <c r="QX327"/>
      <c r="QY327"/>
      <c r="QZ327"/>
      <c r="RA327"/>
      <c r="RB327"/>
      <c r="RC327"/>
      <c r="RD327"/>
      <c r="RE327"/>
      <c r="RF327"/>
      <c r="RG327"/>
      <c r="RH327"/>
      <c r="RI327"/>
      <c r="RJ327"/>
      <c r="RK327"/>
      <c r="RL327"/>
      <c r="RM327"/>
      <c r="RN327"/>
      <c r="RO327"/>
      <c r="RP327"/>
      <c r="RQ327"/>
      <c r="RR327"/>
      <c r="RS327"/>
      <c r="RT327"/>
      <c r="RU327"/>
      <c r="RV327"/>
      <c r="RW327"/>
      <c r="RX327"/>
      <c r="RY327"/>
      <c r="RZ327"/>
      <c r="SA327"/>
      <c r="SB327"/>
      <c r="SC327"/>
      <c r="SD327"/>
      <c r="SE327"/>
      <c r="SF327"/>
      <c r="SG327"/>
      <c r="SH327"/>
      <c r="SI327"/>
      <c r="SJ327"/>
      <c r="SK327"/>
      <c r="SL327"/>
      <c r="SM327"/>
      <c r="SN327"/>
      <c r="SO327"/>
      <c r="SP327"/>
      <c r="SQ327"/>
      <c r="SR327"/>
      <c r="SS327"/>
      <c r="ST327"/>
      <c r="SU327"/>
      <c r="SV327"/>
      <c r="SW327"/>
      <c r="SX327"/>
      <c r="SY327"/>
      <c r="SZ327"/>
      <c r="TA327"/>
      <c r="TB327"/>
      <c r="TC327"/>
      <c r="TD327"/>
      <c r="TE327"/>
      <c r="TF327"/>
      <c r="TG327"/>
      <c r="TH327"/>
      <c r="TI327"/>
      <c r="TJ327"/>
      <c r="TK327"/>
      <c r="TL327"/>
      <c r="TM327"/>
      <c r="TN327"/>
      <c r="TO327"/>
      <c r="TP327"/>
      <c r="TQ327"/>
      <c r="TR327"/>
      <c r="TS327"/>
      <c r="TT327"/>
      <c r="TU327"/>
      <c r="TV327"/>
      <c r="TW327"/>
      <c r="TX327"/>
      <c r="TY327"/>
      <c r="TZ327"/>
      <c r="UA327"/>
      <c r="UB327"/>
      <c r="UC327"/>
      <c r="UD327"/>
      <c r="UE327"/>
      <c r="UF327"/>
      <c r="UG327"/>
      <c r="UH327"/>
      <c r="UI327"/>
      <c r="UJ327"/>
      <c r="UK327"/>
      <c r="UL327"/>
      <c r="UM327"/>
      <c r="UN327"/>
      <c r="UO327"/>
      <c r="UP327"/>
      <c r="UQ327"/>
      <c r="UR327"/>
      <c r="US327"/>
      <c r="UT327"/>
      <c r="UU327"/>
      <c r="UV327"/>
      <c r="UW327"/>
      <c r="UX327"/>
      <c r="UY327"/>
      <c r="UZ327"/>
      <c r="VA327"/>
      <c r="VB327"/>
      <c r="VC327"/>
      <c r="VD327"/>
      <c r="VE327"/>
      <c r="VF327"/>
      <c r="VG327"/>
      <c r="VH327"/>
      <c r="VI327"/>
      <c r="VJ327"/>
      <c r="VK327"/>
      <c r="VL327"/>
      <c r="VM327"/>
      <c r="VN327"/>
      <c r="VO327"/>
      <c r="VP327"/>
      <c r="VQ327"/>
      <c r="VR327"/>
      <c r="VS327"/>
      <c r="VT327"/>
      <c r="VU327"/>
      <c r="VV327"/>
      <c r="VW327"/>
      <c r="VX327"/>
      <c r="VY327"/>
      <c r="VZ327"/>
      <c r="WA327"/>
      <c r="WB327"/>
      <c r="WC327"/>
      <c r="WD327"/>
      <c r="WE327"/>
      <c r="WF327"/>
      <c r="WG327"/>
      <c r="WH327"/>
      <c r="WI327"/>
      <c r="WJ327"/>
      <c r="WK327"/>
      <c r="WL327"/>
      <c r="WM327"/>
      <c r="WN327"/>
      <c r="WO327"/>
      <c r="WP327"/>
      <c r="WQ327"/>
      <c r="WR327"/>
      <c r="WS327"/>
      <c r="WT327"/>
      <c r="WU327"/>
      <c r="WV327"/>
      <c r="WW327"/>
      <c r="WX327"/>
      <c r="WY327"/>
      <c r="WZ327"/>
      <c r="XA327"/>
      <c r="XB327"/>
      <c r="XC327"/>
      <c r="XD327"/>
      <c r="XE327"/>
      <c r="XF327"/>
      <c r="XG327"/>
      <c r="XH327"/>
      <c r="XI327"/>
      <c r="XJ327"/>
      <c r="XK327"/>
      <c r="XL327"/>
      <c r="XM327"/>
      <c r="XN327"/>
      <c r="XO327"/>
      <c r="XP327"/>
      <c r="XQ327"/>
      <c r="XR327"/>
      <c r="XS327"/>
      <c r="XT327"/>
      <c r="XU327"/>
      <c r="XV327"/>
      <c r="XW327"/>
      <c r="XX327"/>
      <c r="XY327"/>
      <c r="XZ327"/>
      <c r="YA327"/>
      <c r="YB327"/>
      <c r="YC327"/>
      <c r="YD327"/>
      <c r="YE327"/>
      <c r="YF327"/>
      <c r="YG327"/>
      <c r="YH327"/>
      <c r="YI327"/>
      <c r="YJ327"/>
      <c r="YK327"/>
      <c r="YL327"/>
      <c r="YM327"/>
      <c r="YN327"/>
      <c r="YO327"/>
      <c r="YP327"/>
      <c r="YQ327"/>
      <c r="YR327"/>
      <c r="YS327"/>
      <c r="YT327"/>
      <c r="YU327"/>
      <c r="YV327"/>
      <c r="YW327"/>
      <c r="YX327"/>
      <c r="YY327"/>
      <c r="YZ327"/>
      <c r="ZA327"/>
      <c r="ZB327"/>
      <c r="ZC327"/>
      <c r="ZD327"/>
      <c r="ZE327"/>
      <c r="ZF327"/>
      <c r="ZG327"/>
      <c r="ZH327"/>
      <c r="ZI327"/>
      <c r="ZJ327"/>
      <c r="ZK327"/>
      <c r="ZL327"/>
      <c r="ZM327"/>
      <c r="ZN327"/>
      <c r="ZO327"/>
      <c r="ZP327"/>
      <c r="ZQ327"/>
      <c r="ZR327"/>
      <c r="ZS327"/>
      <c r="ZT327"/>
      <c r="ZU327"/>
      <c r="ZV327"/>
      <c r="ZW327"/>
      <c r="ZX327"/>
      <c r="ZY327"/>
      <c r="ZZ327"/>
      <c r="AAA327"/>
      <c r="AAB327"/>
      <c r="AAC327"/>
      <c r="AAD327"/>
      <c r="AAE327"/>
      <c r="AAF327"/>
      <c r="AAG327"/>
      <c r="AAH327"/>
      <c r="AAI327"/>
      <c r="AAJ327"/>
      <c r="AAK327"/>
      <c r="AAL327"/>
      <c r="AAM327"/>
      <c r="AAN327"/>
      <c r="AAO327"/>
      <c r="AAP327"/>
      <c r="AAQ327"/>
      <c r="AAR327"/>
      <c r="AAS327"/>
      <c r="AAT327"/>
      <c r="AAU327"/>
      <c r="AAV327"/>
      <c r="AAW327"/>
      <c r="AAX327"/>
      <c r="AAY327"/>
      <c r="AAZ327"/>
      <c r="ABA327"/>
      <c r="ABB327"/>
      <c r="ABC327"/>
      <c r="ABD327"/>
      <c r="ABE327"/>
      <c r="ABF327"/>
      <c r="ABG327"/>
      <c r="ABH327"/>
      <c r="ABI327"/>
      <c r="ABJ327"/>
      <c r="ABK327"/>
      <c r="ABL327"/>
      <c r="ABM327"/>
      <c r="ABN327"/>
      <c r="ABO327"/>
      <c r="ABP327"/>
      <c r="ABQ327"/>
      <c r="ABR327"/>
      <c r="ABS327"/>
      <c r="ABT327"/>
      <c r="ABU327"/>
      <c r="ABV327"/>
      <c r="ABW327"/>
      <c r="ABX327"/>
      <c r="ABY327"/>
      <c r="ABZ327"/>
      <c r="ACA327"/>
      <c r="ACB327"/>
      <c r="ACC327"/>
      <c r="ACD327"/>
      <c r="ACE327"/>
      <c r="ACF327"/>
      <c r="ACG327"/>
      <c r="ACH327"/>
      <c r="ACI327"/>
      <c r="ACJ327"/>
      <c r="ACK327"/>
      <c r="ACL327"/>
      <c r="ACM327"/>
      <c r="ACN327"/>
      <c r="ACO327"/>
      <c r="ACP327"/>
      <c r="ACQ327"/>
      <c r="ACR327"/>
      <c r="ACS327"/>
      <c r="ACT327"/>
      <c r="ACU327"/>
      <c r="ACV327"/>
      <c r="ACW327"/>
      <c r="ACX327"/>
      <c r="ACY327"/>
      <c r="ACZ327"/>
      <c r="ADA327"/>
      <c r="ADB327"/>
      <c r="ADC327"/>
      <c r="ADD327"/>
      <c r="ADE327"/>
      <c r="ADF327"/>
      <c r="ADG327"/>
      <c r="ADH327"/>
      <c r="ADI327"/>
      <c r="ADJ327"/>
      <c r="ADK327"/>
      <c r="ADL327"/>
      <c r="ADM327"/>
      <c r="ADN327"/>
      <c r="ADO327"/>
      <c r="ADP327"/>
      <c r="ADQ327"/>
      <c r="ADR327"/>
      <c r="ADS327"/>
      <c r="ADT327"/>
      <c r="ADU327"/>
      <c r="ADV327"/>
      <c r="ADW327"/>
      <c r="ADX327"/>
      <c r="ADY327"/>
      <c r="ADZ327"/>
      <c r="AEA327"/>
      <c r="AEB327"/>
      <c r="AEC327"/>
      <c r="AED327"/>
      <c r="AEE327"/>
      <c r="AEF327"/>
      <c r="AEG327"/>
      <c r="AEH327"/>
      <c r="AEI327"/>
      <c r="AEJ327"/>
      <c r="AEK327"/>
      <c r="AEL327"/>
      <c r="AEM327"/>
      <c r="AEN327"/>
      <c r="AEO327"/>
      <c r="AEP327"/>
      <c r="AEQ327"/>
      <c r="AER327"/>
      <c r="AES327"/>
      <c r="AET327"/>
      <c r="AEU327"/>
      <c r="AEV327"/>
      <c r="AEW327"/>
      <c r="AEX327"/>
      <c r="AEY327"/>
      <c r="AEZ327"/>
      <c r="AFA327"/>
      <c r="AFB327"/>
      <c r="AFC327"/>
      <c r="AFD327"/>
      <c r="AFE327"/>
      <c r="AFF327"/>
      <c r="AFG327"/>
      <c r="AFH327"/>
      <c r="AFI327"/>
      <c r="AFJ327"/>
      <c r="AFK327"/>
      <c r="AFL327"/>
      <c r="AFM327"/>
      <c r="AFN327"/>
      <c r="AFO327"/>
      <c r="AFP327"/>
      <c r="AFQ327"/>
      <c r="AFR327"/>
      <c r="AFS327"/>
      <c r="AFT327"/>
      <c r="AFU327"/>
      <c r="AFV327"/>
      <c r="AFW327"/>
      <c r="AFX327"/>
      <c r="AFY327"/>
      <c r="AFZ327"/>
      <c r="AGA327"/>
      <c r="AGB327"/>
      <c r="AGC327"/>
      <c r="AGD327"/>
      <c r="AGE327"/>
      <c r="AGF327"/>
      <c r="AGG327"/>
      <c r="AGH327"/>
      <c r="AGI327"/>
      <c r="AGJ327"/>
      <c r="AGK327"/>
      <c r="AGL327"/>
      <c r="AGM327"/>
      <c r="AGN327"/>
      <c r="AGO327"/>
      <c r="AGP327"/>
      <c r="AGQ327"/>
      <c r="AGR327"/>
      <c r="AGS327"/>
      <c r="AGT327"/>
      <c r="AGU327"/>
      <c r="AGV327"/>
      <c r="AGW327"/>
      <c r="AGX327"/>
      <c r="AGY327"/>
      <c r="AGZ327"/>
      <c r="AHA327"/>
      <c r="AHB327"/>
      <c r="AHC327"/>
      <c r="AHD327"/>
      <c r="AHE327"/>
      <c r="AHF327"/>
      <c r="AHG327"/>
      <c r="AHH327"/>
      <c r="AHI327"/>
      <c r="AHJ327"/>
      <c r="AHK327"/>
      <c r="AHL327"/>
      <c r="AHM327"/>
      <c r="AHN327"/>
      <c r="AHO327"/>
      <c r="AHP327"/>
      <c r="AHQ327"/>
      <c r="AHR327"/>
      <c r="AHS327"/>
      <c r="AHT327"/>
      <c r="AHU327"/>
      <c r="AHV327"/>
      <c r="AHW327"/>
      <c r="AHX327"/>
      <c r="AHY327"/>
      <c r="AHZ327"/>
      <c r="AIA327"/>
      <c r="AIB327"/>
      <c r="AIC327"/>
      <c r="AID327"/>
      <c r="AIE327"/>
      <c r="AIF327"/>
      <c r="AIG327"/>
      <c r="AIH327"/>
      <c r="AII327"/>
      <c r="AIJ327"/>
      <c r="AIK327"/>
      <c r="AIL327"/>
      <c r="AIM327"/>
      <c r="AIN327"/>
      <c r="AIO327"/>
      <c r="AIP327"/>
      <c r="AIQ327"/>
      <c r="AIR327"/>
      <c r="AIS327"/>
      <c r="AIT327"/>
      <c r="AIU327"/>
      <c r="AIV327"/>
      <c r="AIW327"/>
      <c r="AIX327"/>
      <c r="AIY327"/>
      <c r="AIZ327"/>
      <c r="AJA327"/>
      <c r="AJB327"/>
      <c r="AJC327"/>
      <c r="AJD327"/>
      <c r="AJE327"/>
      <c r="AJF327"/>
      <c r="AJG327"/>
      <c r="AJH327"/>
      <c r="AJI327"/>
      <c r="AJJ327"/>
      <c r="AJK327"/>
      <c r="AJL327"/>
      <c r="AJM327"/>
      <c r="AJN327"/>
      <c r="AJO327"/>
      <c r="AJP327"/>
      <c r="AJQ327"/>
      <c r="AJR327"/>
      <c r="AJS327"/>
      <c r="AJT327"/>
      <c r="AJU327"/>
      <c r="AJV327"/>
      <c r="AJW327"/>
      <c r="AJX327"/>
      <c r="AJY327"/>
      <c r="AJZ327"/>
      <c r="AKA327"/>
      <c r="AKB327"/>
      <c r="AKC327"/>
      <c r="AKD327"/>
      <c r="AKE327"/>
      <c r="AKF327"/>
      <c r="AKG327"/>
      <c r="AKH327"/>
      <c r="AKI327"/>
      <c r="AKJ327"/>
      <c r="AKK327"/>
      <c r="AKL327"/>
      <c r="AKM327"/>
      <c r="AKN327"/>
      <c r="AKO327"/>
      <c r="AKP327"/>
      <c r="AKQ327"/>
      <c r="AKR327"/>
      <c r="AKS327"/>
      <c r="AKT327"/>
      <c r="AKU327"/>
      <c r="AKV327"/>
      <c r="AKW327"/>
      <c r="AKX327"/>
      <c r="AKY327"/>
      <c r="AKZ327"/>
      <c r="ALA327"/>
      <c r="ALB327"/>
      <c r="ALC327"/>
      <c r="ALD327"/>
      <c r="ALE327"/>
      <c r="ALF327"/>
      <c r="ALG327"/>
      <c r="ALH327"/>
      <c r="ALI327"/>
      <c r="ALJ327"/>
      <c r="ALK327"/>
      <c r="ALL327"/>
      <c r="ALM327"/>
      <c r="ALN327"/>
      <c r="ALO327"/>
      <c r="ALP327"/>
      <c r="ALQ327"/>
      <c r="ALR327"/>
      <c r="ALS327"/>
      <c r="ALT327"/>
      <c r="ALU327"/>
      <c r="ALV327"/>
      <c r="ALW327"/>
      <c r="ALX327"/>
      <c r="ALY327"/>
      <c r="ALZ327"/>
      <c r="AMA327"/>
    </row>
    <row r="328" spans="3:1015" x14ac:dyDescent="0.25">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c r="Z328" s="123"/>
      <c r="AA328" s="123"/>
      <c r="AB328" s="123"/>
      <c r="AC328" s="123"/>
      <c r="AD328" s="123"/>
      <c r="AE328" s="123"/>
      <c r="AF328" s="123"/>
      <c r="AG328" s="123"/>
      <c r="AH328" s="123"/>
      <c r="AI328" s="123"/>
      <c r="AJ328" s="123"/>
      <c r="AK328" s="123"/>
      <c r="AL328" s="123"/>
      <c r="AM328" s="123"/>
      <c r="AN328" s="123"/>
      <c r="AO328" s="123"/>
      <c r="AP328" s="123"/>
      <c r="AQ328" s="123"/>
      <c r="AR328" s="123"/>
      <c r="AS328" s="123"/>
      <c r="AT328" s="123"/>
      <c r="AU328" s="123"/>
      <c r="AV328"/>
      <c r="AW328"/>
      <c r="AX328"/>
      <c r="AY328"/>
      <c r="AZ328"/>
      <c r="BA328"/>
      <c r="BB328"/>
      <c r="BC328"/>
      <c r="BD328"/>
      <c r="BE328"/>
      <c r="BF328"/>
      <c r="BG328"/>
      <c r="BH328"/>
      <c r="BI328"/>
      <c r="BJ328"/>
      <c r="BK328"/>
      <c r="BL328"/>
      <c r="BM328"/>
      <c r="BN328"/>
      <c r="BO328"/>
      <c r="BP328"/>
      <c r="BQ328"/>
      <c r="BR328"/>
      <c r="BS328"/>
      <c r="BT328"/>
      <c r="BU328"/>
      <c r="BV328"/>
      <c r="BW328"/>
      <c r="BX328"/>
      <c r="BY328"/>
      <c r="BZ328"/>
      <c r="CA328"/>
      <c r="CB328"/>
      <c r="CC328"/>
      <c r="CD328"/>
      <c r="CE328"/>
      <c r="CF328"/>
      <c r="CG328"/>
      <c r="CH328"/>
      <c r="CI328"/>
      <c r="CJ328"/>
      <c r="CK328"/>
      <c r="CL328"/>
      <c r="CM328"/>
      <c r="CN328"/>
      <c r="CO328"/>
      <c r="CP328"/>
      <c r="CQ328"/>
      <c r="CR328"/>
      <c r="CS328"/>
      <c r="CT328"/>
      <c r="CU328"/>
      <c r="CV328"/>
      <c r="CW328"/>
      <c r="CX328"/>
      <c r="CY328"/>
      <c r="CZ328"/>
      <c r="DA328"/>
      <c r="DB328"/>
      <c r="DC328"/>
      <c r="DD328"/>
      <c r="DE328"/>
      <c r="DF328"/>
      <c r="DG328"/>
      <c r="DH328"/>
      <c r="DI328"/>
      <c r="DJ328"/>
      <c r="DK328"/>
      <c r="DL328"/>
      <c r="DM328"/>
      <c r="DN328"/>
      <c r="DO328"/>
      <c r="DP328"/>
      <c r="DQ328"/>
      <c r="DR328"/>
      <c r="DS328"/>
      <c r="DT328"/>
      <c r="DU328"/>
      <c r="DV328"/>
      <c r="DW328"/>
      <c r="DX328"/>
      <c r="DY328"/>
      <c r="DZ328"/>
      <c r="EA328"/>
      <c r="EB328"/>
      <c r="EC328"/>
      <c r="ED328"/>
      <c r="EE328"/>
      <c r="EF328"/>
      <c r="EG328"/>
      <c r="EH328"/>
      <c r="EI328"/>
      <c r="EJ328"/>
      <c r="EK328"/>
      <c r="EL328"/>
      <c r="EM328"/>
      <c r="EN328"/>
      <c r="EO328"/>
      <c r="EP328"/>
      <c r="EQ328"/>
      <c r="ER328"/>
      <c r="ES328"/>
      <c r="ET328"/>
      <c r="EU328"/>
      <c r="EV328"/>
      <c r="EW328"/>
      <c r="EX328"/>
      <c r="EY328"/>
      <c r="EZ328"/>
      <c r="FA328"/>
      <c r="FB328"/>
      <c r="FC328"/>
      <c r="FD328"/>
      <c r="FE328"/>
      <c r="FF328"/>
      <c r="FG328"/>
      <c r="FH328"/>
      <c r="FI328"/>
      <c r="FJ328"/>
      <c r="FK328"/>
      <c r="FL328"/>
      <c r="FM328"/>
      <c r="FN328"/>
      <c r="FO328"/>
      <c r="FP328"/>
      <c r="FQ328"/>
      <c r="FR328"/>
      <c r="FS328"/>
      <c r="FT328"/>
      <c r="FU328"/>
      <c r="FV328"/>
      <c r="FW328"/>
      <c r="FX328"/>
      <c r="FY328"/>
      <c r="FZ328"/>
      <c r="GA328"/>
      <c r="GB328"/>
      <c r="GC328"/>
      <c r="GD328"/>
      <c r="GE328"/>
      <c r="GF328"/>
      <c r="GG328"/>
      <c r="GH328"/>
      <c r="GI328"/>
      <c r="GJ328"/>
      <c r="GK328"/>
      <c r="GL328"/>
      <c r="GM328"/>
      <c r="GN328"/>
      <c r="GO328"/>
      <c r="GP328"/>
      <c r="GQ328"/>
      <c r="GR328"/>
      <c r="GS328"/>
      <c r="GT328"/>
      <c r="GU328"/>
      <c r="GV328"/>
      <c r="GW328"/>
      <c r="GX328"/>
      <c r="GY328"/>
      <c r="GZ328"/>
      <c r="HA328"/>
      <c r="HB328"/>
      <c r="HC328"/>
      <c r="HD328"/>
      <c r="HE328"/>
      <c r="HF328"/>
      <c r="HG328"/>
      <c r="HH328"/>
      <c r="HI328"/>
      <c r="HJ328"/>
      <c r="HK328"/>
      <c r="HL328"/>
      <c r="HM328"/>
      <c r="HN328"/>
      <c r="HO328"/>
      <c r="HP328"/>
      <c r="HQ328"/>
      <c r="HR328"/>
      <c r="HS328"/>
      <c r="HT328"/>
      <c r="HU328"/>
      <c r="HV328"/>
      <c r="HW328"/>
      <c r="HX328"/>
      <c r="HY328"/>
      <c r="HZ328"/>
      <c r="IA328"/>
      <c r="IB328"/>
      <c r="IC328"/>
      <c r="ID328"/>
      <c r="IE328"/>
      <c r="IF328"/>
      <c r="IG328"/>
      <c r="IH328"/>
      <c r="II328"/>
      <c r="IJ328"/>
      <c r="IK328"/>
      <c r="IL328"/>
      <c r="IM328"/>
      <c r="IN328"/>
      <c r="IO328"/>
      <c r="IP328"/>
      <c r="IQ328"/>
      <c r="IR328"/>
      <c r="IS328"/>
      <c r="IT328"/>
      <c r="IU328"/>
      <c r="IV328"/>
      <c r="IW328"/>
      <c r="IX328"/>
      <c r="IY328"/>
      <c r="IZ328"/>
      <c r="JA328"/>
      <c r="JB328"/>
      <c r="JC328"/>
      <c r="JD328"/>
      <c r="JE328"/>
      <c r="JF328"/>
      <c r="JG328"/>
      <c r="JH328"/>
      <c r="JI328"/>
      <c r="JJ328"/>
      <c r="JK328"/>
      <c r="JL328"/>
      <c r="JM328"/>
      <c r="JN328"/>
      <c r="JO328"/>
      <c r="JP328"/>
      <c r="JQ328"/>
      <c r="JR328"/>
      <c r="JS328"/>
      <c r="JT328"/>
      <c r="JU328"/>
      <c r="JV328"/>
      <c r="JW328"/>
      <c r="JX328"/>
      <c r="JY328"/>
      <c r="JZ328"/>
      <c r="KA328"/>
      <c r="KB328"/>
      <c r="KC328"/>
      <c r="KD328"/>
      <c r="KE328"/>
      <c r="KF328"/>
      <c r="KG328"/>
      <c r="KH328"/>
      <c r="KI328"/>
      <c r="KJ328"/>
      <c r="KK328"/>
      <c r="KL328"/>
      <c r="KM328"/>
      <c r="KN328"/>
      <c r="KO328"/>
      <c r="KP328"/>
      <c r="KQ328"/>
      <c r="KR328"/>
      <c r="KS328"/>
      <c r="KT328"/>
      <c r="KU328"/>
      <c r="KV328"/>
      <c r="KW328"/>
      <c r="KX328"/>
      <c r="KY328"/>
      <c r="KZ328"/>
      <c r="LA328"/>
      <c r="LB328"/>
      <c r="LC328"/>
      <c r="LD328"/>
      <c r="LE328"/>
      <c r="LF328"/>
      <c r="LG328"/>
      <c r="LH328"/>
      <c r="LI328"/>
      <c r="LJ328"/>
      <c r="LK328"/>
      <c r="LL328"/>
      <c r="LM328"/>
      <c r="LN328"/>
      <c r="LO328"/>
      <c r="LP328"/>
      <c r="LQ328"/>
      <c r="LR328"/>
      <c r="LS328"/>
      <c r="LT328"/>
      <c r="LU328"/>
      <c r="LV328"/>
      <c r="LW328"/>
      <c r="LX328"/>
      <c r="LY328"/>
      <c r="LZ328"/>
      <c r="MA328"/>
      <c r="MB328"/>
      <c r="MC328"/>
      <c r="MD328"/>
      <c r="ME328"/>
      <c r="MF328"/>
      <c r="MG328"/>
      <c r="MH328"/>
      <c r="MI328"/>
      <c r="MJ328"/>
      <c r="MK328"/>
      <c r="ML328"/>
      <c r="MM328"/>
      <c r="MN328"/>
      <c r="MO328"/>
      <c r="MP328"/>
      <c r="MQ328"/>
      <c r="MR328"/>
      <c r="MS328"/>
      <c r="MT328"/>
      <c r="MU328"/>
      <c r="MV328"/>
      <c r="MW328"/>
      <c r="MX328"/>
      <c r="MY328"/>
      <c r="MZ328"/>
      <c r="NA328"/>
      <c r="NB328"/>
      <c r="NC328"/>
      <c r="ND328"/>
      <c r="NE328"/>
      <c r="NF328"/>
      <c r="NG328"/>
      <c r="NH328"/>
      <c r="NI328"/>
      <c r="NJ328"/>
      <c r="NK328"/>
      <c r="NL328"/>
      <c r="NM328"/>
      <c r="NN328"/>
      <c r="NO328"/>
      <c r="NP328"/>
      <c r="NQ328"/>
      <c r="NR328"/>
      <c r="NS328"/>
      <c r="NT328"/>
      <c r="NU328"/>
      <c r="NV328"/>
      <c r="NW328"/>
      <c r="NX328"/>
      <c r="NY328"/>
      <c r="NZ328"/>
      <c r="OA328"/>
      <c r="OB328"/>
      <c r="OC328"/>
      <c r="OD328"/>
      <c r="OE328"/>
      <c r="OF328"/>
      <c r="OG328"/>
      <c r="OH328"/>
      <c r="OI328"/>
      <c r="OJ328"/>
      <c r="OK328"/>
      <c r="OL328"/>
      <c r="OM328"/>
      <c r="ON328"/>
      <c r="OO328"/>
      <c r="OP328"/>
      <c r="OQ328"/>
      <c r="OR328"/>
      <c r="OS328"/>
      <c r="OT328"/>
      <c r="OU328"/>
      <c r="OV328"/>
      <c r="OW328"/>
      <c r="OX328"/>
      <c r="OY328"/>
      <c r="OZ328"/>
      <c r="PA328"/>
      <c r="PB328"/>
      <c r="PC328"/>
      <c r="PD328"/>
      <c r="PE328"/>
      <c r="PF328"/>
      <c r="PG328"/>
      <c r="PH328"/>
      <c r="PI328"/>
      <c r="PJ328"/>
      <c r="PK328"/>
      <c r="PL328"/>
      <c r="PM328"/>
      <c r="PN328"/>
      <c r="PO328"/>
      <c r="PP328"/>
      <c r="PQ328"/>
      <c r="PR328"/>
      <c r="PS328"/>
      <c r="PT328"/>
      <c r="PU328"/>
      <c r="PV328"/>
      <c r="PW328"/>
      <c r="PX328"/>
      <c r="PY328"/>
      <c r="PZ328"/>
      <c r="QA328"/>
      <c r="QB328"/>
      <c r="QC328"/>
      <c r="QD328"/>
      <c r="QE328"/>
      <c r="QF328"/>
      <c r="QG328"/>
      <c r="QH328"/>
      <c r="QI328"/>
      <c r="QJ328"/>
      <c r="QK328"/>
      <c r="QL328"/>
      <c r="QM328"/>
      <c r="QN328"/>
      <c r="QO328"/>
      <c r="QP328"/>
      <c r="QQ328"/>
      <c r="QR328"/>
      <c r="QS328"/>
      <c r="QT328"/>
      <c r="QU328"/>
      <c r="QV328"/>
      <c r="QW328"/>
      <c r="QX328"/>
      <c r="QY328"/>
      <c r="QZ328"/>
      <c r="RA328"/>
      <c r="RB328"/>
      <c r="RC328"/>
      <c r="RD328"/>
      <c r="RE328"/>
      <c r="RF328"/>
      <c r="RG328"/>
      <c r="RH328"/>
      <c r="RI328"/>
      <c r="RJ328"/>
      <c r="RK328"/>
      <c r="RL328"/>
      <c r="RM328"/>
      <c r="RN328"/>
      <c r="RO328"/>
      <c r="RP328"/>
      <c r="RQ328"/>
      <c r="RR328"/>
      <c r="RS328"/>
      <c r="RT328"/>
      <c r="RU328"/>
      <c r="RV328"/>
      <c r="RW328"/>
      <c r="RX328"/>
      <c r="RY328"/>
      <c r="RZ328"/>
      <c r="SA328"/>
      <c r="SB328"/>
      <c r="SC328"/>
      <c r="SD328"/>
      <c r="SE328"/>
      <c r="SF328"/>
      <c r="SG328"/>
      <c r="SH328"/>
      <c r="SI328"/>
      <c r="SJ328"/>
      <c r="SK328"/>
      <c r="SL328"/>
      <c r="SM328"/>
      <c r="SN328"/>
      <c r="SO328"/>
      <c r="SP328"/>
      <c r="SQ328"/>
      <c r="SR328"/>
      <c r="SS328"/>
      <c r="ST328"/>
      <c r="SU328"/>
      <c r="SV328"/>
      <c r="SW328"/>
      <c r="SX328"/>
      <c r="SY328"/>
      <c r="SZ328"/>
      <c r="TA328"/>
      <c r="TB328"/>
      <c r="TC328"/>
      <c r="TD328"/>
      <c r="TE328"/>
      <c r="TF328"/>
      <c r="TG328"/>
      <c r="TH328"/>
      <c r="TI328"/>
      <c r="TJ328"/>
      <c r="TK328"/>
      <c r="TL328"/>
      <c r="TM328"/>
      <c r="TN328"/>
      <c r="TO328"/>
      <c r="TP328"/>
      <c r="TQ328"/>
      <c r="TR328"/>
      <c r="TS328"/>
      <c r="TT328"/>
      <c r="TU328"/>
      <c r="TV328"/>
      <c r="TW328"/>
      <c r="TX328"/>
      <c r="TY328"/>
      <c r="TZ328"/>
      <c r="UA328"/>
      <c r="UB328"/>
      <c r="UC328"/>
      <c r="UD328"/>
      <c r="UE328"/>
      <c r="UF328"/>
      <c r="UG328"/>
      <c r="UH328"/>
      <c r="UI328"/>
      <c r="UJ328"/>
      <c r="UK328"/>
      <c r="UL328"/>
      <c r="UM328"/>
      <c r="UN328"/>
      <c r="UO328"/>
      <c r="UP328"/>
      <c r="UQ328"/>
      <c r="UR328"/>
      <c r="US328"/>
      <c r="UT328"/>
      <c r="UU328"/>
      <c r="UV328"/>
      <c r="UW328"/>
      <c r="UX328"/>
      <c r="UY328"/>
      <c r="UZ328"/>
      <c r="VA328"/>
      <c r="VB328"/>
      <c r="VC328"/>
      <c r="VD328"/>
      <c r="VE328"/>
      <c r="VF328"/>
      <c r="VG328"/>
      <c r="VH328"/>
      <c r="VI328"/>
      <c r="VJ328"/>
      <c r="VK328"/>
      <c r="VL328"/>
      <c r="VM328"/>
      <c r="VN328"/>
      <c r="VO328"/>
      <c r="VP328"/>
      <c r="VQ328"/>
      <c r="VR328"/>
      <c r="VS328"/>
      <c r="VT328"/>
      <c r="VU328"/>
      <c r="VV328"/>
      <c r="VW328"/>
      <c r="VX328"/>
      <c r="VY328"/>
      <c r="VZ328"/>
      <c r="WA328"/>
      <c r="WB328"/>
      <c r="WC328"/>
      <c r="WD328"/>
      <c r="WE328"/>
      <c r="WF328"/>
      <c r="WG328"/>
      <c r="WH328"/>
      <c r="WI328"/>
      <c r="WJ328"/>
      <c r="WK328"/>
      <c r="WL328"/>
      <c r="WM328"/>
      <c r="WN328"/>
      <c r="WO328"/>
      <c r="WP328"/>
      <c r="WQ328"/>
      <c r="WR328"/>
      <c r="WS328"/>
      <c r="WT328"/>
      <c r="WU328"/>
      <c r="WV328"/>
      <c r="WW328"/>
      <c r="WX328"/>
      <c r="WY328"/>
      <c r="WZ328"/>
      <c r="XA328"/>
      <c r="XB328"/>
      <c r="XC328"/>
      <c r="XD328"/>
      <c r="XE328"/>
      <c r="XF328"/>
      <c r="XG328"/>
      <c r="XH328"/>
      <c r="XI328"/>
      <c r="XJ328"/>
      <c r="XK328"/>
      <c r="XL328"/>
      <c r="XM328"/>
      <c r="XN328"/>
      <c r="XO328"/>
      <c r="XP328"/>
      <c r="XQ328"/>
      <c r="XR328"/>
      <c r="XS328"/>
      <c r="XT328"/>
      <c r="XU328"/>
      <c r="XV328"/>
      <c r="XW328"/>
      <c r="XX328"/>
      <c r="XY328"/>
      <c r="XZ328"/>
      <c r="YA328"/>
      <c r="YB328"/>
      <c r="YC328"/>
      <c r="YD328"/>
      <c r="YE328"/>
      <c r="YF328"/>
      <c r="YG328"/>
      <c r="YH328"/>
      <c r="YI328"/>
      <c r="YJ328"/>
      <c r="YK328"/>
      <c r="YL328"/>
      <c r="YM328"/>
      <c r="YN328"/>
      <c r="YO328"/>
      <c r="YP328"/>
      <c r="YQ328"/>
      <c r="YR328"/>
      <c r="YS328"/>
      <c r="YT328"/>
      <c r="YU328"/>
      <c r="YV328"/>
      <c r="YW328"/>
      <c r="YX328"/>
      <c r="YY328"/>
      <c r="YZ328"/>
      <c r="ZA328"/>
      <c r="ZB328"/>
      <c r="ZC328"/>
      <c r="ZD328"/>
      <c r="ZE328"/>
      <c r="ZF328"/>
      <c r="ZG328"/>
      <c r="ZH328"/>
      <c r="ZI328"/>
      <c r="ZJ328"/>
      <c r="ZK328"/>
      <c r="ZL328"/>
      <c r="ZM328"/>
      <c r="ZN328"/>
      <c r="ZO328"/>
      <c r="ZP328"/>
      <c r="ZQ328"/>
      <c r="ZR328"/>
      <c r="ZS328"/>
      <c r="ZT328"/>
      <c r="ZU328"/>
      <c r="ZV328"/>
      <c r="ZW328"/>
      <c r="ZX328"/>
      <c r="ZY328"/>
      <c r="ZZ328"/>
      <c r="AAA328"/>
      <c r="AAB328"/>
      <c r="AAC328"/>
      <c r="AAD328"/>
      <c r="AAE328"/>
      <c r="AAF328"/>
      <c r="AAG328"/>
      <c r="AAH328"/>
      <c r="AAI328"/>
      <c r="AAJ328"/>
      <c r="AAK328"/>
      <c r="AAL328"/>
      <c r="AAM328"/>
      <c r="AAN328"/>
      <c r="AAO328"/>
      <c r="AAP328"/>
      <c r="AAQ328"/>
      <c r="AAR328"/>
      <c r="AAS328"/>
      <c r="AAT328"/>
      <c r="AAU328"/>
      <c r="AAV328"/>
      <c r="AAW328"/>
      <c r="AAX328"/>
      <c r="AAY328"/>
      <c r="AAZ328"/>
      <c r="ABA328"/>
      <c r="ABB328"/>
      <c r="ABC328"/>
      <c r="ABD328"/>
      <c r="ABE328"/>
      <c r="ABF328"/>
      <c r="ABG328"/>
      <c r="ABH328"/>
      <c r="ABI328"/>
      <c r="ABJ328"/>
      <c r="ABK328"/>
      <c r="ABL328"/>
      <c r="ABM328"/>
      <c r="ABN328"/>
      <c r="ABO328"/>
      <c r="ABP328"/>
      <c r="ABQ328"/>
      <c r="ABR328"/>
      <c r="ABS328"/>
      <c r="ABT328"/>
      <c r="ABU328"/>
      <c r="ABV328"/>
      <c r="ABW328"/>
      <c r="ABX328"/>
      <c r="ABY328"/>
      <c r="ABZ328"/>
      <c r="ACA328"/>
      <c r="ACB328"/>
      <c r="ACC328"/>
      <c r="ACD328"/>
      <c r="ACE328"/>
      <c r="ACF328"/>
      <c r="ACG328"/>
      <c r="ACH328"/>
      <c r="ACI328"/>
      <c r="ACJ328"/>
      <c r="ACK328"/>
      <c r="ACL328"/>
      <c r="ACM328"/>
      <c r="ACN328"/>
      <c r="ACO328"/>
      <c r="ACP328"/>
      <c r="ACQ328"/>
      <c r="ACR328"/>
      <c r="ACS328"/>
      <c r="ACT328"/>
      <c r="ACU328"/>
      <c r="ACV328"/>
      <c r="ACW328"/>
      <c r="ACX328"/>
      <c r="ACY328"/>
      <c r="ACZ328"/>
      <c r="ADA328"/>
      <c r="ADB328"/>
      <c r="ADC328"/>
      <c r="ADD328"/>
      <c r="ADE328"/>
      <c r="ADF328"/>
      <c r="ADG328"/>
      <c r="ADH328"/>
      <c r="ADI328"/>
      <c r="ADJ328"/>
      <c r="ADK328"/>
      <c r="ADL328"/>
      <c r="ADM328"/>
      <c r="ADN328"/>
      <c r="ADO328"/>
      <c r="ADP328"/>
      <c r="ADQ328"/>
      <c r="ADR328"/>
      <c r="ADS328"/>
      <c r="ADT328"/>
      <c r="ADU328"/>
      <c r="ADV328"/>
      <c r="ADW328"/>
      <c r="ADX328"/>
      <c r="ADY328"/>
      <c r="ADZ328"/>
      <c r="AEA328"/>
      <c r="AEB328"/>
      <c r="AEC328"/>
      <c r="AED328"/>
      <c r="AEE328"/>
      <c r="AEF328"/>
      <c r="AEG328"/>
      <c r="AEH328"/>
      <c r="AEI328"/>
      <c r="AEJ328"/>
      <c r="AEK328"/>
      <c r="AEL328"/>
      <c r="AEM328"/>
      <c r="AEN328"/>
      <c r="AEO328"/>
      <c r="AEP328"/>
      <c r="AEQ328"/>
      <c r="AER328"/>
      <c r="AES328"/>
      <c r="AET328"/>
      <c r="AEU328"/>
      <c r="AEV328"/>
      <c r="AEW328"/>
      <c r="AEX328"/>
      <c r="AEY328"/>
      <c r="AEZ328"/>
      <c r="AFA328"/>
      <c r="AFB328"/>
      <c r="AFC328"/>
      <c r="AFD328"/>
      <c r="AFE328"/>
      <c r="AFF328"/>
      <c r="AFG328"/>
      <c r="AFH328"/>
      <c r="AFI328"/>
      <c r="AFJ328"/>
      <c r="AFK328"/>
      <c r="AFL328"/>
      <c r="AFM328"/>
      <c r="AFN328"/>
      <c r="AFO328"/>
      <c r="AFP328"/>
      <c r="AFQ328"/>
      <c r="AFR328"/>
      <c r="AFS328"/>
      <c r="AFT328"/>
      <c r="AFU328"/>
      <c r="AFV328"/>
      <c r="AFW328"/>
      <c r="AFX328"/>
      <c r="AFY328"/>
      <c r="AFZ328"/>
      <c r="AGA328"/>
      <c r="AGB328"/>
      <c r="AGC328"/>
      <c r="AGD328"/>
      <c r="AGE328"/>
      <c r="AGF328"/>
      <c r="AGG328"/>
      <c r="AGH328"/>
      <c r="AGI328"/>
      <c r="AGJ328"/>
      <c r="AGK328"/>
      <c r="AGL328"/>
      <c r="AGM328"/>
      <c r="AGN328"/>
      <c r="AGO328"/>
      <c r="AGP328"/>
      <c r="AGQ328"/>
      <c r="AGR328"/>
      <c r="AGS328"/>
      <c r="AGT328"/>
      <c r="AGU328"/>
      <c r="AGV328"/>
      <c r="AGW328"/>
      <c r="AGX328"/>
      <c r="AGY328"/>
      <c r="AGZ328"/>
      <c r="AHA328"/>
      <c r="AHB328"/>
      <c r="AHC328"/>
      <c r="AHD328"/>
      <c r="AHE328"/>
      <c r="AHF328"/>
      <c r="AHG328"/>
      <c r="AHH328"/>
      <c r="AHI328"/>
      <c r="AHJ328"/>
      <c r="AHK328"/>
      <c r="AHL328"/>
      <c r="AHM328"/>
      <c r="AHN328"/>
      <c r="AHO328"/>
      <c r="AHP328"/>
      <c r="AHQ328"/>
      <c r="AHR328"/>
      <c r="AHS328"/>
      <c r="AHT328"/>
      <c r="AHU328"/>
      <c r="AHV328"/>
      <c r="AHW328"/>
      <c r="AHX328"/>
      <c r="AHY328"/>
      <c r="AHZ328"/>
      <c r="AIA328"/>
      <c r="AIB328"/>
      <c r="AIC328"/>
      <c r="AID328"/>
      <c r="AIE328"/>
      <c r="AIF328"/>
      <c r="AIG328"/>
      <c r="AIH328"/>
      <c r="AII328"/>
      <c r="AIJ328"/>
      <c r="AIK328"/>
      <c r="AIL328"/>
      <c r="AIM328"/>
      <c r="AIN328"/>
      <c r="AIO328"/>
      <c r="AIP328"/>
      <c r="AIQ328"/>
      <c r="AIR328"/>
      <c r="AIS328"/>
      <c r="AIT328"/>
      <c r="AIU328"/>
      <c r="AIV328"/>
      <c r="AIW328"/>
      <c r="AIX328"/>
      <c r="AIY328"/>
      <c r="AIZ328"/>
      <c r="AJA328"/>
      <c r="AJB328"/>
      <c r="AJC328"/>
      <c r="AJD328"/>
      <c r="AJE328"/>
      <c r="AJF328"/>
      <c r="AJG328"/>
      <c r="AJH328"/>
      <c r="AJI328"/>
      <c r="AJJ328"/>
      <c r="AJK328"/>
      <c r="AJL328"/>
      <c r="AJM328"/>
      <c r="AJN328"/>
      <c r="AJO328"/>
      <c r="AJP328"/>
      <c r="AJQ328"/>
      <c r="AJR328"/>
      <c r="AJS328"/>
      <c r="AJT328"/>
      <c r="AJU328"/>
      <c r="AJV328"/>
      <c r="AJW328"/>
      <c r="AJX328"/>
      <c r="AJY328"/>
      <c r="AJZ328"/>
      <c r="AKA328"/>
      <c r="AKB328"/>
      <c r="AKC328"/>
      <c r="AKD328"/>
      <c r="AKE328"/>
      <c r="AKF328"/>
      <c r="AKG328"/>
      <c r="AKH328"/>
      <c r="AKI328"/>
      <c r="AKJ328"/>
      <c r="AKK328"/>
      <c r="AKL328"/>
      <c r="AKM328"/>
      <c r="AKN328"/>
      <c r="AKO328"/>
      <c r="AKP328"/>
      <c r="AKQ328"/>
      <c r="AKR328"/>
      <c r="AKS328"/>
      <c r="AKT328"/>
      <c r="AKU328"/>
      <c r="AKV328"/>
      <c r="AKW328"/>
      <c r="AKX328"/>
      <c r="AKY328"/>
      <c r="AKZ328"/>
      <c r="ALA328"/>
      <c r="ALB328"/>
      <c r="ALC328"/>
      <c r="ALD328"/>
      <c r="ALE328"/>
      <c r="ALF328"/>
      <c r="ALG328"/>
      <c r="ALH328"/>
      <c r="ALI328"/>
      <c r="ALJ328"/>
      <c r="ALK328"/>
      <c r="ALL328"/>
      <c r="ALM328"/>
      <c r="ALN328"/>
      <c r="ALO328"/>
      <c r="ALP328"/>
      <c r="ALQ328"/>
      <c r="ALR328"/>
      <c r="ALS328"/>
      <c r="ALT328"/>
      <c r="ALU328"/>
      <c r="ALV328"/>
      <c r="ALW328"/>
      <c r="ALX328"/>
      <c r="ALY328"/>
      <c r="ALZ328"/>
      <c r="AMA328"/>
    </row>
    <row r="329" spans="3:1015" x14ac:dyDescent="0.25">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c r="AA329" s="123"/>
      <c r="AB329" s="123"/>
      <c r="AC329" s="123"/>
      <c r="AD329" s="123"/>
      <c r="AE329" s="123"/>
      <c r="AF329" s="123"/>
      <c r="AG329" s="123"/>
      <c r="AH329" s="123"/>
      <c r="AI329" s="123"/>
      <c r="AJ329" s="123"/>
      <c r="AK329" s="123"/>
      <c r="AL329" s="123"/>
      <c r="AM329" s="123"/>
      <c r="AN329" s="123"/>
      <c r="AO329" s="123"/>
      <c r="AP329" s="123"/>
      <c r="AQ329" s="123"/>
      <c r="AR329" s="123"/>
      <c r="AS329" s="123"/>
      <c r="AT329" s="123"/>
      <c r="AU329" s="123"/>
      <c r="AV329"/>
      <c r="AW329"/>
      <c r="AX329"/>
      <c r="AY329"/>
      <c r="AZ329"/>
      <c r="BA329"/>
      <c r="BB329"/>
      <c r="BC329"/>
      <c r="BD329"/>
      <c r="BE329"/>
      <c r="BF329"/>
      <c r="BG329"/>
      <c r="BH329"/>
      <c r="BI329"/>
      <c r="BJ329"/>
      <c r="BK329"/>
      <c r="BL329"/>
      <c r="BM329"/>
      <c r="BN329"/>
      <c r="BO329"/>
      <c r="BP329"/>
      <c r="BQ329"/>
      <c r="BR329"/>
      <c r="BS329"/>
      <c r="BT329"/>
      <c r="BU329"/>
      <c r="BV329"/>
      <c r="BW329"/>
      <c r="BX329"/>
      <c r="BY329"/>
      <c r="BZ329"/>
      <c r="CA329"/>
      <c r="CB329"/>
      <c r="CC329"/>
      <c r="CD329"/>
      <c r="CE329"/>
      <c r="CF329"/>
      <c r="CG329"/>
      <c r="CH329"/>
      <c r="CI329"/>
      <c r="CJ329"/>
      <c r="CK329"/>
      <c r="CL329"/>
      <c r="CM329"/>
      <c r="CN329"/>
      <c r="CO329"/>
      <c r="CP329"/>
      <c r="CQ329"/>
      <c r="CR329"/>
      <c r="CS329"/>
      <c r="CT329"/>
      <c r="CU329"/>
      <c r="CV329"/>
      <c r="CW329"/>
      <c r="CX329"/>
      <c r="CY329"/>
      <c r="CZ329"/>
      <c r="DA329"/>
      <c r="DB329"/>
      <c r="DC329"/>
      <c r="DD329"/>
      <c r="DE329"/>
      <c r="DF329"/>
      <c r="DG329"/>
      <c r="DH329"/>
      <c r="DI329"/>
      <c r="DJ329"/>
      <c r="DK329"/>
      <c r="DL329"/>
      <c r="DM329"/>
      <c r="DN329"/>
      <c r="DO329"/>
      <c r="DP329"/>
      <c r="DQ329"/>
      <c r="DR329"/>
      <c r="DS329"/>
      <c r="DT329"/>
      <c r="DU329"/>
      <c r="DV329"/>
      <c r="DW329"/>
      <c r="DX329"/>
      <c r="DY329"/>
      <c r="DZ329"/>
      <c r="EA329"/>
      <c r="EB329"/>
      <c r="EC329"/>
      <c r="ED329"/>
      <c r="EE329"/>
      <c r="EF329"/>
      <c r="EG329"/>
      <c r="EH329"/>
      <c r="EI329"/>
      <c r="EJ329"/>
      <c r="EK329"/>
      <c r="EL329"/>
      <c r="EM329"/>
      <c r="EN329"/>
      <c r="EO329"/>
      <c r="EP329"/>
      <c r="EQ329"/>
      <c r="ER329"/>
      <c r="ES329"/>
      <c r="ET329"/>
      <c r="EU329"/>
      <c r="EV329"/>
      <c r="EW329"/>
      <c r="EX329"/>
      <c r="EY329"/>
      <c r="EZ329"/>
      <c r="FA329"/>
      <c r="FB329"/>
      <c r="FC329"/>
      <c r="FD329"/>
      <c r="FE329"/>
      <c r="FF329"/>
      <c r="FG329"/>
      <c r="FH329"/>
      <c r="FI329"/>
      <c r="FJ329"/>
      <c r="FK329"/>
      <c r="FL329"/>
      <c r="FM329"/>
      <c r="FN329"/>
      <c r="FO329"/>
      <c r="FP329"/>
      <c r="FQ329"/>
      <c r="FR329"/>
      <c r="FS329"/>
      <c r="FT329"/>
      <c r="FU329"/>
      <c r="FV329"/>
      <c r="FW329"/>
      <c r="FX329"/>
      <c r="FY329"/>
      <c r="FZ329"/>
      <c r="GA329"/>
      <c r="GB329"/>
      <c r="GC329"/>
      <c r="GD329"/>
      <c r="GE329"/>
      <c r="GF329"/>
      <c r="GG329"/>
      <c r="GH329"/>
      <c r="GI329"/>
      <c r="GJ329"/>
      <c r="GK329"/>
      <c r="GL329"/>
      <c r="GM329"/>
      <c r="GN329"/>
      <c r="GO329"/>
      <c r="GP329"/>
      <c r="GQ329"/>
      <c r="GR329"/>
      <c r="GS329"/>
      <c r="GT329"/>
      <c r="GU329"/>
      <c r="GV329"/>
      <c r="GW329"/>
      <c r="GX329"/>
      <c r="GY329"/>
      <c r="GZ329"/>
      <c r="HA329"/>
      <c r="HB329"/>
      <c r="HC329"/>
      <c r="HD329"/>
      <c r="HE329"/>
      <c r="HF329"/>
      <c r="HG329"/>
      <c r="HH329"/>
      <c r="HI329"/>
      <c r="HJ329"/>
      <c r="HK329"/>
      <c r="HL329"/>
      <c r="HM329"/>
      <c r="HN329"/>
      <c r="HO329"/>
      <c r="HP329"/>
      <c r="HQ329"/>
      <c r="HR329"/>
      <c r="HS329"/>
      <c r="HT329"/>
      <c r="HU329"/>
      <c r="HV329"/>
      <c r="HW329"/>
      <c r="HX329"/>
      <c r="HY329"/>
      <c r="HZ329"/>
      <c r="IA329"/>
      <c r="IB329"/>
      <c r="IC329"/>
      <c r="ID329"/>
      <c r="IE329"/>
      <c r="IF329"/>
      <c r="IG329"/>
      <c r="IH329"/>
      <c r="II329"/>
      <c r="IJ329"/>
      <c r="IK329"/>
      <c r="IL329"/>
      <c r="IM329"/>
      <c r="IN329"/>
      <c r="IO329"/>
      <c r="IP329"/>
      <c r="IQ329"/>
      <c r="IR329"/>
      <c r="IS329"/>
      <c r="IT329"/>
      <c r="IU329"/>
      <c r="IV329"/>
      <c r="IW329"/>
      <c r="IX329"/>
      <c r="IY329"/>
      <c r="IZ329"/>
      <c r="JA329"/>
      <c r="JB329"/>
      <c r="JC329"/>
      <c r="JD329"/>
      <c r="JE329"/>
      <c r="JF329"/>
      <c r="JG329"/>
      <c r="JH329"/>
      <c r="JI329"/>
      <c r="JJ329"/>
      <c r="JK329"/>
      <c r="JL329"/>
      <c r="JM329"/>
      <c r="JN329"/>
      <c r="JO329"/>
      <c r="JP329"/>
      <c r="JQ329"/>
      <c r="JR329"/>
      <c r="JS329"/>
      <c r="JT329"/>
      <c r="JU329"/>
      <c r="JV329"/>
      <c r="JW329"/>
      <c r="JX329"/>
      <c r="JY329"/>
      <c r="JZ329"/>
      <c r="KA329"/>
      <c r="KB329"/>
      <c r="KC329"/>
      <c r="KD329"/>
      <c r="KE329"/>
      <c r="KF329"/>
      <c r="KG329"/>
      <c r="KH329"/>
      <c r="KI329"/>
      <c r="KJ329"/>
      <c r="KK329"/>
      <c r="KL329"/>
      <c r="KM329"/>
      <c r="KN329"/>
      <c r="KO329"/>
      <c r="KP329"/>
      <c r="KQ329"/>
      <c r="KR329"/>
      <c r="KS329"/>
      <c r="KT329"/>
      <c r="KU329"/>
      <c r="KV329"/>
      <c r="KW329"/>
      <c r="KX329"/>
      <c r="KY329"/>
      <c r="KZ329"/>
      <c r="LA329"/>
      <c r="LB329"/>
      <c r="LC329"/>
      <c r="LD329"/>
      <c r="LE329"/>
      <c r="LF329"/>
      <c r="LG329"/>
      <c r="LH329"/>
      <c r="LI329"/>
      <c r="LJ329"/>
      <c r="LK329"/>
      <c r="LL329"/>
      <c r="LM329"/>
      <c r="LN329"/>
      <c r="LO329"/>
      <c r="LP329"/>
      <c r="LQ329"/>
      <c r="LR329"/>
      <c r="LS329"/>
      <c r="LT329"/>
      <c r="LU329"/>
      <c r="LV329"/>
      <c r="LW329"/>
      <c r="LX329"/>
      <c r="LY329"/>
      <c r="LZ329"/>
      <c r="MA329"/>
      <c r="MB329"/>
      <c r="MC329"/>
      <c r="MD329"/>
      <c r="ME329"/>
      <c r="MF329"/>
      <c r="MG329"/>
      <c r="MH329"/>
      <c r="MI329"/>
      <c r="MJ329"/>
      <c r="MK329"/>
      <c r="ML329"/>
      <c r="MM329"/>
      <c r="MN329"/>
      <c r="MO329"/>
      <c r="MP329"/>
      <c r="MQ329"/>
      <c r="MR329"/>
      <c r="MS329"/>
      <c r="MT329"/>
      <c r="MU329"/>
      <c r="MV329"/>
      <c r="MW329"/>
      <c r="MX329"/>
      <c r="MY329"/>
      <c r="MZ329"/>
      <c r="NA329"/>
      <c r="NB329"/>
      <c r="NC329"/>
      <c r="ND329"/>
      <c r="NE329"/>
      <c r="NF329"/>
      <c r="NG329"/>
      <c r="NH329"/>
      <c r="NI329"/>
      <c r="NJ329"/>
      <c r="NK329"/>
      <c r="NL329"/>
      <c r="NM329"/>
      <c r="NN329"/>
      <c r="NO329"/>
      <c r="NP329"/>
      <c r="NQ329"/>
      <c r="NR329"/>
      <c r="NS329"/>
      <c r="NT329"/>
      <c r="NU329"/>
      <c r="NV329"/>
      <c r="NW329"/>
      <c r="NX329"/>
      <c r="NY329"/>
      <c r="NZ329"/>
      <c r="OA329"/>
      <c r="OB329"/>
      <c r="OC329"/>
      <c r="OD329"/>
      <c r="OE329"/>
      <c r="OF329"/>
      <c r="OG329"/>
      <c r="OH329"/>
      <c r="OI329"/>
      <c r="OJ329"/>
      <c r="OK329"/>
      <c r="OL329"/>
      <c r="OM329"/>
      <c r="ON329"/>
      <c r="OO329"/>
      <c r="OP329"/>
      <c r="OQ329"/>
      <c r="OR329"/>
      <c r="OS329"/>
      <c r="OT329"/>
      <c r="OU329"/>
      <c r="OV329"/>
      <c r="OW329"/>
      <c r="OX329"/>
      <c r="OY329"/>
      <c r="OZ329"/>
      <c r="PA329"/>
      <c r="PB329"/>
      <c r="PC329"/>
      <c r="PD329"/>
      <c r="PE329"/>
      <c r="PF329"/>
      <c r="PG329"/>
      <c r="PH329"/>
      <c r="PI329"/>
      <c r="PJ329"/>
      <c r="PK329"/>
      <c r="PL329"/>
      <c r="PM329"/>
      <c r="PN329"/>
      <c r="PO329"/>
      <c r="PP329"/>
      <c r="PQ329"/>
      <c r="PR329"/>
      <c r="PS329"/>
      <c r="PT329"/>
      <c r="PU329"/>
      <c r="PV329"/>
      <c r="PW329"/>
      <c r="PX329"/>
      <c r="PY329"/>
      <c r="PZ329"/>
      <c r="QA329"/>
      <c r="QB329"/>
      <c r="QC329"/>
      <c r="QD329"/>
      <c r="QE329"/>
      <c r="QF329"/>
      <c r="QG329"/>
      <c r="QH329"/>
      <c r="QI329"/>
      <c r="QJ329"/>
      <c r="QK329"/>
      <c r="QL329"/>
      <c r="QM329"/>
      <c r="QN329"/>
      <c r="QO329"/>
      <c r="QP329"/>
      <c r="QQ329"/>
      <c r="QR329"/>
      <c r="QS329"/>
      <c r="QT329"/>
      <c r="QU329"/>
      <c r="QV329"/>
      <c r="QW329"/>
      <c r="QX329"/>
      <c r="QY329"/>
      <c r="QZ329"/>
      <c r="RA329"/>
      <c r="RB329"/>
      <c r="RC329"/>
      <c r="RD329"/>
      <c r="RE329"/>
      <c r="RF329"/>
      <c r="RG329"/>
      <c r="RH329"/>
      <c r="RI329"/>
      <c r="RJ329"/>
      <c r="RK329"/>
      <c r="RL329"/>
      <c r="RM329"/>
      <c r="RN329"/>
      <c r="RO329"/>
      <c r="RP329"/>
      <c r="RQ329"/>
      <c r="RR329"/>
      <c r="RS329"/>
      <c r="RT329"/>
      <c r="RU329"/>
      <c r="RV329"/>
      <c r="RW329"/>
      <c r="RX329"/>
      <c r="RY329"/>
      <c r="RZ329"/>
      <c r="SA329"/>
      <c r="SB329"/>
      <c r="SC329"/>
      <c r="SD329"/>
      <c r="SE329"/>
      <c r="SF329"/>
      <c r="SG329"/>
      <c r="SH329"/>
      <c r="SI329"/>
      <c r="SJ329"/>
      <c r="SK329"/>
      <c r="SL329"/>
      <c r="SM329"/>
      <c r="SN329"/>
      <c r="SO329"/>
      <c r="SP329"/>
      <c r="SQ329"/>
      <c r="SR329"/>
      <c r="SS329"/>
      <c r="ST329"/>
      <c r="SU329"/>
      <c r="SV329"/>
      <c r="SW329"/>
      <c r="SX329"/>
      <c r="SY329"/>
      <c r="SZ329"/>
      <c r="TA329"/>
      <c r="TB329"/>
      <c r="TC329"/>
      <c r="TD329"/>
      <c r="TE329"/>
      <c r="TF329"/>
      <c r="TG329"/>
      <c r="TH329"/>
      <c r="TI329"/>
      <c r="TJ329"/>
      <c r="TK329"/>
      <c r="TL329"/>
      <c r="TM329"/>
      <c r="TN329"/>
      <c r="TO329"/>
      <c r="TP329"/>
      <c r="TQ329"/>
      <c r="TR329"/>
      <c r="TS329"/>
      <c r="TT329"/>
      <c r="TU329"/>
      <c r="TV329"/>
      <c r="TW329"/>
      <c r="TX329"/>
      <c r="TY329"/>
      <c r="TZ329"/>
      <c r="UA329"/>
      <c r="UB329"/>
      <c r="UC329"/>
      <c r="UD329"/>
      <c r="UE329"/>
      <c r="UF329"/>
      <c r="UG329"/>
      <c r="UH329"/>
      <c r="UI329"/>
      <c r="UJ329"/>
      <c r="UK329"/>
      <c r="UL329"/>
      <c r="UM329"/>
      <c r="UN329"/>
      <c r="UO329"/>
      <c r="UP329"/>
      <c r="UQ329"/>
      <c r="UR329"/>
      <c r="US329"/>
      <c r="UT329"/>
      <c r="UU329"/>
      <c r="UV329"/>
      <c r="UW329"/>
      <c r="UX329"/>
      <c r="UY329"/>
      <c r="UZ329"/>
      <c r="VA329"/>
      <c r="VB329"/>
      <c r="VC329"/>
      <c r="VD329"/>
      <c r="VE329"/>
      <c r="VF329"/>
      <c r="VG329"/>
      <c r="VH329"/>
      <c r="VI329"/>
      <c r="VJ329"/>
      <c r="VK329"/>
      <c r="VL329"/>
      <c r="VM329"/>
      <c r="VN329"/>
      <c r="VO329"/>
      <c r="VP329"/>
      <c r="VQ329"/>
      <c r="VR329"/>
      <c r="VS329"/>
      <c r="VT329"/>
      <c r="VU329"/>
      <c r="VV329"/>
      <c r="VW329"/>
      <c r="VX329"/>
      <c r="VY329"/>
      <c r="VZ329"/>
      <c r="WA329"/>
      <c r="WB329"/>
      <c r="WC329"/>
      <c r="WD329"/>
      <c r="WE329"/>
      <c r="WF329"/>
      <c r="WG329"/>
      <c r="WH329"/>
      <c r="WI329"/>
      <c r="WJ329"/>
      <c r="WK329"/>
      <c r="WL329"/>
      <c r="WM329"/>
      <c r="WN329"/>
      <c r="WO329"/>
      <c r="WP329"/>
      <c r="WQ329"/>
      <c r="WR329"/>
      <c r="WS329"/>
      <c r="WT329"/>
      <c r="WU329"/>
      <c r="WV329"/>
      <c r="WW329"/>
      <c r="WX329"/>
      <c r="WY329"/>
      <c r="WZ329"/>
      <c r="XA329"/>
      <c r="XB329"/>
      <c r="XC329"/>
      <c r="XD329"/>
      <c r="XE329"/>
      <c r="XF329"/>
      <c r="XG329"/>
      <c r="XH329"/>
      <c r="XI329"/>
      <c r="XJ329"/>
      <c r="XK329"/>
      <c r="XL329"/>
      <c r="XM329"/>
      <c r="XN329"/>
      <c r="XO329"/>
      <c r="XP329"/>
      <c r="XQ329"/>
      <c r="XR329"/>
      <c r="XS329"/>
      <c r="XT329"/>
      <c r="XU329"/>
      <c r="XV329"/>
      <c r="XW329"/>
      <c r="XX329"/>
      <c r="XY329"/>
      <c r="XZ329"/>
      <c r="YA329"/>
      <c r="YB329"/>
      <c r="YC329"/>
      <c r="YD329"/>
      <c r="YE329"/>
      <c r="YF329"/>
      <c r="YG329"/>
      <c r="YH329"/>
      <c r="YI329"/>
      <c r="YJ329"/>
      <c r="YK329"/>
      <c r="YL329"/>
      <c r="YM329"/>
      <c r="YN329"/>
      <c r="YO329"/>
      <c r="YP329"/>
      <c r="YQ329"/>
      <c r="YR329"/>
      <c r="YS329"/>
      <c r="YT329"/>
      <c r="YU329"/>
      <c r="YV329"/>
      <c r="YW329"/>
      <c r="YX329"/>
      <c r="YY329"/>
      <c r="YZ329"/>
      <c r="ZA329"/>
      <c r="ZB329"/>
      <c r="ZC329"/>
      <c r="ZD329"/>
      <c r="ZE329"/>
      <c r="ZF329"/>
      <c r="ZG329"/>
      <c r="ZH329"/>
      <c r="ZI329"/>
      <c r="ZJ329"/>
      <c r="ZK329"/>
      <c r="ZL329"/>
      <c r="ZM329"/>
      <c r="ZN329"/>
      <c r="ZO329"/>
      <c r="ZP329"/>
      <c r="ZQ329"/>
      <c r="ZR329"/>
      <c r="ZS329"/>
      <c r="ZT329"/>
      <c r="ZU329"/>
      <c r="ZV329"/>
      <c r="ZW329"/>
      <c r="ZX329"/>
      <c r="ZY329"/>
      <c r="ZZ329"/>
      <c r="AAA329"/>
      <c r="AAB329"/>
      <c r="AAC329"/>
      <c r="AAD329"/>
      <c r="AAE329"/>
      <c r="AAF329"/>
      <c r="AAG329"/>
      <c r="AAH329"/>
      <c r="AAI329"/>
      <c r="AAJ329"/>
      <c r="AAK329"/>
      <c r="AAL329"/>
      <c r="AAM329"/>
      <c r="AAN329"/>
      <c r="AAO329"/>
      <c r="AAP329"/>
      <c r="AAQ329"/>
      <c r="AAR329"/>
      <c r="AAS329"/>
      <c r="AAT329"/>
      <c r="AAU329"/>
      <c r="AAV329"/>
      <c r="AAW329"/>
      <c r="AAX329"/>
      <c r="AAY329"/>
      <c r="AAZ329"/>
      <c r="ABA329"/>
      <c r="ABB329"/>
      <c r="ABC329"/>
      <c r="ABD329"/>
      <c r="ABE329"/>
      <c r="ABF329"/>
      <c r="ABG329"/>
      <c r="ABH329"/>
      <c r="ABI329"/>
      <c r="ABJ329"/>
      <c r="ABK329"/>
      <c r="ABL329"/>
      <c r="ABM329"/>
      <c r="ABN329"/>
      <c r="ABO329"/>
      <c r="ABP329"/>
      <c r="ABQ329"/>
      <c r="ABR329"/>
      <c r="ABS329"/>
      <c r="ABT329"/>
      <c r="ABU329"/>
      <c r="ABV329"/>
      <c r="ABW329"/>
      <c r="ABX329"/>
      <c r="ABY329"/>
      <c r="ABZ329"/>
      <c r="ACA329"/>
      <c r="ACB329"/>
      <c r="ACC329"/>
      <c r="ACD329"/>
      <c r="ACE329"/>
      <c r="ACF329"/>
      <c r="ACG329"/>
      <c r="ACH329"/>
      <c r="ACI329"/>
      <c r="ACJ329"/>
      <c r="ACK329"/>
      <c r="ACL329"/>
      <c r="ACM329"/>
      <c r="ACN329"/>
      <c r="ACO329"/>
      <c r="ACP329"/>
      <c r="ACQ329"/>
      <c r="ACR329"/>
      <c r="ACS329"/>
      <c r="ACT329"/>
      <c r="ACU329"/>
      <c r="ACV329"/>
      <c r="ACW329"/>
      <c r="ACX329"/>
      <c r="ACY329"/>
      <c r="ACZ329"/>
      <c r="ADA329"/>
      <c r="ADB329"/>
      <c r="ADC329"/>
      <c r="ADD329"/>
      <c r="ADE329"/>
      <c r="ADF329"/>
      <c r="ADG329"/>
      <c r="ADH329"/>
      <c r="ADI329"/>
      <c r="ADJ329"/>
      <c r="ADK329"/>
      <c r="ADL329"/>
      <c r="ADM329"/>
      <c r="ADN329"/>
      <c r="ADO329"/>
      <c r="ADP329"/>
      <c r="ADQ329"/>
      <c r="ADR329"/>
      <c r="ADS329"/>
      <c r="ADT329"/>
      <c r="ADU329"/>
      <c r="ADV329"/>
      <c r="ADW329"/>
      <c r="ADX329"/>
      <c r="ADY329"/>
      <c r="ADZ329"/>
      <c r="AEA329"/>
      <c r="AEB329"/>
      <c r="AEC329"/>
      <c r="AED329"/>
      <c r="AEE329"/>
      <c r="AEF329"/>
      <c r="AEG329"/>
      <c r="AEH329"/>
      <c r="AEI329"/>
      <c r="AEJ329"/>
      <c r="AEK329"/>
      <c r="AEL329"/>
      <c r="AEM329"/>
      <c r="AEN329"/>
      <c r="AEO329"/>
      <c r="AEP329"/>
      <c r="AEQ329"/>
      <c r="AER329"/>
      <c r="AES329"/>
      <c r="AET329"/>
      <c r="AEU329"/>
      <c r="AEV329"/>
      <c r="AEW329"/>
      <c r="AEX329"/>
      <c r="AEY329"/>
      <c r="AEZ329"/>
      <c r="AFA329"/>
      <c r="AFB329"/>
      <c r="AFC329"/>
      <c r="AFD329"/>
      <c r="AFE329"/>
      <c r="AFF329"/>
      <c r="AFG329"/>
      <c r="AFH329"/>
      <c r="AFI329"/>
      <c r="AFJ329"/>
      <c r="AFK329"/>
      <c r="AFL329"/>
      <c r="AFM329"/>
      <c r="AFN329"/>
      <c r="AFO329"/>
      <c r="AFP329"/>
      <c r="AFQ329"/>
      <c r="AFR329"/>
      <c r="AFS329"/>
      <c r="AFT329"/>
      <c r="AFU329"/>
      <c r="AFV329"/>
      <c r="AFW329"/>
      <c r="AFX329"/>
      <c r="AFY329"/>
      <c r="AFZ329"/>
      <c r="AGA329"/>
      <c r="AGB329"/>
      <c r="AGC329"/>
      <c r="AGD329"/>
      <c r="AGE329"/>
      <c r="AGF329"/>
      <c r="AGG329"/>
      <c r="AGH329"/>
      <c r="AGI329"/>
      <c r="AGJ329"/>
      <c r="AGK329"/>
      <c r="AGL329"/>
      <c r="AGM329"/>
      <c r="AGN329"/>
      <c r="AGO329"/>
      <c r="AGP329"/>
      <c r="AGQ329"/>
      <c r="AGR329"/>
      <c r="AGS329"/>
      <c r="AGT329"/>
      <c r="AGU329"/>
      <c r="AGV329"/>
      <c r="AGW329"/>
      <c r="AGX329"/>
      <c r="AGY329"/>
      <c r="AGZ329"/>
      <c r="AHA329"/>
      <c r="AHB329"/>
      <c r="AHC329"/>
      <c r="AHD329"/>
      <c r="AHE329"/>
      <c r="AHF329"/>
      <c r="AHG329"/>
      <c r="AHH329"/>
      <c r="AHI329"/>
      <c r="AHJ329"/>
      <c r="AHK329"/>
      <c r="AHL329"/>
      <c r="AHM329"/>
      <c r="AHN329"/>
      <c r="AHO329"/>
      <c r="AHP329"/>
      <c r="AHQ329"/>
      <c r="AHR329"/>
      <c r="AHS329"/>
      <c r="AHT329"/>
      <c r="AHU329"/>
      <c r="AHV329"/>
      <c r="AHW329"/>
      <c r="AHX329"/>
      <c r="AHY329"/>
      <c r="AHZ329"/>
      <c r="AIA329"/>
      <c r="AIB329"/>
      <c r="AIC329"/>
      <c r="AID329"/>
      <c r="AIE329"/>
      <c r="AIF329"/>
      <c r="AIG329"/>
      <c r="AIH329"/>
      <c r="AII329"/>
      <c r="AIJ329"/>
      <c r="AIK329"/>
      <c r="AIL329"/>
      <c r="AIM329"/>
      <c r="AIN329"/>
      <c r="AIO329"/>
      <c r="AIP329"/>
      <c r="AIQ329"/>
      <c r="AIR329"/>
      <c r="AIS329"/>
      <c r="AIT329"/>
      <c r="AIU329"/>
      <c r="AIV329"/>
      <c r="AIW329"/>
      <c r="AIX329"/>
      <c r="AIY329"/>
      <c r="AIZ329"/>
      <c r="AJA329"/>
      <c r="AJB329"/>
      <c r="AJC329"/>
      <c r="AJD329"/>
      <c r="AJE329"/>
      <c r="AJF329"/>
      <c r="AJG329"/>
      <c r="AJH329"/>
      <c r="AJI329"/>
      <c r="AJJ329"/>
      <c r="AJK329"/>
      <c r="AJL329"/>
      <c r="AJM329"/>
      <c r="AJN329"/>
      <c r="AJO329"/>
      <c r="AJP329"/>
      <c r="AJQ329"/>
      <c r="AJR329"/>
      <c r="AJS329"/>
      <c r="AJT329"/>
      <c r="AJU329"/>
      <c r="AJV329"/>
      <c r="AJW329"/>
      <c r="AJX329"/>
      <c r="AJY329"/>
      <c r="AJZ329"/>
      <c r="AKA329"/>
      <c r="AKB329"/>
      <c r="AKC329"/>
      <c r="AKD329"/>
      <c r="AKE329"/>
      <c r="AKF329"/>
      <c r="AKG329"/>
      <c r="AKH329"/>
      <c r="AKI329"/>
      <c r="AKJ329"/>
      <c r="AKK329"/>
      <c r="AKL329"/>
      <c r="AKM329"/>
      <c r="AKN329"/>
      <c r="AKO329"/>
      <c r="AKP329"/>
      <c r="AKQ329"/>
      <c r="AKR329"/>
      <c r="AKS329"/>
      <c r="AKT329"/>
      <c r="AKU329"/>
      <c r="AKV329"/>
      <c r="AKW329"/>
      <c r="AKX329"/>
      <c r="AKY329"/>
      <c r="AKZ329"/>
      <c r="ALA329"/>
      <c r="ALB329"/>
      <c r="ALC329"/>
      <c r="ALD329"/>
      <c r="ALE329"/>
      <c r="ALF329"/>
      <c r="ALG329"/>
      <c r="ALH329"/>
      <c r="ALI329"/>
      <c r="ALJ329"/>
      <c r="ALK329"/>
      <c r="ALL329"/>
      <c r="ALM329"/>
      <c r="ALN329"/>
      <c r="ALO329"/>
      <c r="ALP329"/>
      <c r="ALQ329"/>
      <c r="ALR329"/>
      <c r="ALS329"/>
      <c r="ALT329"/>
      <c r="ALU329"/>
      <c r="ALV329"/>
      <c r="ALW329"/>
      <c r="ALX329"/>
      <c r="ALY329"/>
      <c r="ALZ329"/>
      <c r="AMA329"/>
    </row>
    <row r="330" spans="3:1015" x14ac:dyDescent="0.25">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c r="AA330" s="123"/>
      <c r="AB330" s="123"/>
      <c r="AC330" s="123"/>
      <c r="AD330" s="123"/>
      <c r="AE330" s="123"/>
      <c r="AF330" s="123"/>
      <c r="AG330" s="123"/>
      <c r="AH330" s="123"/>
      <c r="AI330" s="123"/>
      <c r="AJ330" s="123"/>
      <c r="AK330" s="123"/>
      <c r="AL330" s="123"/>
      <c r="AM330" s="123"/>
      <c r="AN330" s="123"/>
      <c r="AO330" s="123"/>
      <c r="AP330" s="123"/>
      <c r="AQ330" s="123"/>
      <c r="AR330" s="123"/>
      <c r="AS330" s="123"/>
      <c r="AT330" s="123"/>
      <c r="AU330" s="123"/>
      <c r="AV330"/>
      <c r="AW330"/>
      <c r="AX330"/>
      <c r="AY330"/>
      <c r="AZ330"/>
      <c r="BA330"/>
      <c r="BB330"/>
      <c r="BC330"/>
      <c r="BD330"/>
      <c r="BE330"/>
      <c r="BF330"/>
      <c r="BG330"/>
      <c r="BH330"/>
      <c r="BI330"/>
      <c r="BJ330"/>
      <c r="BK330"/>
      <c r="BL330"/>
      <c r="BM330"/>
      <c r="BN330"/>
      <c r="BO330"/>
      <c r="BP330"/>
      <c r="BQ330"/>
      <c r="BR330"/>
      <c r="BS330"/>
      <c r="BT330"/>
      <c r="BU330"/>
      <c r="BV330"/>
      <c r="BW330"/>
      <c r="BX330"/>
      <c r="BY330"/>
      <c r="BZ330"/>
      <c r="CA330"/>
      <c r="CB330"/>
      <c r="CC330"/>
      <c r="CD330"/>
      <c r="CE330"/>
      <c r="CF330"/>
      <c r="CG330"/>
      <c r="CH330"/>
      <c r="CI330"/>
      <c r="CJ330"/>
      <c r="CK330"/>
      <c r="CL330"/>
      <c r="CM330"/>
      <c r="CN330"/>
      <c r="CO330"/>
      <c r="CP330"/>
      <c r="CQ330"/>
      <c r="CR330"/>
      <c r="CS330"/>
      <c r="CT330"/>
      <c r="CU330"/>
      <c r="CV330"/>
      <c r="CW330"/>
      <c r="CX330"/>
      <c r="CY330"/>
      <c r="CZ330"/>
      <c r="DA330"/>
      <c r="DB330"/>
      <c r="DC330"/>
      <c r="DD330"/>
      <c r="DE330"/>
      <c r="DF330"/>
      <c r="DG330"/>
      <c r="DH330"/>
      <c r="DI330"/>
      <c r="DJ330"/>
      <c r="DK330"/>
      <c r="DL330"/>
      <c r="DM330"/>
      <c r="DN330"/>
      <c r="DO330"/>
      <c r="DP330"/>
      <c r="DQ330"/>
      <c r="DR330"/>
      <c r="DS330"/>
      <c r="DT330"/>
      <c r="DU330"/>
      <c r="DV330"/>
      <c r="DW330"/>
      <c r="DX330"/>
      <c r="DY330"/>
      <c r="DZ330"/>
      <c r="EA330"/>
      <c r="EB330"/>
      <c r="EC330"/>
      <c r="ED330"/>
      <c r="EE330"/>
      <c r="EF330"/>
      <c r="EG330"/>
      <c r="EH330"/>
      <c r="EI330"/>
      <c r="EJ330"/>
      <c r="EK330"/>
      <c r="EL330"/>
      <c r="EM330"/>
      <c r="EN330"/>
      <c r="EO330"/>
      <c r="EP330"/>
      <c r="EQ330"/>
      <c r="ER330"/>
      <c r="ES330"/>
      <c r="ET330"/>
      <c r="EU330"/>
      <c r="EV330"/>
      <c r="EW330"/>
      <c r="EX330"/>
      <c r="EY330"/>
      <c r="EZ330"/>
      <c r="FA330"/>
      <c r="FB330"/>
      <c r="FC330"/>
      <c r="FD330"/>
      <c r="FE330"/>
      <c r="FF330"/>
      <c r="FG330"/>
      <c r="FH330"/>
      <c r="FI330"/>
      <c r="FJ330"/>
      <c r="FK330"/>
      <c r="FL330"/>
      <c r="FM330"/>
      <c r="FN330"/>
      <c r="FO330"/>
      <c r="FP330"/>
      <c r="FQ330"/>
      <c r="FR330"/>
      <c r="FS330"/>
      <c r="FT330"/>
      <c r="FU330"/>
      <c r="FV330"/>
      <c r="FW330"/>
      <c r="FX330"/>
      <c r="FY330"/>
      <c r="FZ330"/>
      <c r="GA330"/>
      <c r="GB330"/>
      <c r="GC330"/>
      <c r="GD330"/>
      <c r="GE330"/>
      <c r="GF330"/>
      <c r="GG330"/>
      <c r="GH330"/>
      <c r="GI330"/>
      <c r="GJ330"/>
      <c r="GK330"/>
      <c r="GL330"/>
      <c r="GM330"/>
      <c r="GN330"/>
      <c r="GO330"/>
      <c r="GP330"/>
      <c r="GQ330"/>
      <c r="GR330"/>
      <c r="GS330"/>
      <c r="GT330"/>
      <c r="GU330"/>
      <c r="GV330"/>
      <c r="GW330"/>
      <c r="GX330"/>
      <c r="GY330"/>
      <c r="GZ330"/>
      <c r="HA330"/>
      <c r="HB330"/>
      <c r="HC330"/>
      <c r="HD330"/>
      <c r="HE330"/>
      <c r="HF330"/>
      <c r="HG330"/>
      <c r="HH330"/>
      <c r="HI330"/>
      <c r="HJ330"/>
      <c r="HK330"/>
      <c r="HL330"/>
      <c r="HM330"/>
      <c r="HN330"/>
      <c r="HO330"/>
      <c r="HP330"/>
      <c r="HQ330"/>
      <c r="HR330"/>
      <c r="HS330"/>
      <c r="HT330"/>
      <c r="HU330"/>
      <c r="HV330"/>
      <c r="HW330"/>
      <c r="HX330"/>
      <c r="HY330"/>
      <c r="HZ330"/>
      <c r="IA330"/>
      <c r="IB330"/>
      <c r="IC330"/>
      <c r="ID330"/>
      <c r="IE330"/>
      <c r="IF330"/>
      <c r="IG330"/>
      <c r="IH330"/>
      <c r="II330"/>
      <c r="IJ330"/>
      <c r="IK330"/>
      <c r="IL330"/>
      <c r="IM330"/>
      <c r="IN330"/>
      <c r="IO330"/>
      <c r="IP330"/>
      <c r="IQ330"/>
      <c r="IR330"/>
      <c r="IS330"/>
      <c r="IT330"/>
      <c r="IU330"/>
      <c r="IV330"/>
      <c r="IW330"/>
      <c r="IX330"/>
      <c r="IY330"/>
      <c r="IZ330"/>
      <c r="JA330"/>
      <c r="JB330"/>
      <c r="JC330"/>
      <c r="JD330"/>
      <c r="JE330"/>
      <c r="JF330"/>
      <c r="JG330"/>
      <c r="JH330"/>
      <c r="JI330"/>
      <c r="JJ330"/>
      <c r="JK330"/>
      <c r="JL330"/>
      <c r="JM330"/>
      <c r="JN330"/>
      <c r="JO330"/>
      <c r="JP330"/>
      <c r="JQ330"/>
      <c r="JR330"/>
      <c r="JS330"/>
      <c r="JT330"/>
      <c r="JU330"/>
      <c r="JV330"/>
      <c r="JW330"/>
      <c r="JX330"/>
      <c r="JY330"/>
      <c r="JZ330"/>
      <c r="KA330"/>
      <c r="KB330"/>
      <c r="KC330"/>
      <c r="KD330"/>
      <c r="KE330"/>
      <c r="KF330"/>
      <c r="KG330"/>
      <c r="KH330"/>
      <c r="KI330"/>
      <c r="KJ330"/>
      <c r="KK330"/>
      <c r="KL330"/>
      <c r="KM330"/>
      <c r="KN330"/>
      <c r="KO330"/>
      <c r="KP330"/>
      <c r="KQ330"/>
      <c r="KR330"/>
      <c r="KS330"/>
      <c r="KT330"/>
      <c r="KU330"/>
      <c r="KV330"/>
      <c r="KW330"/>
      <c r="KX330"/>
      <c r="KY330"/>
      <c r="KZ330"/>
      <c r="LA330"/>
      <c r="LB330"/>
      <c r="LC330"/>
      <c r="LD330"/>
      <c r="LE330"/>
      <c r="LF330"/>
      <c r="LG330"/>
      <c r="LH330"/>
      <c r="LI330"/>
      <c r="LJ330"/>
      <c r="LK330"/>
      <c r="LL330"/>
      <c r="LM330"/>
      <c r="LN330"/>
      <c r="LO330"/>
      <c r="LP330"/>
      <c r="LQ330"/>
      <c r="LR330"/>
      <c r="LS330"/>
      <c r="LT330"/>
      <c r="LU330"/>
      <c r="LV330"/>
      <c r="LW330"/>
      <c r="LX330"/>
      <c r="LY330"/>
      <c r="LZ330"/>
      <c r="MA330"/>
      <c r="MB330"/>
      <c r="MC330"/>
      <c r="MD330"/>
      <c r="ME330"/>
      <c r="MF330"/>
      <c r="MG330"/>
      <c r="MH330"/>
      <c r="MI330"/>
      <c r="MJ330"/>
      <c r="MK330"/>
      <c r="ML330"/>
      <c r="MM330"/>
      <c r="MN330"/>
      <c r="MO330"/>
      <c r="MP330"/>
      <c r="MQ330"/>
      <c r="MR330"/>
      <c r="MS330"/>
      <c r="MT330"/>
      <c r="MU330"/>
      <c r="MV330"/>
      <c r="MW330"/>
      <c r="MX330"/>
      <c r="MY330"/>
      <c r="MZ330"/>
      <c r="NA330"/>
      <c r="NB330"/>
      <c r="NC330"/>
      <c r="ND330"/>
      <c r="NE330"/>
      <c r="NF330"/>
      <c r="NG330"/>
      <c r="NH330"/>
      <c r="NI330"/>
      <c r="NJ330"/>
      <c r="NK330"/>
      <c r="NL330"/>
      <c r="NM330"/>
      <c r="NN330"/>
      <c r="NO330"/>
      <c r="NP330"/>
      <c r="NQ330"/>
      <c r="NR330"/>
      <c r="NS330"/>
      <c r="NT330"/>
      <c r="NU330"/>
      <c r="NV330"/>
      <c r="NW330"/>
      <c r="NX330"/>
      <c r="NY330"/>
      <c r="NZ330"/>
      <c r="OA330"/>
      <c r="OB330"/>
      <c r="OC330"/>
      <c r="OD330"/>
      <c r="OE330"/>
      <c r="OF330"/>
      <c r="OG330"/>
      <c r="OH330"/>
      <c r="OI330"/>
      <c r="OJ330"/>
      <c r="OK330"/>
      <c r="OL330"/>
      <c r="OM330"/>
      <c r="ON330"/>
      <c r="OO330"/>
      <c r="OP330"/>
      <c r="OQ330"/>
      <c r="OR330"/>
      <c r="OS330"/>
      <c r="OT330"/>
      <c r="OU330"/>
      <c r="OV330"/>
      <c r="OW330"/>
      <c r="OX330"/>
      <c r="OY330"/>
      <c r="OZ330"/>
      <c r="PA330"/>
      <c r="PB330"/>
      <c r="PC330"/>
      <c r="PD330"/>
      <c r="PE330"/>
      <c r="PF330"/>
      <c r="PG330"/>
      <c r="PH330"/>
      <c r="PI330"/>
      <c r="PJ330"/>
      <c r="PK330"/>
      <c r="PL330"/>
      <c r="PM330"/>
      <c r="PN330"/>
      <c r="PO330"/>
      <c r="PP330"/>
      <c r="PQ330"/>
      <c r="PR330"/>
      <c r="PS330"/>
      <c r="PT330"/>
      <c r="PU330"/>
      <c r="PV330"/>
      <c r="PW330"/>
      <c r="PX330"/>
      <c r="PY330"/>
      <c r="PZ330"/>
      <c r="QA330"/>
      <c r="QB330"/>
      <c r="QC330"/>
      <c r="QD330"/>
      <c r="QE330"/>
      <c r="QF330"/>
      <c r="QG330"/>
      <c r="QH330"/>
      <c r="QI330"/>
      <c r="QJ330"/>
      <c r="QK330"/>
      <c r="QL330"/>
      <c r="QM330"/>
      <c r="QN330"/>
      <c r="QO330"/>
      <c r="QP330"/>
      <c r="QQ330"/>
      <c r="QR330"/>
      <c r="QS330"/>
      <c r="QT330"/>
      <c r="QU330"/>
      <c r="QV330"/>
      <c r="QW330"/>
      <c r="QX330"/>
      <c r="QY330"/>
      <c r="QZ330"/>
      <c r="RA330"/>
      <c r="RB330"/>
      <c r="RC330"/>
      <c r="RD330"/>
      <c r="RE330"/>
      <c r="RF330"/>
      <c r="RG330"/>
      <c r="RH330"/>
      <c r="RI330"/>
      <c r="RJ330"/>
      <c r="RK330"/>
      <c r="RL330"/>
      <c r="RM330"/>
      <c r="RN330"/>
      <c r="RO330"/>
      <c r="RP330"/>
      <c r="RQ330"/>
      <c r="RR330"/>
      <c r="RS330"/>
      <c r="RT330"/>
      <c r="RU330"/>
      <c r="RV330"/>
      <c r="RW330"/>
      <c r="RX330"/>
      <c r="RY330"/>
      <c r="RZ330"/>
      <c r="SA330"/>
      <c r="SB330"/>
      <c r="SC330"/>
      <c r="SD330"/>
      <c r="SE330"/>
      <c r="SF330"/>
      <c r="SG330"/>
      <c r="SH330"/>
      <c r="SI330"/>
      <c r="SJ330"/>
      <c r="SK330"/>
      <c r="SL330"/>
      <c r="SM330"/>
      <c r="SN330"/>
      <c r="SO330"/>
      <c r="SP330"/>
      <c r="SQ330"/>
      <c r="SR330"/>
      <c r="SS330"/>
      <c r="ST330"/>
      <c r="SU330"/>
      <c r="SV330"/>
      <c r="SW330"/>
      <c r="SX330"/>
      <c r="SY330"/>
      <c r="SZ330"/>
      <c r="TA330"/>
      <c r="TB330"/>
      <c r="TC330"/>
      <c r="TD330"/>
      <c r="TE330"/>
      <c r="TF330"/>
      <c r="TG330"/>
      <c r="TH330"/>
      <c r="TI330"/>
      <c r="TJ330"/>
      <c r="TK330"/>
      <c r="TL330"/>
      <c r="TM330"/>
      <c r="TN330"/>
      <c r="TO330"/>
      <c r="TP330"/>
      <c r="TQ330"/>
      <c r="TR330"/>
      <c r="TS330"/>
      <c r="TT330"/>
      <c r="TU330"/>
      <c r="TV330"/>
      <c r="TW330"/>
      <c r="TX330"/>
      <c r="TY330"/>
      <c r="TZ330"/>
      <c r="UA330"/>
      <c r="UB330"/>
      <c r="UC330"/>
      <c r="UD330"/>
      <c r="UE330"/>
      <c r="UF330"/>
      <c r="UG330"/>
      <c r="UH330"/>
      <c r="UI330"/>
      <c r="UJ330"/>
      <c r="UK330"/>
      <c r="UL330"/>
      <c r="UM330"/>
      <c r="UN330"/>
      <c r="UO330"/>
      <c r="UP330"/>
      <c r="UQ330"/>
      <c r="UR330"/>
      <c r="US330"/>
      <c r="UT330"/>
      <c r="UU330"/>
      <c r="UV330"/>
      <c r="UW330"/>
      <c r="UX330"/>
      <c r="UY330"/>
      <c r="UZ330"/>
      <c r="VA330"/>
      <c r="VB330"/>
      <c r="VC330"/>
      <c r="VD330"/>
      <c r="VE330"/>
      <c r="VF330"/>
      <c r="VG330"/>
      <c r="VH330"/>
      <c r="VI330"/>
      <c r="VJ330"/>
      <c r="VK330"/>
      <c r="VL330"/>
      <c r="VM330"/>
      <c r="VN330"/>
      <c r="VO330"/>
      <c r="VP330"/>
      <c r="VQ330"/>
      <c r="VR330"/>
      <c r="VS330"/>
      <c r="VT330"/>
      <c r="VU330"/>
      <c r="VV330"/>
      <c r="VW330"/>
      <c r="VX330"/>
      <c r="VY330"/>
      <c r="VZ330"/>
      <c r="WA330"/>
      <c r="WB330"/>
      <c r="WC330"/>
      <c r="WD330"/>
      <c r="WE330"/>
      <c r="WF330"/>
      <c r="WG330"/>
      <c r="WH330"/>
      <c r="WI330"/>
      <c r="WJ330"/>
      <c r="WK330"/>
      <c r="WL330"/>
      <c r="WM330"/>
      <c r="WN330"/>
      <c r="WO330"/>
      <c r="WP330"/>
      <c r="WQ330"/>
      <c r="WR330"/>
      <c r="WS330"/>
      <c r="WT330"/>
      <c r="WU330"/>
      <c r="WV330"/>
      <c r="WW330"/>
      <c r="WX330"/>
      <c r="WY330"/>
      <c r="WZ330"/>
      <c r="XA330"/>
      <c r="XB330"/>
      <c r="XC330"/>
      <c r="XD330"/>
      <c r="XE330"/>
      <c r="XF330"/>
      <c r="XG330"/>
      <c r="XH330"/>
      <c r="XI330"/>
      <c r="XJ330"/>
      <c r="XK330"/>
      <c r="XL330"/>
      <c r="XM330"/>
      <c r="XN330"/>
      <c r="XO330"/>
      <c r="XP330"/>
      <c r="XQ330"/>
      <c r="XR330"/>
      <c r="XS330"/>
      <c r="XT330"/>
      <c r="XU330"/>
      <c r="XV330"/>
      <c r="XW330"/>
      <c r="XX330"/>
      <c r="XY330"/>
      <c r="XZ330"/>
      <c r="YA330"/>
      <c r="YB330"/>
      <c r="YC330"/>
      <c r="YD330"/>
      <c r="YE330"/>
      <c r="YF330"/>
      <c r="YG330"/>
      <c r="YH330"/>
      <c r="YI330"/>
      <c r="YJ330"/>
      <c r="YK330"/>
      <c r="YL330"/>
      <c r="YM330"/>
      <c r="YN330"/>
      <c r="YO330"/>
      <c r="YP330"/>
      <c r="YQ330"/>
      <c r="YR330"/>
      <c r="YS330"/>
      <c r="YT330"/>
      <c r="YU330"/>
      <c r="YV330"/>
      <c r="YW330"/>
      <c r="YX330"/>
      <c r="YY330"/>
      <c r="YZ330"/>
      <c r="ZA330"/>
      <c r="ZB330"/>
      <c r="ZC330"/>
      <c r="ZD330"/>
      <c r="ZE330"/>
      <c r="ZF330"/>
      <c r="ZG330"/>
      <c r="ZH330"/>
      <c r="ZI330"/>
      <c r="ZJ330"/>
      <c r="ZK330"/>
      <c r="ZL330"/>
      <c r="ZM330"/>
      <c r="ZN330"/>
      <c r="ZO330"/>
      <c r="ZP330"/>
      <c r="ZQ330"/>
      <c r="ZR330"/>
      <c r="ZS330"/>
      <c r="ZT330"/>
      <c r="ZU330"/>
      <c r="ZV330"/>
      <c r="ZW330"/>
      <c r="ZX330"/>
      <c r="ZY330"/>
      <c r="ZZ330"/>
      <c r="AAA330"/>
      <c r="AAB330"/>
      <c r="AAC330"/>
      <c r="AAD330"/>
      <c r="AAE330"/>
      <c r="AAF330"/>
      <c r="AAG330"/>
      <c r="AAH330"/>
      <c r="AAI330"/>
      <c r="AAJ330"/>
      <c r="AAK330"/>
      <c r="AAL330"/>
      <c r="AAM330"/>
      <c r="AAN330"/>
      <c r="AAO330"/>
      <c r="AAP330"/>
      <c r="AAQ330"/>
      <c r="AAR330"/>
      <c r="AAS330"/>
      <c r="AAT330"/>
      <c r="AAU330"/>
      <c r="AAV330"/>
      <c r="AAW330"/>
      <c r="AAX330"/>
      <c r="AAY330"/>
      <c r="AAZ330"/>
      <c r="ABA330"/>
      <c r="ABB330"/>
      <c r="ABC330"/>
      <c r="ABD330"/>
      <c r="ABE330"/>
      <c r="ABF330"/>
      <c r="ABG330"/>
      <c r="ABH330"/>
      <c r="ABI330"/>
      <c r="ABJ330"/>
      <c r="ABK330"/>
      <c r="ABL330"/>
      <c r="ABM330"/>
      <c r="ABN330"/>
      <c r="ABO330"/>
      <c r="ABP330"/>
      <c r="ABQ330"/>
      <c r="ABR330"/>
      <c r="ABS330"/>
      <c r="ABT330"/>
      <c r="ABU330"/>
      <c r="ABV330"/>
      <c r="ABW330"/>
      <c r="ABX330"/>
      <c r="ABY330"/>
      <c r="ABZ330"/>
      <c r="ACA330"/>
      <c r="ACB330"/>
      <c r="ACC330"/>
      <c r="ACD330"/>
      <c r="ACE330"/>
      <c r="ACF330"/>
      <c r="ACG330"/>
      <c r="ACH330"/>
      <c r="ACI330"/>
      <c r="ACJ330"/>
      <c r="ACK330"/>
      <c r="ACL330"/>
      <c r="ACM330"/>
      <c r="ACN330"/>
      <c r="ACO330"/>
      <c r="ACP330"/>
      <c r="ACQ330"/>
      <c r="ACR330"/>
      <c r="ACS330"/>
      <c r="ACT330"/>
      <c r="ACU330"/>
      <c r="ACV330"/>
      <c r="ACW330"/>
      <c r="ACX330"/>
      <c r="ACY330"/>
      <c r="ACZ330"/>
      <c r="ADA330"/>
      <c r="ADB330"/>
      <c r="ADC330"/>
      <c r="ADD330"/>
      <c r="ADE330"/>
      <c r="ADF330"/>
      <c r="ADG330"/>
      <c r="ADH330"/>
      <c r="ADI330"/>
      <c r="ADJ330"/>
      <c r="ADK330"/>
      <c r="ADL330"/>
      <c r="ADM330"/>
      <c r="ADN330"/>
      <c r="ADO330"/>
      <c r="ADP330"/>
      <c r="ADQ330"/>
      <c r="ADR330"/>
      <c r="ADS330"/>
      <c r="ADT330"/>
      <c r="ADU330"/>
      <c r="ADV330"/>
      <c r="ADW330"/>
      <c r="ADX330"/>
      <c r="ADY330"/>
      <c r="ADZ330"/>
      <c r="AEA330"/>
      <c r="AEB330"/>
      <c r="AEC330"/>
      <c r="AED330"/>
      <c r="AEE330"/>
      <c r="AEF330"/>
      <c r="AEG330"/>
      <c r="AEH330"/>
      <c r="AEI330"/>
      <c r="AEJ330"/>
      <c r="AEK330"/>
      <c r="AEL330"/>
      <c r="AEM330"/>
      <c r="AEN330"/>
      <c r="AEO330"/>
      <c r="AEP330"/>
      <c r="AEQ330"/>
      <c r="AER330"/>
      <c r="AES330"/>
      <c r="AET330"/>
      <c r="AEU330"/>
      <c r="AEV330"/>
      <c r="AEW330"/>
      <c r="AEX330"/>
      <c r="AEY330"/>
      <c r="AEZ330"/>
      <c r="AFA330"/>
      <c r="AFB330"/>
      <c r="AFC330"/>
      <c r="AFD330"/>
      <c r="AFE330"/>
      <c r="AFF330"/>
      <c r="AFG330"/>
      <c r="AFH330"/>
      <c r="AFI330"/>
      <c r="AFJ330"/>
      <c r="AFK330"/>
      <c r="AFL330"/>
      <c r="AFM330"/>
      <c r="AFN330"/>
      <c r="AFO330"/>
      <c r="AFP330"/>
      <c r="AFQ330"/>
      <c r="AFR330"/>
      <c r="AFS330"/>
      <c r="AFT330"/>
      <c r="AFU330"/>
      <c r="AFV330"/>
      <c r="AFW330"/>
      <c r="AFX330"/>
      <c r="AFY330"/>
      <c r="AFZ330"/>
      <c r="AGA330"/>
      <c r="AGB330"/>
      <c r="AGC330"/>
      <c r="AGD330"/>
      <c r="AGE330"/>
      <c r="AGF330"/>
      <c r="AGG330"/>
      <c r="AGH330"/>
      <c r="AGI330"/>
      <c r="AGJ330"/>
      <c r="AGK330"/>
      <c r="AGL330"/>
      <c r="AGM330"/>
      <c r="AGN330"/>
      <c r="AGO330"/>
      <c r="AGP330"/>
      <c r="AGQ330"/>
      <c r="AGR330"/>
      <c r="AGS330"/>
      <c r="AGT330"/>
      <c r="AGU330"/>
      <c r="AGV330"/>
      <c r="AGW330"/>
      <c r="AGX330"/>
      <c r="AGY330"/>
      <c r="AGZ330"/>
      <c r="AHA330"/>
      <c r="AHB330"/>
      <c r="AHC330"/>
      <c r="AHD330"/>
      <c r="AHE330"/>
      <c r="AHF330"/>
      <c r="AHG330"/>
      <c r="AHH330"/>
      <c r="AHI330"/>
      <c r="AHJ330"/>
      <c r="AHK330"/>
      <c r="AHL330"/>
      <c r="AHM330"/>
      <c r="AHN330"/>
      <c r="AHO330"/>
      <c r="AHP330"/>
      <c r="AHQ330"/>
      <c r="AHR330"/>
      <c r="AHS330"/>
      <c r="AHT330"/>
      <c r="AHU330"/>
      <c r="AHV330"/>
      <c r="AHW330"/>
      <c r="AHX330"/>
      <c r="AHY330"/>
      <c r="AHZ330"/>
      <c r="AIA330"/>
      <c r="AIB330"/>
      <c r="AIC330"/>
      <c r="AID330"/>
      <c r="AIE330"/>
      <c r="AIF330"/>
      <c r="AIG330"/>
      <c r="AIH330"/>
      <c r="AII330"/>
      <c r="AIJ330"/>
      <c r="AIK330"/>
      <c r="AIL330"/>
      <c r="AIM330"/>
      <c r="AIN330"/>
      <c r="AIO330"/>
      <c r="AIP330"/>
      <c r="AIQ330"/>
      <c r="AIR330"/>
      <c r="AIS330"/>
      <c r="AIT330"/>
      <c r="AIU330"/>
      <c r="AIV330"/>
      <c r="AIW330"/>
      <c r="AIX330"/>
      <c r="AIY330"/>
      <c r="AIZ330"/>
      <c r="AJA330"/>
      <c r="AJB330"/>
      <c r="AJC330"/>
      <c r="AJD330"/>
      <c r="AJE330"/>
      <c r="AJF330"/>
      <c r="AJG330"/>
      <c r="AJH330"/>
      <c r="AJI330"/>
      <c r="AJJ330"/>
      <c r="AJK330"/>
      <c r="AJL330"/>
      <c r="AJM330"/>
      <c r="AJN330"/>
      <c r="AJO330"/>
      <c r="AJP330"/>
      <c r="AJQ330"/>
      <c r="AJR330"/>
      <c r="AJS330"/>
      <c r="AJT330"/>
      <c r="AJU330"/>
      <c r="AJV330"/>
      <c r="AJW330"/>
      <c r="AJX330"/>
      <c r="AJY330"/>
      <c r="AJZ330"/>
      <c r="AKA330"/>
      <c r="AKB330"/>
      <c r="AKC330"/>
      <c r="AKD330"/>
      <c r="AKE330"/>
      <c r="AKF330"/>
      <c r="AKG330"/>
      <c r="AKH330"/>
      <c r="AKI330"/>
      <c r="AKJ330"/>
      <c r="AKK330"/>
      <c r="AKL330"/>
      <c r="AKM330"/>
      <c r="AKN330"/>
      <c r="AKO330"/>
      <c r="AKP330"/>
      <c r="AKQ330"/>
      <c r="AKR330"/>
      <c r="AKS330"/>
      <c r="AKT330"/>
      <c r="AKU330"/>
      <c r="AKV330"/>
      <c r="AKW330"/>
      <c r="AKX330"/>
      <c r="AKY330"/>
      <c r="AKZ330"/>
      <c r="ALA330"/>
      <c r="ALB330"/>
      <c r="ALC330"/>
      <c r="ALD330"/>
      <c r="ALE330"/>
      <c r="ALF330"/>
      <c r="ALG330"/>
      <c r="ALH330"/>
      <c r="ALI330"/>
      <c r="ALJ330"/>
      <c r="ALK330"/>
      <c r="ALL330"/>
      <c r="ALM330"/>
      <c r="ALN330"/>
      <c r="ALO330"/>
      <c r="ALP330"/>
      <c r="ALQ330"/>
      <c r="ALR330"/>
      <c r="ALS330"/>
      <c r="ALT330"/>
      <c r="ALU330"/>
      <c r="ALV330"/>
      <c r="ALW330"/>
      <c r="ALX330"/>
      <c r="ALY330"/>
      <c r="ALZ330"/>
      <c r="AMA330"/>
    </row>
    <row r="331" spans="3:1015" x14ac:dyDescent="0.25">
      <c r="C331" s="123"/>
      <c r="D331" s="123"/>
      <c r="E331" s="123"/>
      <c r="F331" s="123"/>
      <c r="G331" s="123"/>
      <c r="H331" s="123"/>
      <c r="I331" s="123"/>
      <c r="J331" s="123"/>
      <c r="K331" s="123"/>
      <c r="L331" s="123"/>
      <c r="M331" s="123"/>
      <c r="N331" s="123"/>
      <c r="O331" s="123"/>
      <c r="P331" s="123"/>
      <c r="Q331" s="123"/>
      <c r="R331" s="123"/>
      <c r="S331" s="123"/>
      <c r="T331" s="123"/>
      <c r="U331" s="123"/>
      <c r="V331" s="123"/>
      <c r="W331" s="123"/>
      <c r="X331" s="123"/>
      <c r="Y331" s="123"/>
      <c r="Z331" s="123"/>
      <c r="AA331" s="123"/>
      <c r="AB331" s="123"/>
      <c r="AC331" s="123"/>
      <c r="AD331" s="123"/>
      <c r="AE331" s="123"/>
      <c r="AF331" s="123"/>
      <c r="AG331" s="123"/>
      <c r="AH331" s="123"/>
      <c r="AI331" s="123"/>
      <c r="AJ331" s="123"/>
      <c r="AK331" s="123"/>
      <c r="AL331" s="123"/>
      <c r="AM331" s="123"/>
      <c r="AN331" s="123"/>
      <c r="AO331" s="123"/>
      <c r="AP331" s="123"/>
      <c r="AQ331" s="123"/>
      <c r="AR331" s="123"/>
      <c r="AS331" s="123"/>
      <c r="AT331" s="123"/>
      <c r="AU331" s="123"/>
      <c r="AV331"/>
      <c r="AW331"/>
      <c r="AX331"/>
      <c r="AY331"/>
      <c r="AZ331"/>
      <c r="BA331"/>
      <c r="BB331"/>
      <c r="BC331"/>
      <c r="BD331"/>
      <c r="BE331"/>
      <c r="BF331"/>
      <c r="BG331"/>
      <c r="BH331"/>
      <c r="BI331"/>
      <c r="BJ331"/>
      <c r="BK331"/>
      <c r="BL331"/>
      <c r="BM331"/>
      <c r="BN331"/>
      <c r="BO331"/>
      <c r="BP331"/>
      <c r="BQ331"/>
      <c r="BR331"/>
      <c r="BS331"/>
      <c r="BT331"/>
      <c r="BU331"/>
      <c r="BV331"/>
      <c r="BW331"/>
      <c r="BX331"/>
      <c r="BY331"/>
      <c r="BZ331"/>
      <c r="CA331"/>
      <c r="CB331"/>
      <c r="CC331"/>
      <c r="CD331"/>
      <c r="CE331"/>
      <c r="CF331"/>
      <c r="CG331"/>
      <c r="CH331"/>
      <c r="CI331"/>
      <c r="CJ331"/>
      <c r="CK331"/>
      <c r="CL331"/>
      <c r="CM331"/>
      <c r="CN331"/>
      <c r="CO331"/>
      <c r="CP331"/>
      <c r="CQ331"/>
      <c r="CR331"/>
      <c r="CS331"/>
      <c r="CT331"/>
      <c r="CU331"/>
      <c r="CV331"/>
      <c r="CW331"/>
      <c r="CX331"/>
      <c r="CY331"/>
      <c r="CZ331"/>
      <c r="DA331"/>
      <c r="DB331"/>
      <c r="DC331"/>
      <c r="DD331"/>
      <c r="DE331"/>
      <c r="DF331"/>
      <c r="DG331"/>
      <c r="DH331"/>
      <c r="DI331"/>
      <c r="DJ331"/>
      <c r="DK331"/>
      <c r="DL331"/>
      <c r="DM331"/>
      <c r="DN331"/>
      <c r="DO331"/>
      <c r="DP331"/>
      <c r="DQ331"/>
      <c r="DR331"/>
      <c r="DS331"/>
      <c r="DT331"/>
      <c r="DU331"/>
      <c r="DV331"/>
      <c r="DW331"/>
      <c r="DX331"/>
      <c r="DY331"/>
      <c r="DZ331"/>
      <c r="EA331"/>
      <c r="EB331"/>
      <c r="EC331"/>
      <c r="ED331"/>
      <c r="EE331"/>
      <c r="EF331"/>
      <c r="EG331"/>
      <c r="EH331"/>
      <c r="EI331"/>
      <c r="EJ331"/>
      <c r="EK331"/>
      <c r="EL331"/>
      <c r="EM331"/>
      <c r="EN331"/>
      <c r="EO331"/>
      <c r="EP331"/>
      <c r="EQ331"/>
      <c r="ER331"/>
      <c r="ES331"/>
      <c r="ET331"/>
      <c r="EU331"/>
      <c r="EV331"/>
      <c r="EW331"/>
      <c r="EX331"/>
      <c r="EY331"/>
      <c r="EZ331"/>
      <c r="FA331"/>
      <c r="FB331"/>
      <c r="FC331"/>
      <c r="FD331"/>
      <c r="FE331"/>
      <c r="FF331"/>
      <c r="FG331"/>
      <c r="FH331"/>
      <c r="FI331"/>
      <c r="FJ331"/>
      <c r="FK331"/>
      <c r="FL331"/>
      <c r="FM331"/>
      <c r="FN331"/>
      <c r="FO331"/>
      <c r="FP331"/>
      <c r="FQ331"/>
      <c r="FR331"/>
      <c r="FS331"/>
      <c r="FT331"/>
      <c r="FU331"/>
      <c r="FV331"/>
      <c r="FW331"/>
      <c r="FX331"/>
      <c r="FY331"/>
      <c r="FZ331"/>
      <c r="GA331"/>
      <c r="GB331"/>
      <c r="GC331"/>
      <c r="GD331"/>
      <c r="GE331"/>
      <c r="GF331"/>
      <c r="GG331"/>
      <c r="GH331"/>
      <c r="GI331"/>
      <c r="GJ331"/>
      <c r="GK331"/>
      <c r="GL331"/>
      <c r="GM331"/>
      <c r="GN331"/>
      <c r="GO331"/>
      <c r="GP331"/>
      <c r="GQ331"/>
      <c r="GR331"/>
      <c r="GS331"/>
      <c r="GT331"/>
      <c r="GU331"/>
      <c r="GV331"/>
      <c r="GW331"/>
      <c r="GX331"/>
      <c r="GY331"/>
      <c r="GZ331"/>
      <c r="HA331"/>
      <c r="HB331"/>
      <c r="HC331"/>
      <c r="HD331"/>
      <c r="HE331"/>
      <c r="HF331"/>
      <c r="HG331"/>
      <c r="HH331"/>
      <c r="HI331"/>
      <c r="HJ331"/>
      <c r="HK331"/>
      <c r="HL331"/>
      <c r="HM331"/>
      <c r="HN331"/>
      <c r="HO331"/>
      <c r="HP331"/>
      <c r="HQ331"/>
      <c r="HR331"/>
      <c r="HS331"/>
      <c r="HT331"/>
      <c r="HU331"/>
      <c r="HV331"/>
      <c r="HW331"/>
      <c r="HX331"/>
      <c r="HY331"/>
      <c r="HZ331"/>
      <c r="IA331"/>
      <c r="IB331"/>
      <c r="IC331"/>
      <c r="ID331"/>
      <c r="IE331"/>
      <c r="IF331"/>
      <c r="IG331"/>
      <c r="IH331"/>
      <c r="II331"/>
      <c r="IJ331"/>
      <c r="IK331"/>
      <c r="IL331"/>
      <c r="IM331"/>
      <c r="IN331"/>
      <c r="IO331"/>
      <c r="IP331"/>
      <c r="IQ331"/>
      <c r="IR331"/>
      <c r="IS331"/>
      <c r="IT331"/>
      <c r="IU331"/>
      <c r="IV331"/>
      <c r="IW331"/>
      <c r="IX331"/>
      <c r="IY331"/>
      <c r="IZ331"/>
      <c r="JA331"/>
      <c r="JB331"/>
      <c r="JC331"/>
      <c r="JD331"/>
      <c r="JE331"/>
      <c r="JF331"/>
      <c r="JG331"/>
      <c r="JH331"/>
      <c r="JI331"/>
      <c r="JJ331"/>
      <c r="JK331"/>
      <c r="JL331"/>
      <c r="JM331"/>
      <c r="JN331"/>
      <c r="JO331"/>
      <c r="JP331"/>
      <c r="JQ331"/>
      <c r="JR331"/>
      <c r="JS331"/>
      <c r="JT331"/>
      <c r="JU331"/>
      <c r="JV331"/>
      <c r="JW331"/>
      <c r="JX331"/>
      <c r="JY331"/>
      <c r="JZ331"/>
      <c r="KA331"/>
      <c r="KB331"/>
      <c r="KC331"/>
      <c r="KD331"/>
      <c r="KE331"/>
      <c r="KF331"/>
      <c r="KG331"/>
      <c r="KH331"/>
      <c r="KI331"/>
      <c r="KJ331"/>
      <c r="KK331"/>
      <c r="KL331"/>
      <c r="KM331"/>
      <c r="KN331"/>
      <c r="KO331"/>
      <c r="KP331"/>
      <c r="KQ331"/>
      <c r="KR331"/>
      <c r="KS331"/>
      <c r="KT331"/>
      <c r="KU331"/>
      <c r="KV331"/>
      <c r="KW331"/>
      <c r="KX331"/>
      <c r="KY331"/>
      <c r="KZ331"/>
      <c r="LA331"/>
      <c r="LB331"/>
      <c r="LC331"/>
      <c r="LD331"/>
      <c r="LE331"/>
      <c r="LF331"/>
      <c r="LG331"/>
      <c r="LH331"/>
      <c r="LI331"/>
      <c r="LJ331"/>
      <c r="LK331"/>
      <c r="LL331"/>
      <c r="LM331"/>
      <c r="LN331"/>
      <c r="LO331"/>
      <c r="LP331"/>
      <c r="LQ331"/>
      <c r="LR331"/>
      <c r="LS331"/>
      <c r="LT331"/>
      <c r="LU331"/>
      <c r="LV331"/>
      <c r="LW331"/>
      <c r="LX331"/>
      <c r="LY331"/>
      <c r="LZ331"/>
      <c r="MA331"/>
      <c r="MB331"/>
      <c r="MC331"/>
      <c r="MD331"/>
      <c r="ME331"/>
      <c r="MF331"/>
      <c r="MG331"/>
      <c r="MH331"/>
      <c r="MI331"/>
      <c r="MJ331"/>
      <c r="MK331"/>
      <c r="ML331"/>
      <c r="MM331"/>
      <c r="MN331"/>
      <c r="MO331"/>
      <c r="MP331"/>
      <c r="MQ331"/>
      <c r="MR331"/>
      <c r="MS331"/>
      <c r="MT331"/>
      <c r="MU331"/>
      <c r="MV331"/>
      <c r="MW331"/>
      <c r="MX331"/>
      <c r="MY331"/>
      <c r="MZ331"/>
      <c r="NA331"/>
      <c r="NB331"/>
      <c r="NC331"/>
      <c r="ND331"/>
      <c r="NE331"/>
      <c r="NF331"/>
      <c r="NG331"/>
      <c r="NH331"/>
      <c r="NI331"/>
      <c r="NJ331"/>
      <c r="NK331"/>
      <c r="NL331"/>
      <c r="NM331"/>
      <c r="NN331"/>
      <c r="NO331"/>
      <c r="NP331"/>
      <c r="NQ331"/>
      <c r="NR331"/>
      <c r="NS331"/>
      <c r="NT331"/>
      <c r="NU331"/>
      <c r="NV331"/>
      <c r="NW331"/>
      <c r="NX331"/>
      <c r="NY331"/>
      <c r="NZ331"/>
      <c r="OA331"/>
      <c r="OB331"/>
      <c r="OC331"/>
      <c r="OD331"/>
      <c r="OE331"/>
      <c r="OF331"/>
      <c r="OG331"/>
      <c r="OH331"/>
      <c r="OI331"/>
      <c r="OJ331"/>
      <c r="OK331"/>
      <c r="OL331"/>
      <c r="OM331"/>
      <c r="ON331"/>
      <c r="OO331"/>
      <c r="OP331"/>
      <c r="OQ331"/>
      <c r="OR331"/>
      <c r="OS331"/>
      <c r="OT331"/>
      <c r="OU331"/>
      <c r="OV331"/>
      <c r="OW331"/>
      <c r="OX331"/>
      <c r="OY331"/>
      <c r="OZ331"/>
      <c r="PA331"/>
      <c r="PB331"/>
      <c r="PC331"/>
      <c r="PD331"/>
      <c r="PE331"/>
      <c r="PF331"/>
      <c r="PG331"/>
      <c r="PH331"/>
      <c r="PI331"/>
      <c r="PJ331"/>
      <c r="PK331"/>
      <c r="PL331"/>
      <c r="PM331"/>
      <c r="PN331"/>
      <c r="PO331"/>
      <c r="PP331"/>
      <c r="PQ331"/>
      <c r="PR331"/>
      <c r="PS331"/>
      <c r="PT331"/>
      <c r="PU331"/>
      <c r="PV331"/>
      <c r="PW331"/>
      <c r="PX331"/>
      <c r="PY331"/>
      <c r="PZ331"/>
      <c r="QA331"/>
      <c r="QB331"/>
      <c r="QC331"/>
      <c r="QD331"/>
      <c r="QE331"/>
      <c r="QF331"/>
      <c r="QG331"/>
      <c r="QH331"/>
      <c r="QI331"/>
      <c r="QJ331"/>
      <c r="QK331"/>
      <c r="QL331"/>
      <c r="QM331"/>
      <c r="QN331"/>
      <c r="QO331"/>
      <c r="QP331"/>
      <c r="QQ331"/>
      <c r="QR331"/>
      <c r="QS331"/>
      <c r="QT331"/>
      <c r="QU331"/>
      <c r="QV331"/>
      <c r="QW331"/>
      <c r="QX331"/>
      <c r="QY331"/>
      <c r="QZ331"/>
      <c r="RA331"/>
      <c r="RB331"/>
      <c r="RC331"/>
      <c r="RD331"/>
      <c r="RE331"/>
      <c r="RF331"/>
      <c r="RG331"/>
      <c r="RH331"/>
      <c r="RI331"/>
      <c r="RJ331"/>
      <c r="RK331"/>
      <c r="RL331"/>
      <c r="RM331"/>
      <c r="RN331"/>
      <c r="RO331"/>
      <c r="RP331"/>
      <c r="RQ331"/>
      <c r="RR331"/>
      <c r="RS331"/>
      <c r="RT331"/>
      <c r="RU331"/>
      <c r="RV331"/>
      <c r="RW331"/>
      <c r="RX331"/>
      <c r="RY331"/>
      <c r="RZ331"/>
      <c r="SA331"/>
      <c r="SB331"/>
      <c r="SC331"/>
      <c r="SD331"/>
      <c r="SE331"/>
      <c r="SF331"/>
      <c r="SG331"/>
      <c r="SH331"/>
      <c r="SI331"/>
      <c r="SJ331"/>
      <c r="SK331"/>
      <c r="SL331"/>
      <c r="SM331"/>
      <c r="SN331"/>
      <c r="SO331"/>
      <c r="SP331"/>
      <c r="SQ331"/>
      <c r="SR331"/>
      <c r="SS331"/>
      <c r="ST331"/>
      <c r="SU331"/>
      <c r="SV331"/>
      <c r="SW331"/>
      <c r="SX331"/>
      <c r="SY331"/>
      <c r="SZ331"/>
      <c r="TA331"/>
      <c r="TB331"/>
      <c r="TC331"/>
      <c r="TD331"/>
      <c r="TE331"/>
      <c r="TF331"/>
      <c r="TG331"/>
      <c r="TH331"/>
      <c r="TI331"/>
      <c r="TJ331"/>
      <c r="TK331"/>
      <c r="TL331"/>
      <c r="TM331"/>
      <c r="TN331"/>
      <c r="TO331"/>
      <c r="TP331"/>
      <c r="TQ331"/>
      <c r="TR331"/>
      <c r="TS331"/>
      <c r="TT331"/>
      <c r="TU331"/>
      <c r="TV331"/>
      <c r="TW331"/>
      <c r="TX331"/>
      <c r="TY331"/>
      <c r="TZ331"/>
      <c r="UA331"/>
      <c r="UB331"/>
      <c r="UC331"/>
      <c r="UD331"/>
      <c r="UE331"/>
      <c r="UF331"/>
      <c r="UG331"/>
      <c r="UH331"/>
      <c r="UI331"/>
      <c r="UJ331"/>
      <c r="UK331"/>
      <c r="UL331"/>
      <c r="UM331"/>
      <c r="UN331"/>
      <c r="UO331"/>
      <c r="UP331"/>
      <c r="UQ331"/>
      <c r="UR331"/>
      <c r="US331"/>
      <c r="UT331"/>
      <c r="UU331"/>
      <c r="UV331"/>
      <c r="UW331"/>
      <c r="UX331"/>
      <c r="UY331"/>
      <c r="UZ331"/>
      <c r="VA331"/>
      <c r="VB331"/>
      <c r="VC331"/>
      <c r="VD331"/>
      <c r="VE331"/>
      <c r="VF331"/>
      <c r="VG331"/>
      <c r="VH331"/>
      <c r="VI331"/>
      <c r="VJ331"/>
      <c r="VK331"/>
      <c r="VL331"/>
      <c r="VM331"/>
      <c r="VN331"/>
      <c r="VO331"/>
      <c r="VP331"/>
      <c r="VQ331"/>
      <c r="VR331"/>
      <c r="VS331"/>
      <c r="VT331"/>
      <c r="VU331"/>
      <c r="VV331"/>
      <c r="VW331"/>
      <c r="VX331"/>
      <c r="VY331"/>
      <c r="VZ331"/>
      <c r="WA331"/>
      <c r="WB331"/>
      <c r="WC331"/>
      <c r="WD331"/>
      <c r="WE331"/>
      <c r="WF331"/>
      <c r="WG331"/>
      <c r="WH331"/>
      <c r="WI331"/>
      <c r="WJ331"/>
      <c r="WK331"/>
      <c r="WL331"/>
      <c r="WM331"/>
      <c r="WN331"/>
      <c r="WO331"/>
      <c r="WP331"/>
      <c r="WQ331"/>
      <c r="WR331"/>
      <c r="WS331"/>
      <c r="WT331"/>
      <c r="WU331"/>
      <c r="WV331"/>
      <c r="WW331"/>
      <c r="WX331"/>
      <c r="WY331"/>
      <c r="WZ331"/>
      <c r="XA331"/>
      <c r="XB331"/>
      <c r="XC331"/>
      <c r="XD331"/>
      <c r="XE331"/>
      <c r="XF331"/>
      <c r="XG331"/>
      <c r="XH331"/>
      <c r="XI331"/>
      <c r="XJ331"/>
      <c r="XK331"/>
      <c r="XL331"/>
      <c r="XM331"/>
      <c r="XN331"/>
      <c r="XO331"/>
      <c r="XP331"/>
      <c r="XQ331"/>
      <c r="XR331"/>
      <c r="XS331"/>
      <c r="XT331"/>
      <c r="XU331"/>
      <c r="XV331"/>
      <c r="XW331"/>
      <c r="XX331"/>
      <c r="XY331"/>
      <c r="XZ331"/>
      <c r="YA331"/>
      <c r="YB331"/>
      <c r="YC331"/>
      <c r="YD331"/>
      <c r="YE331"/>
      <c r="YF331"/>
      <c r="YG331"/>
      <c r="YH331"/>
      <c r="YI331"/>
      <c r="YJ331"/>
      <c r="YK331"/>
      <c r="YL331"/>
      <c r="YM331"/>
      <c r="YN331"/>
      <c r="YO331"/>
      <c r="YP331"/>
      <c r="YQ331"/>
      <c r="YR331"/>
      <c r="YS331"/>
      <c r="YT331"/>
      <c r="YU331"/>
      <c r="YV331"/>
      <c r="YW331"/>
      <c r="YX331"/>
      <c r="YY331"/>
      <c r="YZ331"/>
      <c r="ZA331"/>
      <c r="ZB331"/>
      <c r="ZC331"/>
      <c r="ZD331"/>
      <c r="ZE331"/>
      <c r="ZF331"/>
      <c r="ZG331"/>
      <c r="ZH331"/>
      <c r="ZI331"/>
      <c r="ZJ331"/>
      <c r="ZK331"/>
      <c r="ZL331"/>
      <c r="ZM331"/>
      <c r="ZN331"/>
      <c r="ZO331"/>
      <c r="ZP331"/>
      <c r="ZQ331"/>
      <c r="ZR331"/>
      <c r="ZS331"/>
      <c r="ZT331"/>
      <c r="ZU331"/>
      <c r="ZV331"/>
      <c r="ZW331"/>
      <c r="ZX331"/>
      <c r="ZY331"/>
      <c r="ZZ331"/>
      <c r="AAA331"/>
      <c r="AAB331"/>
      <c r="AAC331"/>
      <c r="AAD331"/>
      <c r="AAE331"/>
      <c r="AAF331"/>
      <c r="AAG331"/>
      <c r="AAH331"/>
      <c r="AAI331"/>
      <c r="AAJ331"/>
      <c r="AAK331"/>
      <c r="AAL331"/>
      <c r="AAM331"/>
      <c r="AAN331"/>
      <c r="AAO331"/>
      <c r="AAP331"/>
      <c r="AAQ331"/>
      <c r="AAR331"/>
      <c r="AAS331"/>
      <c r="AAT331"/>
      <c r="AAU331"/>
      <c r="AAV331"/>
      <c r="AAW331"/>
      <c r="AAX331"/>
      <c r="AAY331"/>
      <c r="AAZ331"/>
      <c r="ABA331"/>
      <c r="ABB331"/>
      <c r="ABC331"/>
      <c r="ABD331"/>
      <c r="ABE331"/>
      <c r="ABF331"/>
      <c r="ABG331"/>
      <c r="ABH331"/>
      <c r="ABI331"/>
      <c r="ABJ331"/>
      <c r="ABK331"/>
      <c r="ABL331"/>
      <c r="ABM331"/>
      <c r="ABN331"/>
      <c r="ABO331"/>
      <c r="ABP331"/>
      <c r="ABQ331"/>
      <c r="ABR331"/>
      <c r="ABS331"/>
      <c r="ABT331"/>
      <c r="ABU331"/>
      <c r="ABV331"/>
      <c r="ABW331"/>
      <c r="ABX331"/>
      <c r="ABY331"/>
      <c r="ABZ331"/>
      <c r="ACA331"/>
      <c r="ACB331"/>
      <c r="ACC331"/>
      <c r="ACD331"/>
      <c r="ACE331"/>
      <c r="ACF331"/>
      <c r="ACG331"/>
      <c r="ACH331"/>
      <c r="ACI331"/>
      <c r="ACJ331"/>
      <c r="ACK331"/>
      <c r="ACL331"/>
      <c r="ACM331"/>
      <c r="ACN331"/>
      <c r="ACO331"/>
      <c r="ACP331"/>
      <c r="ACQ331"/>
      <c r="ACR331"/>
      <c r="ACS331"/>
      <c r="ACT331"/>
      <c r="ACU331"/>
      <c r="ACV331"/>
      <c r="ACW331"/>
      <c r="ACX331"/>
      <c r="ACY331"/>
      <c r="ACZ331"/>
      <c r="ADA331"/>
      <c r="ADB331"/>
      <c r="ADC331"/>
      <c r="ADD331"/>
      <c r="ADE331"/>
      <c r="ADF331"/>
      <c r="ADG331"/>
      <c r="ADH331"/>
      <c r="ADI331"/>
      <c r="ADJ331"/>
      <c r="ADK331"/>
      <c r="ADL331"/>
      <c r="ADM331"/>
      <c r="ADN331"/>
      <c r="ADO331"/>
      <c r="ADP331"/>
      <c r="ADQ331"/>
      <c r="ADR331"/>
      <c r="ADS331"/>
      <c r="ADT331"/>
      <c r="ADU331"/>
      <c r="ADV331"/>
      <c r="ADW331"/>
      <c r="ADX331"/>
      <c r="ADY331"/>
      <c r="ADZ331"/>
      <c r="AEA331"/>
      <c r="AEB331"/>
      <c r="AEC331"/>
      <c r="AED331"/>
      <c r="AEE331"/>
      <c r="AEF331"/>
      <c r="AEG331"/>
      <c r="AEH331"/>
      <c r="AEI331"/>
      <c r="AEJ331"/>
      <c r="AEK331"/>
      <c r="AEL331"/>
      <c r="AEM331"/>
      <c r="AEN331"/>
      <c r="AEO331"/>
      <c r="AEP331"/>
      <c r="AEQ331"/>
      <c r="AER331"/>
      <c r="AES331"/>
      <c r="AET331"/>
      <c r="AEU331"/>
      <c r="AEV331"/>
      <c r="AEW331"/>
      <c r="AEX331"/>
      <c r="AEY331"/>
      <c r="AEZ331"/>
      <c r="AFA331"/>
      <c r="AFB331"/>
      <c r="AFC331"/>
      <c r="AFD331"/>
      <c r="AFE331"/>
      <c r="AFF331"/>
      <c r="AFG331"/>
      <c r="AFH331"/>
      <c r="AFI331"/>
      <c r="AFJ331"/>
      <c r="AFK331"/>
      <c r="AFL331"/>
      <c r="AFM331"/>
      <c r="AFN331"/>
      <c r="AFO331"/>
      <c r="AFP331"/>
      <c r="AFQ331"/>
      <c r="AFR331"/>
      <c r="AFS331"/>
      <c r="AFT331"/>
      <c r="AFU331"/>
      <c r="AFV331"/>
      <c r="AFW331"/>
      <c r="AFX331"/>
      <c r="AFY331"/>
      <c r="AFZ331"/>
      <c r="AGA331"/>
      <c r="AGB331"/>
      <c r="AGC331"/>
      <c r="AGD331"/>
      <c r="AGE331"/>
      <c r="AGF331"/>
      <c r="AGG331"/>
      <c r="AGH331"/>
      <c r="AGI331"/>
      <c r="AGJ331"/>
      <c r="AGK331"/>
      <c r="AGL331"/>
      <c r="AGM331"/>
      <c r="AGN331"/>
      <c r="AGO331"/>
      <c r="AGP331"/>
      <c r="AGQ331"/>
      <c r="AGR331"/>
      <c r="AGS331"/>
      <c r="AGT331"/>
      <c r="AGU331"/>
      <c r="AGV331"/>
      <c r="AGW331"/>
      <c r="AGX331"/>
      <c r="AGY331"/>
      <c r="AGZ331"/>
      <c r="AHA331"/>
      <c r="AHB331"/>
      <c r="AHC331"/>
      <c r="AHD331"/>
      <c r="AHE331"/>
      <c r="AHF331"/>
      <c r="AHG331"/>
      <c r="AHH331"/>
      <c r="AHI331"/>
      <c r="AHJ331"/>
      <c r="AHK331"/>
      <c r="AHL331"/>
      <c r="AHM331"/>
      <c r="AHN331"/>
      <c r="AHO331"/>
      <c r="AHP331"/>
      <c r="AHQ331"/>
      <c r="AHR331"/>
      <c r="AHS331"/>
      <c r="AHT331"/>
      <c r="AHU331"/>
      <c r="AHV331"/>
      <c r="AHW331"/>
      <c r="AHX331"/>
      <c r="AHY331"/>
      <c r="AHZ331"/>
      <c r="AIA331"/>
      <c r="AIB331"/>
      <c r="AIC331"/>
      <c r="AID331"/>
      <c r="AIE331"/>
      <c r="AIF331"/>
      <c r="AIG331"/>
      <c r="AIH331"/>
      <c r="AII331"/>
      <c r="AIJ331"/>
      <c r="AIK331"/>
      <c r="AIL331"/>
      <c r="AIM331"/>
      <c r="AIN331"/>
      <c r="AIO331"/>
      <c r="AIP331"/>
      <c r="AIQ331"/>
      <c r="AIR331"/>
      <c r="AIS331"/>
      <c r="AIT331"/>
      <c r="AIU331"/>
      <c r="AIV331"/>
      <c r="AIW331"/>
      <c r="AIX331"/>
      <c r="AIY331"/>
      <c r="AIZ331"/>
      <c r="AJA331"/>
      <c r="AJB331"/>
      <c r="AJC331"/>
      <c r="AJD331"/>
      <c r="AJE331"/>
      <c r="AJF331"/>
      <c r="AJG331"/>
      <c r="AJH331"/>
      <c r="AJI331"/>
      <c r="AJJ331"/>
      <c r="AJK331"/>
      <c r="AJL331"/>
      <c r="AJM331"/>
      <c r="AJN331"/>
      <c r="AJO331"/>
      <c r="AJP331"/>
      <c r="AJQ331"/>
      <c r="AJR331"/>
      <c r="AJS331"/>
      <c r="AJT331"/>
      <c r="AJU331"/>
      <c r="AJV331"/>
      <c r="AJW331"/>
      <c r="AJX331"/>
      <c r="AJY331"/>
      <c r="AJZ331"/>
      <c r="AKA331"/>
      <c r="AKB331"/>
      <c r="AKC331"/>
      <c r="AKD331"/>
      <c r="AKE331"/>
      <c r="AKF331"/>
      <c r="AKG331"/>
      <c r="AKH331"/>
      <c r="AKI331"/>
      <c r="AKJ331"/>
      <c r="AKK331"/>
      <c r="AKL331"/>
      <c r="AKM331"/>
      <c r="AKN331"/>
      <c r="AKO331"/>
      <c r="AKP331"/>
      <c r="AKQ331"/>
      <c r="AKR331"/>
      <c r="AKS331"/>
      <c r="AKT331"/>
      <c r="AKU331"/>
      <c r="AKV331"/>
      <c r="AKW331"/>
      <c r="AKX331"/>
      <c r="AKY331"/>
      <c r="AKZ331"/>
      <c r="ALA331"/>
      <c r="ALB331"/>
      <c r="ALC331"/>
      <c r="ALD331"/>
      <c r="ALE331"/>
      <c r="ALF331"/>
      <c r="ALG331"/>
      <c r="ALH331"/>
      <c r="ALI331"/>
      <c r="ALJ331"/>
      <c r="ALK331"/>
      <c r="ALL331"/>
      <c r="ALM331"/>
      <c r="ALN331"/>
      <c r="ALO331"/>
      <c r="ALP331"/>
      <c r="ALQ331"/>
      <c r="ALR331"/>
      <c r="ALS331"/>
      <c r="ALT331"/>
      <c r="ALU331"/>
      <c r="ALV331"/>
      <c r="ALW331"/>
      <c r="ALX331"/>
      <c r="ALY331"/>
      <c r="ALZ331"/>
      <c r="AMA331"/>
    </row>
    <row r="332" spans="3:1015" x14ac:dyDescent="0.25">
      <c r="C332" s="123"/>
      <c r="D332" s="123"/>
      <c r="E332" s="123"/>
      <c r="F332" s="123"/>
      <c r="G332" s="123"/>
      <c r="H332" s="123"/>
      <c r="I332" s="123"/>
      <c r="J332" s="123"/>
      <c r="K332" s="123"/>
      <c r="L332" s="123"/>
      <c r="M332" s="123"/>
      <c r="N332" s="123"/>
      <c r="O332" s="123"/>
      <c r="P332" s="123"/>
      <c r="Q332" s="123"/>
      <c r="R332" s="123"/>
      <c r="S332" s="123"/>
      <c r="T332" s="123"/>
      <c r="U332" s="123"/>
      <c r="V332" s="123"/>
      <c r="W332" s="123"/>
      <c r="X332" s="123"/>
      <c r="Y332" s="123"/>
      <c r="Z332" s="123"/>
      <c r="AA332" s="123"/>
      <c r="AB332" s="123"/>
      <c r="AC332" s="123"/>
      <c r="AD332" s="123"/>
      <c r="AE332" s="123"/>
      <c r="AF332" s="123"/>
      <c r="AG332" s="123"/>
      <c r="AH332" s="123"/>
      <c r="AI332" s="123"/>
      <c r="AJ332" s="123"/>
      <c r="AK332" s="123"/>
      <c r="AL332" s="123"/>
      <c r="AM332" s="123"/>
      <c r="AN332" s="123"/>
      <c r="AO332" s="123"/>
      <c r="AP332" s="123"/>
      <c r="AQ332" s="123"/>
      <c r="AR332" s="123"/>
      <c r="AS332" s="123"/>
      <c r="AT332" s="123"/>
      <c r="AU332" s="123"/>
      <c r="AV332"/>
      <c r="AW332"/>
      <c r="AX332"/>
      <c r="AY332"/>
      <c r="AZ332"/>
      <c r="BA332"/>
      <c r="BB332"/>
      <c r="BC332"/>
      <c r="BD332"/>
      <c r="BE332"/>
      <c r="BF332"/>
      <c r="BG332"/>
      <c r="BH332"/>
      <c r="BI332"/>
      <c r="BJ332"/>
      <c r="BK332"/>
      <c r="BL332"/>
      <c r="BM332"/>
      <c r="BN332"/>
      <c r="BO332"/>
      <c r="BP332"/>
      <c r="BQ332"/>
      <c r="BR332"/>
      <c r="BS332"/>
      <c r="BT332"/>
      <c r="BU332"/>
      <c r="BV332"/>
      <c r="BW332"/>
      <c r="BX332"/>
      <c r="BY332"/>
      <c r="BZ332"/>
      <c r="CA332"/>
      <c r="CB332"/>
      <c r="CC332"/>
      <c r="CD332"/>
      <c r="CE332"/>
      <c r="CF332"/>
      <c r="CG332"/>
      <c r="CH332"/>
      <c r="CI332"/>
      <c r="CJ332"/>
      <c r="CK332"/>
      <c r="CL332"/>
      <c r="CM332"/>
      <c r="CN332"/>
      <c r="CO332"/>
      <c r="CP332"/>
      <c r="CQ332"/>
      <c r="CR332"/>
      <c r="CS332"/>
      <c r="CT332"/>
      <c r="CU332"/>
      <c r="CV332"/>
      <c r="CW332"/>
      <c r="CX332"/>
      <c r="CY332"/>
      <c r="CZ332"/>
      <c r="DA332"/>
      <c r="DB332"/>
      <c r="DC332"/>
      <c r="DD332"/>
      <c r="DE332"/>
      <c r="DF332"/>
      <c r="DG332"/>
      <c r="DH332"/>
      <c r="DI332"/>
      <c r="DJ332"/>
      <c r="DK332"/>
      <c r="DL332"/>
      <c r="DM332"/>
      <c r="DN332"/>
      <c r="DO332"/>
      <c r="DP332"/>
      <c r="DQ332"/>
      <c r="DR332"/>
      <c r="DS332"/>
      <c r="DT332"/>
      <c r="DU332"/>
      <c r="DV332"/>
      <c r="DW332"/>
      <c r="DX332"/>
      <c r="DY332"/>
      <c r="DZ332"/>
      <c r="EA332"/>
      <c r="EB332"/>
      <c r="EC332"/>
      <c r="ED332"/>
      <c r="EE332"/>
      <c r="EF332"/>
      <c r="EG332"/>
      <c r="EH332"/>
      <c r="EI332"/>
      <c r="EJ332"/>
      <c r="EK332"/>
      <c r="EL332"/>
      <c r="EM332"/>
      <c r="EN332"/>
      <c r="EO332"/>
      <c r="EP332"/>
      <c r="EQ332"/>
      <c r="ER332"/>
      <c r="ES332"/>
      <c r="ET332"/>
      <c r="EU332"/>
      <c r="EV332"/>
      <c r="EW332"/>
      <c r="EX332"/>
      <c r="EY332"/>
      <c r="EZ332"/>
      <c r="FA332"/>
      <c r="FB332"/>
      <c r="FC332"/>
      <c r="FD332"/>
      <c r="FE332"/>
      <c r="FF332"/>
      <c r="FG332"/>
      <c r="FH332"/>
      <c r="FI332"/>
      <c r="FJ332"/>
      <c r="FK332"/>
      <c r="FL332"/>
      <c r="FM332"/>
      <c r="FN332"/>
      <c r="FO332"/>
      <c r="FP332"/>
      <c r="FQ332"/>
      <c r="FR332"/>
      <c r="FS332"/>
      <c r="FT332"/>
      <c r="FU332"/>
      <c r="FV332"/>
      <c r="FW332"/>
      <c r="FX332"/>
      <c r="FY332"/>
      <c r="FZ332"/>
      <c r="GA332"/>
      <c r="GB332"/>
      <c r="GC332"/>
      <c r="GD332"/>
      <c r="GE332"/>
      <c r="GF332"/>
      <c r="GG332"/>
      <c r="GH332"/>
      <c r="GI332"/>
      <c r="GJ332"/>
      <c r="GK332"/>
      <c r="GL332"/>
      <c r="GM332"/>
      <c r="GN332"/>
      <c r="GO332"/>
      <c r="GP332"/>
      <c r="GQ332"/>
      <c r="GR332"/>
      <c r="GS332"/>
      <c r="GT332"/>
      <c r="GU332"/>
      <c r="GV332"/>
      <c r="GW332"/>
      <c r="GX332"/>
      <c r="GY332"/>
      <c r="GZ332"/>
      <c r="HA332"/>
      <c r="HB332"/>
      <c r="HC332"/>
      <c r="HD332"/>
      <c r="HE332"/>
      <c r="HF332"/>
      <c r="HG332"/>
      <c r="HH332"/>
      <c r="HI332"/>
      <c r="HJ332"/>
      <c r="HK332"/>
      <c r="HL332"/>
      <c r="HM332"/>
      <c r="HN332"/>
      <c r="HO332"/>
      <c r="HP332"/>
      <c r="HQ332"/>
      <c r="HR332"/>
      <c r="HS332"/>
      <c r="HT332"/>
      <c r="HU332"/>
      <c r="HV332"/>
      <c r="HW332"/>
      <c r="HX332"/>
      <c r="HY332"/>
      <c r="HZ332"/>
      <c r="IA332"/>
      <c r="IB332"/>
      <c r="IC332"/>
      <c r="ID332"/>
      <c r="IE332"/>
      <c r="IF332"/>
      <c r="IG332"/>
      <c r="IH332"/>
      <c r="II332"/>
      <c r="IJ332"/>
      <c r="IK332"/>
      <c r="IL332"/>
      <c r="IM332"/>
      <c r="IN332"/>
      <c r="IO332"/>
      <c r="IP332"/>
      <c r="IQ332"/>
      <c r="IR332"/>
      <c r="IS332"/>
      <c r="IT332"/>
      <c r="IU332"/>
      <c r="IV332"/>
      <c r="IW332"/>
      <c r="IX332"/>
      <c r="IY332"/>
      <c r="IZ332"/>
      <c r="JA332"/>
      <c r="JB332"/>
      <c r="JC332"/>
      <c r="JD332"/>
      <c r="JE332"/>
      <c r="JF332"/>
      <c r="JG332"/>
      <c r="JH332"/>
      <c r="JI332"/>
      <c r="JJ332"/>
      <c r="JK332"/>
      <c r="JL332"/>
      <c r="JM332"/>
      <c r="JN332"/>
      <c r="JO332"/>
      <c r="JP332"/>
      <c r="JQ332"/>
      <c r="JR332"/>
      <c r="JS332"/>
      <c r="JT332"/>
      <c r="JU332"/>
      <c r="JV332"/>
      <c r="JW332"/>
      <c r="JX332"/>
      <c r="JY332"/>
      <c r="JZ332"/>
      <c r="KA332"/>
      <c r="KB332"/>
      <c r="KC332"/>
      <c r="KD332"/>
      <c r="KE332"/>
      <c r="KF332"/>
      <c r="KG332"/>
      <c r="KH332"/>
      <c r="KI332"/>
      <c r="KJ332"/>
      <c r="KK332"/>
      <c r="KL332"/>
      <c r="KM332"/>
      <c r="KN332"/>
      <c r="KO332"/>
      <c r="KP332"/>
      <c r="KQ332"/>
      <c r="KR332"/>
      <c r="KS332"/>
      <c r="KT332"/>
      <c r="KU332"/>
      <c r="KV332"/>
      <c r="KW332"/>
      <c r="KX332"/>
      <c r="KY332"/>
      <c r="KZ332"/>
      <c r="LA332"/>
      <c r="LB332"/>
      <c r="LC332"/>
      <c r="LD332"/>
      <c r="LE332"/>
      <c r="LF332"/>
      <c r="LG332"/>
      <c r="LH332"/>
      <c r="LI332"/>
      <c r="LJ332"/>
      <c r="LK332"/>
      <c r="LL332"/>
      <c r="LM332"/>
      <c r="LN332"/>
      <c r="LO332"/>
      <c r="LP332"/>
      <c r="LQ332"/>
      <c r="LR332"/>
      <c r="LS332"/>
      <c r="LT332"/>
      <c r="LU332"/>
      <c r="LV332"/>
      <c r="LW332"/>
      <c r="LX332"/>
      <c r="LY332"/>
      <c r="LZ332"/>
      <c r="MA332"/>
      <c r="MB332"/>
      <c r="MC332"/>
      <c r="MD332"/>
      <c r="ME332"/>
      <c r="MF332"/>
      <c r="MG332"/>
      <c r="MH332"/>
      <c r="MI332"/>
      <c r="MJ332"/>
      <c r="MK332"/>
      <c r="ML332"/>
      <c r="MM332"/>
      <c r="MN332"/>
      <c r="MO332"/>
      <c r="MP332"/>
      <c r="MQ332"/>
      <c r="MR332"/>
      <c r="MS332"/>
      <c r="MT332"/>
      <c r="MU332"/>
      <c r="MV332"/>
      <c r="MW332"/>
      <c r="MX332"/>
      <c r="MY332"/>
      <c r="MZ332"/>
      <c r="NA332"/>
      <c r="NB332"/>
      <c r="NC332"/>
      <c r="ND332"/>
      <c r="NE332"/>
      <c r="NF332"/>
      <c r="NG332"/>
      <c r="NH332"/>
      <c r="NI332"/>
      <c r="NJ332"/>
      <c r="NK332"/>
      <c r="NL332"/>
      <c r="NM332"/>
      <c r="NN332"/>
      <c r="NO332"/>
      <c r="NP332"/>
      <c r="NQ332"/>
      <c r="NR332"/>
      <c r="NS332"/>
      <c r="NT332"/>
      <c r="NU332"/>
      <c r="NV332"/>
      <c r="NW332"/>
      <c r="NX332"/>
      <c r="NY332"/>
      <c r="NZ332"/>
      <c r="OA332"/>
      <c r="OB332"/>
      <c r="OC332"/>
      <c r="OD332"/>
      <c r="OE332"/>
      <c r="OF332"/>
      <c r="OG332"/>
      <c r="OH332"/>
      <c r="OI332"/>
      <c r="OJ332"/>
      <c r="OK332"/>
      <c r="OL332"/>
      <c r="OM332"/>
      <c r="ON332"/>
      <c r="OO332"/>
      <c r="OP332"/>
      <c r="OQ332"/>
      <c r="OR332"/>
      <c r="OS332"/>
      <c r="OT332"/>
      <c r="OU332"/>
      <c r="OV332"/>
      <c r="OW332"/>
      <c r="OX332"/>
      <c r="OY332"/>
      <c r="OZ332"/>
      <c r="PA332"/>
      <c r="PB332"/>
      <c r="PC332"/>
      <c r="PD332"/>
      <c r="PE332"/>
      <c r="PF332"/>
      <c r="PG332"/>
      <c r="PH332"/>
      <c r="PI332"/>
      <c r="PJ332"/>
      <c r="PK332"/>
      <c r="PL332"/>
      <c r="PM332"/>
      <c r="PN332"/>
      <c r="PO332"/>
      <c r="PP332"/>
      <c r="PQ332"/>
      <c r="PR332"/>
      <c r="PS332"/>
      <c r="PT332"/>
      <c r="PU332"/>
      <c r="PV332"/>
      <c r="PW332"/>
      <c r="PX332"/>
      <c r="PY332"/>
      <c r="PZ332"/>
      <c r="QA332"/>
      <c r="QB332"/>
      <c r="QC332"/>
      <c r="QD332"/>
      <c r="QE332"/>
      <c r="QF332"/>
      <c r="QG332"/>
      <c r="QH332"/>
      <c r="QI332"/>
      <c r="QJ332"/>
      <c r="QK332"/>
      <c r="QL332"/>
      <c r="QM332"/>
      <c r="QN332"/>
      <c r="QO332"/>
      <c r="QP332"/>
      <c r="QQ332"/>
      <c r="QR332"/>
      <c r="QS332"/>
      <c r="QT332"/>
      <c r="QU332"/>
      <c r="QV332"/>
      <c r="QW332"/>
      <c r="QX332"/>
      <c r="QY332"/>
      <c r="QZ332"/>
      <c r="RA332"/>
      <c r="RB332"/>
      <c r="RC332"/>
      <c r="RD332"/>
      <c r="RE332"/>
      <c r="RF332"/>
      <c r="RG332"/>
      <c r="RH332"/>
      <c r="RI332"/>
      <c r="RJ332"/>
      <c r="RK332"/>
      <c r="RL332"/>
      <c r="RM332"/>
      <c r="RN332"/>
      <c r="RO332"/>
      <c r="RP332"/>
      <c r="RQ332"/>
      <c r="RR332"/>
      <c r="RS332"/>
      <c r="RT332"/>
      <c r="RU332"/>
      <c r="RV332"/>
      <c r="RW332"/>
      <c r="RX332"/>
      <c r="RY332"/>
      <c r="RZ332"/>
      <c r="SA332"/>
      <c r="SB332"/>
      <c r="SC332"/>
      <c r="SD332"/>
      <c r="SE332"/>
      <c r="SF332"/>
      <c r="SG332"/>
      <c r="SH332"/>
      <c r="SI332"/>
      <c r="SJ332"/>
      <c r="SK332"/>
      <c r="SL332"/>
      <c r="SM332"/>
      <c r="SN332"/>
      <c r="SO332"/>
      <c r="SP332"/>
      <c r="SQ332"/>
      <c r="SR332"/>
      <c r="SS332"/>
      <c r="ST332"/>
      <c r="SU332"/>
      <c r="SV332"/>
      <c r="SW332"/>
      <c r="SX332"/>
      <c r="SY332"/>
      <c r="SZ332"/>
      <c r="TA332"/>
      <c r="TB332"/>
      <c r="TC332"/>
      <c r="TD332"/>
      <c r="TE332"/>
      <c r="TF332"/>
      <c r="TG332"/>
      <c r="TH332"/>
      <c r="TI332"/>
      <c r="TJ332"/>
      <c r="TK332"/>
      <c r="TL332"/>
      <c r="TM332"/>
      <c r="TN332"/>
      <c r="TO332"/>
      <c r="TP332"/>
      <c r="TQ332"/>
      <c r="TR332"/>
      <c r="TS332"/>
      <c r="TT332"/>
      <c r="TU332"/>
      <c r="TV332"/>
      <c r="TW332"/>
      <c r="TX332"/>
      <c r="TY332"/>
      <c r="TZ332"/>
      <c r="UA332"/>
      <c r="UB332"/>
      <c r="UC332"/>
      <c r="UD332"/>
      <c r="UE332"/>
      <c r="UF332"/>
      <c r="UG332"/>
      <c r="UH332"/>
      <c r="UI332"/>
      <c r="UJ332"/>
      <c r="UK332"/>
      <c r="UL332"/>
      <c r="UM332"/>
      <c r="UN332"/>
      <c r="UO332"/>
      <c r="UP332"/>
      <c r="UQ332"/>
      <c r="UR332"/>
      <c r="US332"/>
      <c r="UT332"/>
      <c r="UU332"/>
      <c r="UV332"/>
      <c r="UW332"/>
      <c r="UX332"/>
      <c r="UY332"/>
      <c r="UZ332"/>
      <c r="VA332"/>
      <c r="VB332"/>
      <c r="VC332"/>
      <c r="VD332"/>
      <c r="VE332"/>
      <c r="VF332"/>
      <c r="VG332"/>
      <c r="VH332"/>
      <c r="VI332"/>
      <c r="VJ332"/>
      <c r="VK332"/>
      <c r="VL332"/>
      <c r="VM332"/>
      <c r="VN332"/>
      <c r="VO332"/>
      <c r="VP332"/>
      <c r="VQ332"/>
      <c r="VR332"/>
      <c r="VS332"/>
      <c r="VT332"/>
      <c r="VU332"/>
      <c r="VV332"/>
      <c r="VW332"/>
      <c r="VX332"/>
      <c r="VY332"/>
      <c r="VZ332"/>
      <c r="WA332"/>
      <c r="WB332"/>
      <c r="WC332"/>
      <c r="WD332"/>
      <c r="WE332"/>
      <c r="WF332"/>
      <c r="WG332"/>
      <c r="WH332"/>
      <c r="WI332"/>
      <c r="WJ332"/>
      <c r="WK332"/>
      <c r="WL332"/>
      <c r="WM332"/>
      <c r="WN332"/>
      <c r="WO332"/>
      <c r="WP332"/>
      <c r="WQ332"/>
      <c r="WR332"/>
      <c r="WS332"/>
      <c r="WT332"/>
      <c r="WU332"/>
      <c r="WV332"/>
      <c r="WW332"/>
      <c r="WX332"/>
      <c r="WY332"/>
      <c r="WZ332"/>
      <c r="XA332"/>
      <c r="XB332"/>
      <c r="XC332"/>
      <c r="XD332"/>
      <c r="XE332"/>
      <c r="XF332"/>
      <c r="XG332"/>
      <c r="XH332"/>
      <c r="XI332"/>
      <c r="XJ332"/>
      <c r="XK332"/>
      <c r="XL332"/>
      <c r="XM332"/>
      <c r="XN332"/>
      <c r="XO332"/>
      <c r="XP332"/>
      <c r="XQ332"/>
      <c r="XR332"/>
      <c r="XS332"/>
      <c r="XT332"/>
      <c r="XU332"/>
      <c r="XV332"/>
      <c r="XW332"/>
      <c r="XX332"/>
      <c r="XY332"/>
      <c r="XZ332"/>
      <c r="YA332"/>
      <c r="YB332"/>
      <c r="YC332"/>
      <c r="YD332"/>
      <c r="YE332"/>
      <c r="YF332"/>
      <c r="YG332"/>
      <c r="YH332"/>
      <c r="YI332"/>
      <c r="YJ332"/>
      <c r="YK332"/>
      <c r="YL332"/>
      <c r="YM332"/>
      <c r="YN332"/>
      <c r="YO332"/>
      <c r="YP332"/>
      <c r="YQ332"/>
      <c r="YR332"/>
      <c r="YS332"/>
      <c r="YT332"/>
      <c r="YU332"/>
      <c r="YV332"/>
      <c r="YW332"/>
      <c r="YX332"/>
      <c r="YY332"/>
      <c r="YZ332"/>
      <c r="ZA332"/>
      <c r="ZB332"/>
      <c r="ZC332"/>
      <c r="ZD332"/>
      <c r="ZE332"/>
      <c r="ZF332"/>
      <c r="ZG332"/>
      <c r="ZH332"/>
      <c r="ZI332"/>
      <c r="ZJ332"/>
      <c r="ZK332"/>
      <c r="ZL332"/>
      <c r="ZM332"/>
      <c r="ZN332"/>
      <c r="ZO332"/>
      <c r="ZP332"/>
      <c r="ZQ332"/>
      <c r="ZR332"/>
      <c r="ZS332"/>
      <c r="ZT332"/>
      <c r="ZU332"/>
      <c r="ZV332"/>
      <c r="ZW332"/>
      <c r="ZX332"/>
      <c r="ZY332"/>
      <c r="ZZ332"/>
      <c r="AAA332"/>
      <c r="AAB332"/>
      <c r="AAC332"/>
      <c r="AAD332"/>
      <c r="AAE332"/>
      <c r="AAF332"/>
      <c r="AAG332"/>
      <c r="AAH332"/>
      <c r="AAI332"/>
      <c r="AAJ332"/>
      <c r="AAK332"/>
      <c r="AAL332"/>
      <c r="AAM332"/>
      <c r="AAN332"/>
      <c r="AAO332"/>
      <c r="AAP332"/>
      <c r="AAQ332"/>
      <c r="AAR332"/>
      <c r="AAS332"/>
      <c r="AAT332"/>
      <c r="AAU332"/>
      <c r="AAV332"/>
      <c r="AAW332"/>
      <c r="AAX332"/>
      <c r="AAY332"/>
      <c r="AAZ332"/>
      <c r="ABA332"/>
      <c r="ABB332"/>
      <c r="ABC332"/>
      <c r="ABD332"/>
      <c r="ABE332"/>
      <c r="ABF332"/>
      <c r="ABG332"/>
      <c r="ABH332"/>
      <c r="ABI332"/>
      <c r="ABJ332"/>
      <c r="ABK332"/>
      <c r="ABL332"/>
      <c r="ABM332"/>
      <c r="ABN332"/>
      <c r="ABO332"/>
      <c r="ABP332"/>
      <c r="ABQ332"/>
      <c r="ABR332"/>
      <c r="ABS332"/>
      <c r="ABT332"/>
      <c r="ABU332"/>
      <c r="ABV332"/>
      <c r="ABW332"/>
      <c r="ABX332"/>
      <c r="ABY332"/>
      <c r="ABZ332"/>
      <c r="ACA332"/>
      <c r="ACB332"/>
      <c r="ACC332"/>
      <c r="ACD332"/>
      <c r="ACE332"/>
      <c r="ACF332"/>
      <c r="ACG332"/>
      <c r="ACH332"/>
      <c r="ACI332"/>
      <c r="ACJ332"/>
      <c r="ACK332"/>
      <c r="ACL332"/>
      <c r="ACM332"/>
      <c r="ACN332"/>
      <c r="ACO332"/>
      <c r="ACP332"/>
      <c r="ACQ332"/>
      <c r="ACR332"/>
      <c r="ACS332"/>
      <c r="ACT332"/>
      <c r="ACU332"/>
      <c r="ACV332"/>
      <c r="ACW332"/>
      <c r="ACX332"/>
      <c r="ACY332"/>
      <c r="ACZ332"/>
      <c r="ADA332"/>
      <c r="ADB332"/>
      <c r="ADC332"/>
      <c r="ADD332"/>
      <c r="ADE332"/>
      <c r="ADF332"/>
      <c r="ADG332"/>
      <c r="ADH332"/>
      <c r="ADI332"/>
      <c r="ADJ332"/>
      <c r="ADK332"/>
      <c r="ADL332"/>
      <c r="ADM332"/>
      <c r="ADN332"/>
      <c r="ADO332"/>
      <c r="ADP332"/>
      <c r="ADQ332"/>
      <c r="ADR332"/>
      <c r="ADS332"/>
      <c r="ADT332"/>
      <c r="ADU332"/>
      <c r="ADV332"/>
      <c r="ADW332"/>
      <c r="ADX332"/>
      <c r="ADY332"/>
      <c r="ADZ332"/>
      <c r="AEA332"/>
      <c r="AEB332"/>
      <c r="AEC332"/>
      <c r="AED332"/>
      <c r="AEE332"/>
      <c r="AEF332"/>
      <c r="AEG332"/>
      <c r="AEH332"/>
      <c r="AEI332"/>
      <c r="AEJ332"/>
      <c r="AEK332"/>
      <c r="AEL332"/>
      <c r="AEM332"/>
      <c r="AEN332"/>
      <c r="AEO332"/>
      <c r="AEP332"/>
      <c r="AEQ332"/>
      <c r="AER332"/>
      <c r="AES332"/>
      <c r="AET332"/>
      <c r="AEU332"/>
      <c r="AEV332"/>
      <c r="AEW332"/>
      <c r="AEX332"/>
      <c r="AEY332"/>
      <c r="AEZ332"/>
      <c r="AFA332"/>
      <c r="AFB332"/>
      <c r="AFC332"/>
      <c r="AFD332"/>
      <c r="AFE332"/>
      <c r="AFF332"/>
      <c r="AFG332"/>
      <c r="AFH332"/>
      <c r="AFI332"/>
      <c r="AFJ332"/>
      <c r="AFK332"/>
      <c r="AFL332"/>
      <c r="AFM332"/>
      <c r="AFN332"/>
      <c r="AFO332"/>
      <c r="AFP332"/>
      <c r="AFQ332"/>
      <c r="AFR332"/>
      <c r="AFS332"/>
      <c r="AFT332"/>
      <c r="AFU332"/>
      <c r="AFV332"/>
      <c r="AFW332"/>
      <c r="AFX332"/>
      <c r="AFY332"/>
      <c r="AFZ332"/>
      <c r="AGA332"/>
      <c r="AGB332"/>
      <c r="AGC332"/>
      <c r="AGD332"/>
      <c r="AGE332"/>
      <c r="AGF332"/>
      <c r="AGG332"/>
      <c r="AGH332"/>
      <c r="AGI332"/>
      <c r="AGJ332"/>
      <c r="AGK332"/>
      <c r="AGL332"/>
      <c r="AGM332"/>
      <c r="AGN332"/>
      <c r="AGO332"/>
      <c r="AGP332"/>
      <c r="AGQ332"/>
      <c r="AGR332"/>
      <c r="AGS332"/>
      <c r="AGT332"/>
      <c r="AGU332"/>
      <c r="AGV332"/>
      <c r="AGW332"/>
      <c r="AGX332"/>
      <c r="AGY332"/>
      <c r="AGZ332"/>
      <c r="AHA332"/>
      <c r="AHB332"/>
      <c r="AHC332"/>
      <c r="AHD332"/>
      <c r="AHE332"/>
      <c r="AHF332"/>
      <c r="AHG332"/>
      <c r="AHH332"/>
      <c r="AHI332"/>
      <c r="AHJ332"/>
      <c r="AHK332"/>
      <c r="AHL332"/>
      <c r="AHM332"/>
      <c r="AHN332"/>
      <c r="AHO332"/>
      <c r="AHP332"/>
      <c r="AHQ332"/>
      <c r="AHR332"/>
      <c r="AHS332"/>
      <c r="AHT332"/>
      <c r="AHU332"/>
      <c r="AHV332"/>
      <c r="AHW332"/>
      <c r="AHX332"/>
      <c r="AHY332"/>
      <c r="AHZ332"/>
      <c r="AIA332"/>
      <c r="AIB332"/>
      <c r="AIC332"/>
      <c r="AID332"/>
      <c r="AIE332"/>
      <c r="AIF332"/>
      <c r="AIG332"/>
      <c r="AIH332"/>
      <c r="AII332"/>
      <c r="AIJ332"/>
      <c r="AIK332"/>
      <c r="AIL332"/>
      <c r="AIM332"/>
      <c r="AIN332"/>
      <c r="AIO332"/>
      <c r="AIP332"/>
      <c r="AIQ332"/>
      <c r="AIR332"/>
      <c r="AIS332"/>
      <c r="AIT332"/>
      <c r="AIU332"/>
      <c r="AIV332"/>
      <c r="AIW332"/>
      <c r="AIX332"/>
      <c r="AIY332"/>
      <c r="AIZ332"/>
      <c r="AJA332"/>
      <c r="AJB332"/>
      <c r="AJC332"/>
      <c r="AJD332"/>
      <c r="AJE332"/>
      <c r="AJF332"/>
      <c r="AJG332"/>
      <c r="AJH332"/>
      <c r="AJI332"/>
      <c r="AJJ332"/>
      <c r="AJK332"/>
      <c r="AJL332"/>
      <c r="AJM332"/>
      <c r="AJN332"/>
      <c r="AJO332"/>
      <c r="AJP332"/>
      <c r="AJQ332"/>
      <c r="AJR332"/>
      <c r="AJS332"/>
      <c r="AJT332"/>
      <c r="AJU332"/>
      <c r="AJV332"/>
      <c r="AJW332"/>
      <c r="AJX332"/>
      <c r="AJY332"/>
      <c r="AJZ332"/>
      <c r="AKA332"/>
      <c r="AKB332"/>
      <c r="AKC332"/>
      <c r="AKD332"/>
      <c r="AKE332"/>
      <c r="AKF332"/>
      <c r="AKG332"/>
      <c r="AKH332"/>
      <c r="AKI332"/>
      <c r="AKJ332"/>
      <c r="AKK332"/>
      <c r="AKL332"/>
      <c r="AKM332"/>
      <c r="AKN332"/>
      <c r="AKO332"/>
      <c r="AKP332"/>
      <c r="AKQ332"/>
      <c r="AKR332"/>
      <c r="AKS332"/>
      <c r="AKT332"/>
      <c r="AKU332"/>
      <c r="AKV332"/>
      <c r="AKW332"/>
      <c r="AKX332"/>
      <c r="AKY332"/>
      <c r="AKZ332"/>
      <c r="ALA332"/>
      <c r="ALB332"/>
      <c r="ALC332"/>
      <c r="ALD332"/>
      <c r="ALE332"/>
      <c r="ALF332"/>
      <c r="ALG332"/>
      <c r="ALH332"/>
      <c r="ALI332"/>
      <c r="ALJ332"/>
      <c r="ALK332"/>
      <c r="ALL332"/>
      <c r="ALM332"/>
      <c r="ALN332"/>
      <c r="ALO332"/>
      <c r="ALP332"/>
      <c r="ALQ332"/>
      <c r="ALR332"/>
      <c r="ALS332"/>
      <c r="ALT332"/>
      <c r="ALU332"/>
      <c r="ALV332"/>
      <c r="ALW332"/>
      <c r="ALX332"/>
      <c r="ALY332"/>
      <c r="ALZ332"/>
      <c r="AMA332"/>
    </row>
    <row r="333" spans="3:1015" x14ac:dyDescent="0.25">
      <c r="C333" s="123"/>
      <c r="D333" s="123"/>
      <c r="E333" s="123"/>
      <c r="F333" s="123"/>
      <c r="G333" s="123"/>
      <c r="H333" s="123"/>
      <c r="I333" s="123"/>
      <c r="J333" s="123"/>
      <c r="K333" s="123"/>
      <c r="L333" s="123"/>
      <c r="M333" s="123"/>
      <c r="N333" s="123"/>
      <c r="O333" s="123"/>
      <c r="P333" s="123"/>
      <c r="Q333" s="123"/>
      <c r="R333" s="123"/>
      <c r="S333" s="123"/>
      <c r="T333" s="123"/>
      <c r="U333" s="123"/>
      <c r="V333" s="123"/>
      <c r="W333" s="123"/>
      <c r="X333" s="123"/>
      <c r="Y333" s="123"/>
      <c r="Z333" s="123"/>
      <c r="AA333" s="123"/>
      <c r="AB333" s="123"/>
      <c r="AC333" s="123"/>
      <c r="AD333" s="123"/>
      <c r="AE333" s="123"/>
      <c r="AF333" s="123"/>
      <c r="AG333" s="123"/>
      <c r="AH333" s="123"/>
      <c r="AI333" s="123"/>
      <c r="AJ333" s="123"/>
      <c r="AK333" s="123"/>
      <c r="AL333" s="123"/>
      <c r="AM333" s="123"/>
      <c r="AN333" s="123"/>
      <c r="AO333" s="123"/>
      <c r="AP333" s="123"/>
      <c r="AQ333" s="123"/>
      <c r="AR333" s="123"/>
      <c r="AS333" s="123"/>
      <c r="AT333" s="123"/>
      <c r="AU333" s="123"/>
      <c r="AV333"/>
      <c r="AW333"/>
      <c r="AX333"/>
      <c r="AY333"/>
      <c r="AZ333"/>
      <c r="BA333"/>
      <c r="BB333"/>
      <c r="BC333"/>
      <c r="BD333"/>
      <c r="BE333"/>
      <c r="BF333"/>
      <c r="BG333"/>
      <c r="BH333"/>
      <c r="BI333"/>
      <c r="BJ333"/>
      <c r="BK333"/>
      <c r="BL333"/>
      <c r="BM333"/>
      <c r="BN333"/>
      <c r="BO333"/>
      <c r="BP333"/>
      <c r="BQ333"/>
      <c r="BR333"/>
      <c r="BS333"/>
      <c r="BT333"/>
      <c r="BU333"/>
      <c r="BV333"/>
      <c r="BW333"/>
      <c r="BX333"/>
      <c r="BY333"/>
      <c r="BZ333"/>
      <c r="CA333"/>
      <c r="CB333"/>
      <c r="CC333"/>
      <c r="CD333"/>
      <c r="CE333"/>
      <c r="CF333"/>
      <c r="CG333"/>
      <c r="CH333"/>
      <c r="CI333"/>
      <c r="CJ333"/>
      <c r="CK333"/>
      <c r="CL333"/>
      <c r="CM333"/>
      <c r="CN333"/>
      <c r="CO333"/>
      <c r="CP333"/>
      <c r="CQ333"/>
      <c r="CR333"/>
      <c r="CS333"/>
      <c r="CT333"/>
      <c r="CU333"/>
      <c r="CV333"/>
      <c r="CW333"/>
      <c r="CX333"/>
      <c r="CY333"/>
      <c r="CZ333"/>
      <c r="DA333"/>
      <c r="DB333"/>
      <c r="DC333"/>
      <c r="DD333"/>
      <c r="DE333"/>
      <c r="DF333"/>
      <c r="DG333"/>
      <c r="DH333"/>
      <c r="DI333"/>
      <c r="DJ333"/>
      <c r="DK333"/>
      <c r="DL333"/>
      <c r="DM333"/>
      <c r="DN333"/>
      <c r="DO333"/>
      <c r="DP333"/>
      <c r="DQ333"/>
      <c r="DR333"/>
      <c r="DS333"/>
      <c r="DT333"/>
      <c r="DU333"/>
      <c r="DV333"/>
      <c r="DW333"/>
      <c r="DX333"/>
      <c r="DY333"/>
      <c r="DZ333"/>
      <c r="EA333"/>
      <c r="EB333"/>
      <c r="EC333"/>
      <c r="ED333"/>
      <c r="EE333"/>
      <c r="EF333"/>
      <c r="EG333"/>
      <c r="EH333"/>
      <c r="EI333"/>
      <c r="EJ333"/>
      <c r="EK333"/>
      <c r="EL333"/>
      <c r="EM333"/>
      <c r="EN333"/>
      <c r="EO333"/>
      <c r="EP333"/>
      <c r="EQ333"/>
      <c r="ER333"/>
      <c r="ES333"/>
      <c r="ET333"/>
      <c r="EU333"/>
      <c r="EV333"/>
      <c r="EW333"/>
      <c r="EX333"/>
      <c r="EY333"/>
      <c r="EZ333"/>
      <c r="FA333"/>
      <c r="FB333"/>
      <c r="FC333"/>
      <c r="FD333"/>
      <c r="FE333"/>
      <c r="FF333"/>
      <c r="FG333"/>
      <c r="FH333"/>
      <c r="FI333"/>
      <c r="FJ333"/>
      <c r="FK333"/>
      <c r="FL333"/>
      <c r="FM333"/>
      <c r="FN333"/>
      <c r="FO333"/>
      <c r="FP333"/>
      <c r="FQ333"/>
      <c r="FR333"/>
      <c r="FS333"/>
      <c r="FT333"/>
      <c r="FU333"/>
      <c r="FV333"/>
      <c r="FW333"/>
      <c r="FX333"/>
      <c r="FY333"/>
      <c r="FZ333"/>
      <c r="GA333"/>
      <c r="GB333"/>
      <c r="GC333"/>
      <c r="GD333"/>
      <c r="GE333"/>
      <c r="GF333"/>
      <c r="GG333"/>
      <c r="GH333"/>
      <c r="GI333"/>
      <c r="GJ333"/>
      <c r="GK333"/>
      <c r="GL333"/>
      <c r="GM333"/>
      <c r="GN333"/>
      <c r="GO333"/>
      <c r="GP333"/>
      <c r="GQ333"/>
      <c r="GR333"/>
      <c r="GS333"/>
      <c r="GT333"/>
      <c r="GU333"/>
      <c r="GV333"/>
      <c r="GW333"/>
      <c r="GX333"/>
      <c r="GY333"/>
      <c r="GZ333"/>
      <c r="HA333"/>
      <c r="HB333"/>
      <c r="HC333"/>
      <c r="HD333"/>
      <c r="HE333"/>
      <c r="HF333"/>
      <c r="HG333"/>
      <c r="HH333"/>
      <c r="HI333"/>
      <c r="HJ333"/>
      <c r="HK333"/>
      <c r="HL333"/>
      <c r="HM333"/>
      <c r="HN333"/>
      <c r="HO333"/>
      <c r="HP333"/>
      <c r="HQ333"/>
      <c r="HR333"/>
      <c r="HS333"/>
      <c r="HT333"/>
      <c r="HU333"/>
      <c r="HV333"/>
      <c r="HW333"/>
      <c r="HX333"/>
      <c r="HY333"/>
      <c r="HZ333"/>
      <c r="IA333"/>
      <c r="IB333"/>
      <c r="IC333"/>
      <c r="ID333"/>
      <c r="IE333"/>
      <c r="IF333"/>
      <c r="IG333"/>
      <c r="IH333"/>
      <c r="II333"/>
      <c r="IJ333"/>
      <c r="IK333"/>
      <c r="IL333"/>
      <c r="IM333"/>
      <c r="IN333"/>
      <c r="IO333"/>
      <c r="IP333"/>
      <c r="IQ333"/>
      <c r="IR333"/>
      <c r="IS333"/>
      <c r="IT333"/>
      <c r="IU333"/>
      <c r="IV333"/>
      <c r="IW333"/>
      <c r="IX333"/>
      <c r="IY333"/>
      <c r="IZ333"/>
      <c r="JA333"/>
      <c r="JB333"/>
      <c r="JC333"/>
      <c r="JD333"/>
      <c r="JE333"/>
      <c r="JF333"/>
      <c r="JG333"/>
      <c r="JH333"/>
      <c r="JI333"/>
      <c r="JJ333"/>
      <c r="JK333"/>
      <c r="JL333"/>
      <c r="JM333"/>
      <c r="JN333"/>
      <c r="JO333"/>
      <c r="JP333"/>
      <c r="JQ333"/>
      <c r="JR333"/>
      <c r="JS333"/>
      <c r="JT333"/>
      <c r="JU333"/>
      <c r="JV333"/>
      <c r="JW333"/>
      <c r="JX333"/>
      <c r="JY333"/>
      <c r="JZ333"/>
      <c r="KA333"/>
      <c r="KB333"/>
      <c r="KC333"/>
      <c r="KD333"/>
      <c r="KE333"/>
      <c r="KF333"/>
      <c r="KG333"/>
      <c r="KH333"/>
      <c r="KI333"/>
      <c r="KJ333"/>
      <c r="KK333"/>
      <c r="KL333"/>
      <c r="KM333"/>
      <c r="KN333"/>
      <c r="KO333"/>
      <c r="KP333"/>
      <c r="KQ333"/>
      <c r="KR333"/>
      <c r="KS333"/>
      <c r="KT333"/>
      <c r="KU333"/>
      <c r="KV333"/>
      <c r="KW333"/>
      <c r="KX333"/>
      <c r="KY333"/>
      <c r="KZ333"/>
      <c r="LA333"/>
      <c r="LB333"/>
      <c r="LC333"/>
      <c r="LD333"/>
      <c r="LE333"/>
      <c r="LF333"/>
      <c r="LG333"/>
      <c r="LH333"/>
      <c r="LI333"/>
      <c r="LJ333"/>
      <c r="LK333"/>
      <c r="LL333"/>
      <c r="LM333"/>
      <c r="LN333"/>
      <c r="LO333"/>
      <c r="LP333"/>
      <c r="LQ333"/>
      <c r="LR333"/>
      <c r="LS333"/>
      <c r="LT333"/>
      <c r="LU333"/>
      <c r="LV333"/>
      <c r="LW333"/>
      <c r="LX333"/>
      <c r="LY333"/>
      <c r="LZ333"/>
      <c r="MA333"/>
      <c r="MB333"/>
      <c r="MC333"/>
      <c r="MD333"/>
      <c r="ME333"/>
      <c r="MF333"/>
      <c r="MG333"/>
      <c r="MH333"/>
      <c r="MI333"/>
      <c r="MJ333"/>
      <c r="MK333"/>
      <c r="ML333"/>
      <c r="MM333"/>
      <c r="MN333"/>
      <c r="MO333"/>
      <c r="MP333"/>
      <c r="MQ333"/>
      <c r="MR333"/>
      <c r="MS333"/>
      <c r="MT333"/>
      <c r="MU333"/>
      <c r="MV333"/>
      <c r="MW333"/>
      <c r="MX333"/>
      <c r="MY333"/>
      <c r="MZ333"/>
      <c r="NA333"/>
      <c r="NB333"/>
      <c r="NC333"/>
      <c r="ND333"/>
      <c r="NE333"/>
      <c r="NF333"/>
      <c r="NG333"/>
      <c r="NH333"/>
      <c r="NI333"/>
      <c r="NJ333"/>
      <c r="NK333"/>
      <c r="NL333"/>
      <c r="NM333"/>
      <c r="NN333"/>
      <c r="NO333"/>
      <c r="NP333"/>
      <c r="NQ333"/>
      <c r="NR333"/>
      <c r="NS333"/>
      <c r="NT333"/>
      <c r="NU333"/>
      <c r="NV333"/>
      <c r="NW333"/>
      <c r="NX333"/>
      <c r="NY333"/>
      <c r="NZ333"/>
      <c r="OA333"/>
      <c r="OB333"/>
      <c r="OC333"/>
      <c r="OD333"/>
      <c r="OE333"/>
      <c r="OF333"/>
      <c r="OG333"/>
      <c r="OH333"/>
      <c r="OI333"/>
      <c r="OJ333"/>
      <c r="OK333"/>
      <c r="OL333"/>
      <c r="OM333"/>
      <c r="ON333"/>
      <c r="OO333"/>
      <c r="OP333"/>
      <c r="OQ333"/>
      <c r="OR333"/>
      <c r="OS333"/>
      <c r="OT333"/>
      <c r="OU333"/>
      <c r="OV333"/>
      <c r="OW333"/>
      <c r="OX333"/>
      <c r="OY333"/>
      <c r="OZ333"/>
      <c r="PA333"/>
      <c r="PB333"/>
      <c r="PC333"/>
      <c r="PD333"/>
      <c r="PE333"/>
      <c r="PF333"/>
      <c r="PG333"/>
      <c r="PH333"/>
      <c r="PI333"/>
      <c r="PJ333"/>
      <c r="PK333"/>
      <c r="PL333"/>
      <c r="PM333"/>
      <c r="PN333"/>
      <c r="PO333"/>
      <c r="PP333"/>
      <c r="PQ333"/>
      <c r="PR333"/>
      <c r="PS333"/>
      <c r="PT333"/>
      <c r="PU333"/>
      <c r="PV333"/>
      <c r="PW333"/>
      <c r="PX333"/>
      <c r="PY333"/>
      <c r="PZ333"/>
      <c r="QA333"/>
      <c r="QB333"/>
      <c r="QC333"/>
      <c r="QD333"/>
      <c r="QE333"/>
      <c r="QF333"/>
      <c r="QG333"/>
      <c r="QH333"/>
      <c r="QI333"/>
      <c r="QJ333"/>
      <c r="QK333"/>
      <c r="QL333"/>
      <c r="QM333"/>
      <c r="QN333"/>
      <c r="QO333"/>
      <c r="QP333"/>
      <c r="QQ333"/>
      <c r="QR333"/>
      <c r="QS333"/>
      <c r="QT333"/>
      <c r="QU333"/>
      <c r="QV333"/>
      <c r="QW333"/>
      <c r="QX333"/>
      <c r="QY333"/>
      <c r="QZ333"/>
      <c r="RA333"/>
      <c r="RB333"/>
      <c r="RC333"/>
      <c r="RD333"/>
      <c r="RE333"/>
      <c r="RF333"/>
      <c r="RG333"/>
      <c r="RH333"/>
      <c r="RI333"/>
      <c r="RJ333"/>
      <c r="RK333"/>
      <c r="RL333"/>
      <c r="RM333"/>
      <c r="RN333"/>
      <c r="RO333"/>
      <c r="RP333"/>
      <c r="RQ333"/>
      <c r="RR333"/>
      <c r="RS333"/>
      <c r="RT333"/>
      <c r="RU333"/>
      <c r="RV333"/>
      <c r="RW333"/>
      <c r="RX333"/>
      <c r="RY333"/>
      <c r="RZ333"/>
      <c r="SA333"/>
      <c r="SB333"/>
      <c r="SC333"/>
      <c r="SD333"/>
      <c r="SE333"/>
      <c r="SF333"/>
      <c r="SG333"/>
      <c r="SH333"/>
      <c r="SI333"/>
      <c r="SJ333"/>
      <c r="SK333"/>
      <c r="SL333"/>
      <c r="SM333"/>
      <c r="SN333"/>
      <c r="SO333"/>
      <c r="SP333"/>
      <c r="SQ333"/>
      <c r="SR333"/>
      <c r="SS333"/>
      <c r="ST333"/>
      <c r="SU333"/>
      <c r="SV333"/>
      <c r="SW333"/>
      <c r="SX333"/>
      <c r="SY333"/>
      <c r="SZ333"/>
      <c r="TA333"/>
      <c r="TB333"/>
      <c r="TC333"/>
      <c r="TD333"/>
      <c r="TE333"/>
      <c r="TF333"/>
      <c r="TG333"/>
      <c r="TH333"/>
      <c r="TI333"/>
      <c r="TJ333"/>
      <c r="TK333"/>
      <c r="TL333"/>
      <c r="TM333"/>
      <c r="TN333"/>
      <c r="TO333"/>
      <c r="TP333"/>
      <c r="TQ333"/>
      <c r="TR333"/>
      <c r="TS333"/>
      <c r="TT333"/>
      <c r="TU333"/>
      <c r="TV333"/>
      <c r="TW333"/>
      <c r="TX333"/>
      <c r="TY333"/>
      <c r="TZ333"/>
      <c r="UA333"/>
      <c r="UB333"/>
      <c r="UC333"/>
      <c r="UD333"/>
      <c r="UE333"/>
      <c r="UF333"/>
      <c r="UG333"/>
      <c r="UH333"/>
      <c r="UI333"/>
      <c r="UJ333"/>
      <c r="UK333"/>
      <c r="UL333"/>
      <c r="UM333"/>
      <c r="UN333"/>
      <c r="UO333"/>
      <c r="UP333"/>
      <c r="UQ333"/>
      <c r="UR333"/>
      <c r="US333"/>
      <c r="UT333"/>
      <c r="UU333"/>
      <c r="UV333"/>
      <c r="UW333"/>
      <c r="UX333"/>
      <c r="UY333"/>
      <c r="UZ333"/>
      <c r="VA333"/>
      <c r="VB333"/>
      <c r="VC333"/>
      <c r="VD333"/>
      <c r="VE333"/>
      <c r="VF333"/>
      <c r="VG333"/>
      <c r="VH333"/>
      <c r="VI333"/>
      <c r="VJ333"/>
      <c r="VK333"/>
      <c r="VL333"/>
      <c r="VM333"/>
      <c r="VN333"/>
      <c r="VO333"/>
      <c r="VP333"/>
      <c r="VQ333"/>
      <c r="VR333"/>
      <c r="VS333"/>
      <c r="VT333"/>
      <c r="VU333"/>
      <c r="VV333"/>
      <c r="VW333"/>
      <c r="VX333"/>
      <c r="VY333"/>
      <c r="VZ333"/>
      <c r="WA333"/>
      <c r="WB333"/>
      <c r="WC333"/>
      <c r="WD333"/>
      <c r="WE333"/>
      <c r="WF333"/>
      <c r="WG333"/>
      <c r="WH333"/>
      <c r="WI333"/>
      <c r="WJ333"/>
      <c r="WK333"/>
      <c r="WL333"/>
      <c r="WM333"/>
      <c r="WN333"/>
      <c r="WO333"/>
      <c r="WP333"/>
      <c r="WQ333"/>
      <c r="WR333"/>
      <c r="WS333"/>
      <c r="WT333"/>
      <c r="WU333"/>
      <c r="WV333"/>
      <c r="WW333"/>
      <c r="WX333"/>
      <c r="WY333"/>
      <c r="WZ333"/>
      <c r="XA333"/>
      <c r="XB333"/>
      <c r="XC333"/>
      <c r="XD333"/>
      <c r="XE333"/>
      <c r="XF333"/>
      <c r="XG333"/>
      <c r="XH333"/>
      <c r="XI333"/>
      <c r="XJ333"/>
      <c r="XK333"/>
      <c r="XL333"/>
      <c r="XM333"/>
      <c r="XN333"/>
      <c r="XO333"/>
      <c r="XP333"/>
      <c r="XQ333"/>
      <c r="XR333"/>
      <c r="XS333"/>
      <c r="XT333"/>
      <c r="XU333"/>
      <c r="XV333"/>
      <c r="XW333"/>
      <c r="XX333"/>
      <c r="XY333"/>
      <c r="XZ333"/>
      <c r="YA333"/>
      <c r="YB333"/>
      <c r="YC333"/>
      <c r="YD333"/>
      <c r="YE333"/>
      <c r="YF333"/>
      <c r="YG333"/>
      <c r="YH333"/>
      <c r="YI333"/>
      <c r="YJ333"/>
      <c r="YK333"/>
      <c r="YL333"/>
      <c r="YM333"/>
      <c r="YN333"/>
      <c r="YO333"/>
      <c r="YP333"/>
      <c r="YQ333"/>
      <c r="YR333"/>
      <c r="YS333"/>
      <c r="YT333"/>
      <c r="YU333"/>
      <c r="YV333"/>
      <c r="YW333"/>
      <c r="YX333"/>
      <c r="YY333"/>
      <c r="YZ333"/>
      <c r="ZA333"/>
      <c r="ZB333"/>
      <c r="ZC333"/>
      <c r="ZD333"/>
      <c r="ZE333"/>
      <c r="ZF333"/>
      <c r="ZG333"/>
      <c r="ZH333"/>
      <c r="ZI333"/>
      <c r="ZJ333"/>
      <c r="ZK333"/>
      <c r="ZL333"/>
      <c r="ZM333"/>
      <c r="ZN333"/>
      <c r="ZO333"/>
      <c r="ZP333"/>
      <c r="ZQ333"/>
      <c r="ZR333"/>
      <c r="ZS333"/>
      <c r="ZT333"/>
      <c r="ZU333"/>
      <c r="ZV333"/>
      <c r="ZW333"/>
      <c r="ZX333"/>
      <c r="ZY333"/>
      <c r="ZZ333"/>
      <c r="AAA333"/>
      <c r="AAB333"/>
      <c r="AAC333"/>
      <c r="AAD333"/>
      <c r="AAE333"/>
      <c r="AAF333"/>
      <c r="AAG333"/>
      <c r="AAH333"/>
      <c r="AAI333"/>
      <c r="AAJ333"/>
      <c r="AAK333"/>
      <c r="AAL333"/>
      <c r="AAM333"/>
      <c r="AAN333"/>
      <c r="AAO333"/>
      <c r="AAP333"/>
      <c r="AAQ333"/>
      <c r="AAR333"/>
      <c r="AAS333"/>
      <c r="AAT333"/>
      <c r="AAU333"/>
      <c r="AAV333"/>
      <c r="AAW333"/>
      <c r="AAX333"/>
      <c r="AAY333"/>
      <c r="AAZ333"/>
      <c r="ABA333"/>
      <c r="ABB333"/>
      <c r="ABC333"/>
      <c r="ABD333"/>
      <c r="ABE333"/>
      <c r="ABF333"/>
      <c r="ABG333"/>
      <c r="ABH333"/>
      <c r="ABI333"/>
      <c r="ABJ333"/>
      <c r="ABK333"/>
      <c r="ABL333"/>
      <c r="ABM333"/>
      <c r="ABN333"/>
      <c r="ABO333"/>
      <c r="ABP333"/>
      <c r="ABQ333"/>
      <c r="ABR333"/>
      <c r="ABS333"/>
      <c r="ABT333"/>
      <c r="ABU333"/>
      <c r="ABV333"/>
      <c r="ABW333"/>
      <c r="ABX333"/>
      <c r="ABY333"/>
      <c r="ABZ333"/>
      <c r="ACA333"/>
      <c r="ACB333"/>
      <c r="ACC333"/>
      <c r="ACD333"/>
      <c r="ACE333"/>
      <c r="ACF333"/>
      <c r="ACG333"/>
      <c r="ACH333"/>
      <c r="ACI333"/>
      <c r="ACJ333"/>
      <c r="ACK333"/>
      <c r="ACL333"/>
      <c r="ACM333"/>
      <c r="ACN333"/>
      <c r="ACO333"/>
      <c r="ACP333"/>
      <c r="ACQ333"/>
      <c r="ACR333"/>
      <c r="ACS333"/>
      <c r="ACT333"/>
      <c r="ACU333"/>
      <c r="ACV333"/>
      <c r="ACW333"/>
      <c r="ACX333"/>
      <c r="ACY333"/>
      <c r="ACZ333"/>
      <c r="ADA333"/>
      <c r="ADB333"/>
      <c r="ADC333"/>
      <c r="ADD333"/>
      <c r="ADE333"/>
      <c r="ADF333"/>
      <c r="ADG333"/>
      <c r="ADH333"/>
      <c r="ADI333"/>
      <c r="ADJ333"/>
      <c r="ADK333"/>
      <c r="ADL333"/>
      <c r="ADM333"/>
      <c r="ADN333"/>
      <c r="ADO333"/>
      <c r="ADP333"/>
      <c r="ADQ333"/>
      <c r="ADR333"/>
      <c r="ADS333"/>
      <c r="ADT333"/>
      <c r="ADU333"/>
      <c r="ADV333"/>
      <c r="ADW333"/>
      <c r="ADX333"/>
      <c r="ADY333"/>
      <c r="ADZ333"/>
      <c r="AEA333"/>
      <c r="AEB333"/>
      <c r="AEC333"/>
      <c r="AED333"/>
      <c r="AEE333"/>
      <c r="AEF333"/>
      <c r="AEG333"/>
      <c r="AEH333"/>
      <c r="AEI333"/>
      <c r="AEJ333"/>
      <c r="AEK333"/>
      <c r="AEL333"/>
      <c r="AEM333"/>
      <c r="AEN333"/>
      <c r="AEO333"/>
      <c r="AEP333"/>
      <c r="AEQ333"/>
      <c r="AER333"/>
      <c r="AES333"/>
      <c r="AET333"/>
      <c r="AEU333"/>
      <c r="AEV333"/>
      <c r="AEW333"/>
      <c r="AEX333"/>
      <c r="AEY333"/>
      <c r="AEZ333"/>
      <c r="AFA333"/>
      <c r="AFB333"/>
      <c r="AFC333"/>
      <c r="AFD333"/>
      <c r="AFE333"/>
      <c r="AFF333"/>
      <c r="AFG333"/>
      <c r="AFH333"/>
      <c r="AFI333"/>
      <c r="AFJ333"/>
      <c r="AFK333"/>
      <c r="AFL333"/>
      <c r="AFM333"/>
      <c r="AFN333"/>
      <c r="AFO333"/>
      <c r="AFP333"/>
      <c r="AFQ333"/>
      <c r="AFR333"/>
      <c r="AFS333"/>
      <c r="AFT333"/>
      <c r="AFU333"/>
      <c r="AFV333"/>
      <c r="AFW333"/>
      <c r="AFX333"/>
      <c r="AFY333"/>
      <c r="AFZ333"/>
      <c r="AGA333"/>
      <c r="AGB333"/>
      <c r="AGC333"/>
      <c r="AGD333"/>
      <c r="AGE333"/>
      <c r="AGF333"/>
      <c r="AGG333"/>
      <c r="AGH333"/>
      <c r="AGI333"/>
      <c r="AGJ333"/>
      <c r="AGK333"/>
      <c r="AGL333"/>
      <c r="AGM333"/>
      <c r="AGN333"/>
      <c r="AGO333"/>
      <c r="AGP333"/>
      <c r="AGQ333"/>
      <c r="AGR333"/>
      <c r="AGS333"/>
      <c r="AGT333"/>
      <c r="AGU333"/>
      <c r="AGV333"/>
      <c r="AGW333"/>
      <c r="AGX333"/>
      <c r="AGY333"/>
      <c r="AGZ333"/>
      <c r="AHA333"/>
      <c r="AHB333"/>
      <c r="AHC333"/>
      <c r="AHD333"/>
      <c r="AHE333"/>
      <c r="AHF333"/>
      <c r="AHG333"/>
      <c r="AHH333"/>
      <c r="AHI333"/>
      <c r="AHJ333"/>
      <c r="AHK333"/>
      <c r="AHL333"/>
      <c r="AHM333"/>
      <c r="AHN333"/>
      <c r="AHO333"/>
      <c r="AHP333"/>
      <c r="AHQ333"/>
      <c r="AHR333"/>
      <c r="AHS333"/>
      <c r="AHT333"/>
      <c r="AHU333"/>
      <c r="AHV333"/>
      <c r="AHW333"/>
      <c r="AHX333"/>
      <c r="AHY333"/>
      <c r="AHZ333"/>
      <c r="AIA333"/>
      <c r="AIB333"/>
      <c r="AIC333"/>
      <c r="AID333"/>
      <c r="AIE333"/>
      <c r="AIF333"/>
      <c r="AIG333"/>
      <c r="AIH333"/>
      <c r="AII333"/>
      <c r="AIJ333"/>
      <c r="AIK333"/>
      <c r="AIL333"/>
      <c r="AIM333"/>
      <c r="AIN333"/>
      <c r="AIO333"/>
      <c r="AIP333"/>
      <c r="AIQ333"/>
      <c r="AIR333"/>
      <c r="AIS333"/>
      <c r="AIT333"/>
      <c r="AIU333"/>
      <c r="AIV333"/>
      <c r="AIW333"/>
      <c r="AIX333"/>
      <c r="AIY333"/>
      <c r="AIZ333"/>
      <c r="AJA333"/>
      <c r="AJB333"/>
      <c r="AJC333"/>
      <c r="AJD333"/>
      <c r="AJE333"/>
      <c r="AJF333"/>
      <c r="AJG333"/>
      <c r="AJH333"/>
      <c r="AJI333"/>
      <c r="AJJ333"/>
      <c r="AJK333"/>
      <c r="AJL333"/>
      <c r="AJM333"/>
      <c r="AJN333"/>
      <c r="AJO333"/>
      <c r="AJP333"/>
      <c r="AJQ333"/>
      <c r="AJR333"/>
      <c r="AJS333"/>
      <c r="AJT333"/>
      <c r="AJU333"/>
      <c r="AJV333"/>
      <c r="AJW333"/>
      <c r="AJX333"/>
      <c r="AJY333"/>
      <c r="AJZ333"/>
      <c r="AKA333"/>
      <c r="AKB333"/>
      <c r="AKC333"/>
      <c r="AKD333"/>
      <c r="AKE333"/>
      <c r="AKF333"/>
      <c r="AKG333"/>
      <c r="AKH333"/>
      <c r="AKI333"/>
      <c r="AKJ333"/>
      <c r="AKK333"/>
      <c r="AKL333"/>
      <c r="AKM333"/>
      <c r="AKN333"/>
      <c r="AKO333"/>
      <c r="AKP333"/>
      <c r="AKQ333"/>
      <c r="AKR333"/>
      <c r="AKS333"/>
      <c r="AKT333"/>
      <c r="AKU333"/>
      <c r="AKV333"/>
      <c r="AKW333"/>
      <c r="AKX333"/>
      <c r="AKY333"/>
      <c r="AKZ333"/>
      <c r="ALA333"/>
      <c r="ALB333"/>
      <c r="ALC333"/>
      <c r="ALD333"/>
      <c r="ALE333"/>
      <c r="ALF333"/>
      <c r="ALG333"/>
      <c r="ALH333"/>
      <c r="ALI333"/>
      <c r="ALJ333"/>
      <c r="ALK333"/>
      <c r="ALL333"/>
      <c r="ALM333"/>
      <c r="ALN333"/>
      <c r="ALO333"/>
      <c r="ALP333"/>
      <c r="ALQ333"/>
      <c r="ALR333"/>
      <c r="ALS333"/>
      <c r="ALT333"/>
      <c r="ALU333"/>
      <c r="ALV333"/>
      <c r="ALW333"/>
      <c r="ALX333"/>
      <c r="ALY333"/>
      <c r="ALZ333"/>
      <c r="AMA333"/>
    </row>
    <row r="334" spans="3:1015" x14ac:dyDescent="0.25">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c r="AA334" s="123"/>
      <c r="AB334" s="123"/>
      <c r="AC334" s="123"/>
      <c r="AD334" s="123"/>
      <c r="AE334" s="123"/>
      <c r="AF334" s="123"/>
      <c r="AG334" s="123"/>
      <c r="AH334" s="123"/>
      <c r="AI334" s="123"/>
      <c r="AJ334" s="123"/>
      <c r="AK334" s="123"/>
      <c r="AL334" s="123"/>
      <c r="AM334" s="123"/>
      <c r="AN334" s="123"/>
      <c r="AO334" s="123"/>
      <c r="AP334" s="123"/>
      <c r="AQ334" s="123"/>
      <c r="AR334" s="123"/>
      <c r="AS334" s="123"/>
      <c r="AT334" s="123"/>
      <c r="AU334" s="123"/>
      <c r="AV334"/>
      <c r="AW334"/>
      <c r="AX334"/>
      <c r="AY334"/>
      <c r="AZ334"/>
      <c r="BA334"/>
      <c r="BB334"/>
      <c r="BC334"/>
      <c r="BD334"/>
      <c r="BE334"/>
      <c r="BF334"/>
      <c r="BG334"/>
      <c r="BH334"/>
      <c r="BI334"/>
      <c r="BJ334"/>
      <c r="BK334"/>
      <c r="BL334"/>
      <c r="BM334"/>
      <c r="BN334"/>
      <c r="BO334"/>
      <c r="BP334"/>
      <c r="BQ334"/>
      <c r="BR334"/>
      <c r="BS334"/>
      <c r="BT334"/>
      <c r="BU334"/>
      <c r="BV334"/>
      <c r="BW334"/>
      <c r="BX334"/>
      <c r="BY334"/>
      <c r="BZ334"/>
      <c r="CA334"/>
      <c r="CB334"/>
      <c r="CC334"/>
      <c r="CD334"/>
      <c r="CE334"/>
      <c r="CF334"/>
      <c r="CG334"/>
      <c r="CH334"/>
      <c r="CI334"/>
      <c r="CJ334"/>
      <c r="CK334"/>
      <c r="CL334"/>
      <c r="CM334"/>
      <c r="CN334"/>
      <c r="CO334"/>
      <c r="CP334"/>
      <c r="CQ334"/>
      <c r="CR334"/>
      <c r="CS334"/>
      <c r="CT334"/>
      <c r="CU334"/>
      <c r="CV334"/>
      <c r="CW334"/>
      <c r="CX334"/>
      <c r="CY334"/>
      <c r="CZ334"/>
      <c r="DA334"/>
      <c r="DB334"/>
      <c r="DC334"/>
      <c r="DD334"/>
      <c r="DE334"/>
      <c r="DF334"/>
      <c r="DG334"/>
      <c r="DH334"/>
      <c r="DI334"/>
      <c r="DJ334"/>
      <c r="DK334"/>
      <c r="DL334"/>
      <c r="DM334"/>
      <c r="DN334"/>
      <c r="DO334"/>
      <c r="DP334"/>
      <c r="DQ334"/>
      <c r="DR334"/>
      <c r="DS334"/>
      <c r="DT334"/>
      <c r="DU334"/>
      <c r="DV334"/>
      <c r="DW334"/>
      <c r="DX334"/>
      <c r="DY334"/>
      <c r="DZ334"/>
      <c r="EA334"/>
      <c r="EB334"/>
      <c r="EC334"/>
      <c r="ED334"/>
      <c r="EE334"/>
      <c r="EF334"/>
      <c r="EG334"/>
      <c r="EH334"/>
      <c r="EI334"/>
      <c r="EJ334"/>
      <c r="EK334"/>
      <c r="EL334"/>
      <c r="EM334"/>
      <c r="EN334"/>
      <c r="EO334"/>
      <c r="EP334"/>
      <c r="EQ334"/>
      <c r="ER334"/>
      <c r="ES334"/>
      <c r="ET334"/>
      <c r="EU334"/>
      <c r="EV334"/>
      <c r="EW334"/>
      <c r="EX334"/>
      <c r="EY334"/>
      <c r="EZ334"/>
      <c r="FA334"/>
      <c r="FB334"/>
      <c r="FC334"/>
      <c r="FD334"/>
      <c r="FE334"/>
      <c r="FF334"/>
      <c r="FG334"/>
      <c r="FH334"/>
      <c r="FI334"/>
      <c r="FJ334"/>
      <c r="FK334"/>
      <c r="FL334"/>
      <c r="FM334"/>
      <c r="FN334"/>
      <c r="FO334"/>
      <c r="FP334"/>
      <c r="FQ334"/>
      <c r="FR334"/>
      <c r="FS334"/>
      <c r="FT334"/>
      <c r="FU334"/>
      <c r="FV334"/>
      <c r="FW334"/>
      <c r="FX334"/>
      <c r="FY334"/>
      <c r="FZ334"/>
      <c r="GA334"/>
      <c r="GB334"/>
      <c r="GC334"/>
      <c r="GD334"/>
      <c r="GE334"/>
      <c r="GF334"/>
      <c r="GG334"/>
      <c r="GH334"/>
      <c r="GI334"/>
      <c r="GJ334"/>
      <c r="GK334"/>
      <c r="GL334"/>
      <c r="GM334"/>
      <c r="GN334"/>
      <c r="GO334"/>
      <c r="GP334"/>
      <c r="GQ334"/>
      <c r="GR334"/>
      <c r="GS334"/>
      <c r="GT334"/>
      <c r="GU334"/>
      <c r="GV334"/>
      <c r="GW334"/>
      <c r="GX334"/>
      <c r="GY334"/>
      <c r="GZ334"/>
      <c r="HA334"/>
      <c r="HB334"/>
      <c r="HC334"/>
      <c r="HD334"/>
      <c r="HE334"/>
      <c r="HF334"/>
      <c r="HG334"/>
      <c r="HH334"/>
      <c r="HI334"/>
      <c r="HJ334"/>
      <c r="HK334"/>
      <c r="HL334"/>
      <c r="HM334"/>
      <c r="HN334"/>
      <c r="HO334"/>
      <c r="HP334"/>
      <c r="HQ334"/>
      <c r="HR334"/>
      <c r="HS334"/>
      <c r="HT334"/>
      <c r="HU334"/>
      <c r="HV334"/>
      <c r="HW334"/>
      <c r="HX334"/>
      <c r="HY334"/>
      <c r="HZ334"/>
      <c r="IA334"/>
      <c r="IB334"/>
      <c r="IC334"/>
      <c r="ID334"/>
      <c r="IE334"/>
      <c r="IF334"/>
      <c r="IG334"/>
      <c r="IH334"/>
      <c r="II334"/>
      <c r="IJ334"/>
      <c r="IK334"/>
      <c r="IL334"/>
      <c r="IM334"/>
      <c r="IN334"/>
      <c r="IO334"/>
      <c r="IP334"/>
      <c r="IQ334"/>
      <c r="IR334"/>
      <c r="IS334"/>
      <c r="IT334"/>
      <c r="IU334"/>
      <c r="IV334"/>
      <c r="IW334"/>
      <c r="IX334"/>
      <c r="IY334"/>
      <c r="IZ334"/>
      <c r="JA334"/>
      <c r="JB334"/>
      <c r="JC334"/>
      <c r="JD334"/>
      <c r="JE334"/>
      <c r="JF334"/>
      <c r="JG334"/>
      <c r="JH334"/>
      <c r="JI334"/>
      <c r="JJ334"/>
      <c r="JK334"/>
      <c r="JL334"/>
      <c r="JM334"/>
      <c r="JN334"/>
      <c r="JO334"/>
      <c r="JP334"/>
      <c r="JQ334"/>
      <c r="JR334"/>
      <c r="JS334"/>
      <c r="JT334"/>
      <c r="JU334"/>
      <c r="JV334"/>
      <c r="JW334"/>
      <c r="JX334"/>
      <c r="JY334"/>
      <c r="JZ334"/>
      <c r="KA334"/>
      <c r="KB334"/>
      <c r="KC334"/>
      <c r="KD334"/>
      <c r="KE334"/>
      <c r="KF334"/>
      <c r="KG334"/>
      <c r="KH334"/>
      <c r="KI334"/>
      <c r="KJ334"/>
      <c r="KK334"/>
      <c r="KL334"/>
      <c r="KM334"/>
      <c r="KN334"/>
      <c r="KO334"/>
      <c r="KP334"/>
      <c r="KQ334"/>
      <c r="KR334"/>
      <c r="KS334"/>
      <c r="KT334"/>
      <c r="KU334"/>
      <c r="KV334"/>
      <c r="KW334"/>
      <c r="KX334"/>
      <c r="KY334"/>
      <c r="KZ334"/>
      <c r="LA334"/>
      <c r="LB334"/>
      <c r="LC334"/>
      <c r="LD334"/>
      <c r="LE334"/>
      <c r="LF334"/>
      <c r="LG334"/>
      <c r="LH334"/>
      <c r="LI334"/>
      <c r="LJ334"/>
      <c r="LK334"/>
      <c r="LL334"/>
      <c r="LM334"/>
      <c r="LN334"/>
      <c r="LO334"/>
      <c r="LP334"/>
      <c r="LQ334"/>
      <c r="LR334"/>
      <c r="LS334"/>
      <c r="LT334"/>
      <c r="LU334"/>
      <c r="LV334"/>
      <c r="LW334"/>
      <c r="LX334"/>
      <c r="LY334"/>
      <c r="LZ334"/>
      <c r="MA334"/>
      <c r="MB334"/>
      <c r="MC334"/>
      <c r="MD334"/>
      <c r="ME334"/>
      <c r="MF334"/>
      <c r="MG334"/>
      <c r="MH334"/>
      <c r="MI334"/>
      <c r="MJ334"/>
      <c r="MK334"/>
      <c r="ML334"/>
      <c r="MM334"/>
      <c r="MN334"/>
      <c r="MO334"/>
      <c r="MP334"/>
      <c r="MQ334"/>
      <c r="MR334"/>
      <c r="MS334"/>
      <c r="MT334"/>
      <c r="MU334"/>
      <c r="MV334"/>
      <c r="MW334"/>
      <c r="MX334"/>
      <c r="MY334"/>
      <c r="MZ334"/>
      <c r="NA334"/>
      <c r="NB334"/>
      <c r="NC334"/>
      <c r="ND334"/>
      <c r="NE334"/>
      <c r="NF334"/>
      <c r="NG334"/>
      <c r="NH334"/>
      <c r="NI334"/>
      <c r="NJ334"/>
      <c r="NK334"/>
      <c r="NL334"/>
      <c r="NM334"/>
      <c r="NN334"/>
      <c r="NO334"/>
      <c r="NP334"/>
      <c r="NQ334"/>
      <c r="NR334"/>
      <c r="NS334"/>
      <c r="NT334"/>
      <c r="NU334"/>
      <c r="NV334"/>
      <c r="NW334"/>
      <c r="NX334"/>
      <c r="NY334"/>
      <c r="NZ334"/>
      <c r="OA334"/>
      <c r="OB334"/>
      <c r="OC334"/>
      <c r="OD334"/>
      <c r="OE334"/>
      <c r="OF334"/>
      <c r="OG334"/>
      <c r="OH334"/>
      <c r="OI334"/>
      <c r="OJ334"/>
      <c r="OK334"/>
      <c r="OL334"/>
      <c r="OM334"/>
      <c r="ON334"/>
      <c r="OO334"/>
      <c r="OP334"/>
      <c r="OQ334"/>
      <c r="OR334"/>
      <c r="OS334"/>
      <c r="OT334"/>
      <c r="OU334"/>
      <c r="OV334"/>
      <c r="OW334"/>
      <c r="OX334"/>
      <c r="OY334"/>
      <c r="OZ334"/>
      <c r="PA334"/>
      <c r="PB334"/>
      <c r="PC334"/>
      <c r="PD334"/>
      <c r="PE334"/>
      <c r="PF334"/>
      <c r="PG334"/>
      <c r="PH334"/>
      <c r="PI334"/>
      <c r="PJ334"/>
      <c r="PK334"/>
      <c r="PL334"/>
      <c r="PM334"/>
      <c r="PN334"/>
      <c r="PO334"/>
      <c r="PP334"/>
      <c r="PQ334"/>
      <c r="PR334"/>
      <c r="PS334"/>
      <c r="PT334"/>
      <c r="PU334"/>
      <c r="PV334"/>
      <c r="PW334"/>
      <c r="PX334"/>
      <c r="PY334"/>
      <c r="PZ334"/>
      <c r="QA334"/>
      <c r="QB334"/>
      <c r="QC334"/>
      <c r="QD334"/>
      <c r="QE334"/>
      <c r="QF334"/>
      <c r="QG334"/>
      <c r="QH334"/>
      <c r="QI334"/>
      <c r="QJ334"/>
      <c r="QK334"/>
      <c r="QL334"/>
      <c r="QM334"/>
      <c r="QN334"/>
      <c r="QO334"/>
      <c r="QP334"/>
      <c r="QQ334"/>
      <c r="QR334"/>
      <c r="QS334"/>
      <c r="QT334"/>
      <c r="QU334"/>
      <c r="QV334"/>
      <c r="QW334"/>
      <c r="QX334"/>
      <c r="QY334"/>
      <c r="QZ334"/>
      <c r="RA334"/>
      <c r="RB334"/>
      <c r="RC334"/>
      <c r="RD334"/>
      <c r="RE334"/>
      <c r="RF334"/>
      <c r="RG334"/>
      <c r="RH334"/>
      <c r="RI334"/>
      <c r="RJ334"/>
      <c r="RK334"/>
      <c r="RL334"/>
      <c r="RM334"/>
      <c r="RN334"/>
      <c r="RO334"/>
      <c r="RP334"/>
      <c r="RQ334"/>
      <c r="RR334"/>
      <c r="RS334"/>
      <c r="RT334"/>
      <c r="RU334"/>
      <c r="RV334"/>
      <c r="RW334"/>
      <c r="RX334"/>
      <c r="RY334"/>
      <c r="RZ334"/>
      <c r="SA334"/>
      <c r="SB334"/>
      <c r="SC334"/>
      <c r="SD334"/>
      <c r="SE334"/>
      <c r="SF334"/>
      <c r="SG334"/>
      <c r="SH334"/>
      <c r="SI334"/>
      <c r="SJ334"/>
      <c r="SK334"/>
      <c r="SL334"/>
      <c r="SM334"/>
      <c r="SN334"/>
      <c r="SO334"/>
      <c r="SP334"/>
      <c r="SQ334"/>
      <c r="SR334"/>
      <c r="SS334"/>
      <c r="ST334"/>
      <c r="SU334"/>
      <c r="SV334"/>
      <c r="SW334"/>
      <c r="SX334"/>
      <c r="SY334"/>
      <c r="SZ334"/>
      <c r="TA334"/>
      <c r="TB334"/>
      <c r="TC334"/>
      <c r="TD334"/>
      <c r="TE334"/>
      <c r="TF334"/>
      <c r="TG334"/>
      <c r="TH334"/>
      <c r="TI334"/>
      <c r="TJ334"/>
      <c r="TK334"/>
      <c r="TL334"/>
      <c r="TM334"/>
      <c r="TN334"/>
      <c r="TO334"/>
      <c r="TP334"/>
      <c r="TQ334"/>
      <c r="TR334"/>
      <c r="TS334"/>
      <c r="TT334"/>
      <c r="TU334"/>
      <c r="TV334"/>
      <c r="TW334"/>
      <c r="TX334"/>
      <c r="TY334"/>
      <c r="TZ334"/>
      <c r="UA334"/>
      <c r="UB334"/>
      <c r="UC334"/>
      <c r="UD334"/>
      <c r="UE334"/>
      <c r="UF334"/>
      <c r="UG334"/>
      <c r="UH334"/>
      <c r="UI334"/>
      <c r="UJ334"/>
      <c r="UK334"/>
      <c r="UL334"/>
      <c r="UM334"/>
      <c r="UN334"/>
      <c r="UO334"/>
      <c r="UP334"/>
      <c r="UQ334"/>
      <c r="UR334"/>
      <c r="US334"/>
      <c r="UT334"/>
      <c r="UU334"/>
      <c r="UV334"/>
      <c r="UW334"/>
      <c r="UX334"/>
      <c r="UY334"/>
      <c r="UZ334"/>
      <c r="VA334"/>
      <c r="VB334"/>
      <c r="VC334"/>
      <c r="VD334"/>
      <c r="VE334"/>
      <c r="VF334"/>
      <c r="VG334"/>
      <c r="VH334"/>
      <c r="VI334"/>
      <c r="VJ334"/>
      <c r="VK334"/>
      <c r="VL334"/>
      <c r="VM334"/>
      <c r="VN334"/>
      <c r="VO334"/>
      <c r="VP334"/>
      <c r="VQ334"/>
      <c r="VR334"/>
      <c r="VS334"/>
      <c r="VT334"/>
      <c r="VU334"/>
      <c r="VV334"/>
      <c r="VW334"/>
      <c r="VX334"/>
      <c r="VY334"/>
      <c r="VZ334"/>
      <c r="WA334"/>
      <c r="WB334"/>
      <c r="WC334"/>
      <c r="WD334"/>
      <c r="WE334"/>
      <c r="WF334"/>
      <c r="WG334"/>
      <c r="WH334"/>
      <c r="WI334"/>
      <c r="WJ334"/>
      <c r="WK334"/>
      <c r="WL334"/>
      <c r="WM334"/>
      <c r="WN334"/>
      <c r="WO334"/>
      <c r="WP334"/>
      <c r="WQ334"/>
      <c r="WR334"/>
      <c r="WS334"/>
      <c r="WT334"/>
      <c r="WU334"/>
      <c r="WV334"/>
      <c r="WW334"/>
      <c r="WX334"/>
      <c r="WY334"/>
      <c r="WZ334"/>
      <c r="XA334"/>
      <c r="XB334"/>
      <c r="XC334"/>
      <c r="XD334"/>
      <c r="XE334"/>
      <c r="XF334"/>
      <c r="XG334"/>
      <c r="XH334"/>
      <c r="XI334"/>
      <c r="XJ334"/>
      <c r="XK334"/>
      <c r="XL334"/>
      <c r="XM334"/>
      <c r="XN334"/>
      <c r="XO334"/>
      <c r="XP334"/>
      <c r="XQ334"/>
      <c r="XR334"/>
      <c r="XS334"/>
      <c r="XT334"/>
      <c r="XU334"/>
      <c r="XV334"/>
      <c r="XW334"/>
      <c r="XX334"/>
      <c r="XY334"/>
      <c r="XZ334"/>
      <c r="YA334"/>
      <c r="YB334"/>
      <c r="YC334"/>
      <c r="YD334"/>
      <c r="YE334"/>
      <c r="YF334"/>
      <c r="YG334"/>
      <c r="YH334"/>
      <c r="YI334"/>
      <c r="YJ334"/>
      <c r="YK334"/>
      <c r="YL334"/>
      <c r="YM334"/>
      <c r="YN334"/>
      <c r="YO334"/>
      <c r="YP334"/>
      <c r="YQ334"/>
      <c r="YR334"/>
      <c r="YS334"/>
      <c r="YT334"/>
      <c r="YU334"/>
      <c r="YV334"/>
      <c r="YW334"/>
      <c r="YX334"/>
      <c r="YY334"/>
      <c r="YZ334"/>
      <c r="ZA334"/>
      <c r="ZB334"/>
      <c r="ZC334"/>
      <c r="ZD334"/>
      <c r="ZE334"/>
      <c r="ZF334"/>
      <c r="ZG334"/>
      <c r="ZH334"/>
      <c r="ZI334"/>
      <c r="ZJ334"/>
      <c r="ZK334"/>
      <c r="ZL334"/>
      <c r="ZM334"/>
      <c r="ZN334"/>
      <c r="ZO334"/>
      <c r="ZP334"/>
      <c r="ZQ334"/>
      <c r="ZR334"/>
      <c r="ZS334"/>
      <c r="ZT334"/>
      <c r="ZU334"/>
      <c r="ZV334"/>
      <c r="ZW334"/>
      <c r="ZX334"/>
      <c r="ZY334"/>
      <c r="ZZ334"/>
      <c r="AAA334"/>
      <c r="AAB334"/>
      <c r="AAC334"/>
      <c r="AAD334"/>
      <c r="AAE334"/>
      <c r="AAF334"/>
      <c r="AAG334"/>
      <c r="AAH334"/>
      <c r="AAI334"/>
      <c r="AAJ334"/>
      <c r="AAK334"/>
      <c r="AAL334"/>
      <c r="AAM334"/>
      <c r="AAN334"/>
      <c r="AAO334"/>
      <c r="AAP334"/>
      <c r="AAQ334"/>
      <c r="AAR334"/>
      <c r="AAS334"/>
      <c r="AAT334"/>
      <c r="AAU334"/>
      <c r="AAV334"/>
      <c r="AAW334"/>
      <c r="AAX334"/>
      <c r="AAY334"/>
      <c r="AAZ334"/>
      <c r="ABA334"/>
      <c r="ABB334"/>
      <c r="ABC334"/>
      <c r="ABD334"/>
      <c r="ABE334"/>
      <c r="ABF334"/>
      <c r="ABG334"/>
      <c r="ABH334"/>
      <c r="ABI334"/>
      <c r="ABJ334"/>
      <c r="ABK334"/>
      <c r="ABL334"/>
      <c r="ABM334"/>
      <c r="ABN334"/>
      <c r="ABO334"/>
      <c r="ABP334"/>
      <c r="ABQ334"/>
      <c r="ABR334"/>
      <c r="ABS334"/>
      <c r="ABT334"/>
      <c r="ABU334"/>
      <c r="ABV334"/>
      <c r="ABW334"/>
      <c r="ABX334"/>
      <c r="ABY334"/>
      <c r="ABZ334"/>
      <c r="ACA334"/>
      <c r="ACB334"/>
      <c r="ACC334"/>
      <c r="ACD334"/>
      <c r="ACE334"/>
      <c r="ACF334"/>
      <c r="ACG334"/>
      <c r="ACH334"/>
      <c r="ACI334"/>
      <c r="ACJ334"/>
      <c r="ACK334"/>
      <c r="ACL334"/>
      <c r="ACM334"/>
      <c r="ACN334"/>
      <c r="ACO334"/>
      <c r="ACP334"/>
      <c r="ACQ334"/>
      <c r="ACR334"/>
      <c r="ACS334"/>
      <c r="ACT334"/>
      <c r="ACU334"/>
      <c r="ACV334"/>
      <c r="ACW334"/>
      <c r="ACX334"/>
      <c r="ACY334"/>
      <c r="ACZ334"/>
      <c r="ADA334"/>
      <c r="ADB334"/>
      <c r="ADC334"/>
      <c r="ADD334"/>
      <c r="ADE334"/>
      <c r="ADF334"/>
      <c r="ADG334"/>
      <c r="ADH334"/>
      <c r="ADI334"/>
      <c r="ADJ334"/>
      <c r="ADK334"/>
      <c r="ADL334"/>
      <c r="ADM334"/>
      <c r="ADN334"/>
      <c r="ADO334"/>
      <c r="ADP334"/>
      <c r="ADQ334"/>
      <c r="ADR334"/>
      <c r="ADS334"/>
      <c r="ADT334"/>
      <c r="ADU334"/>
      <c r="ADV334"/>
      <c r="ADW334"/>
      <c r="ADX334"/>
      <c r="ADY334"/>
      <c r="ADZ334"/>
      <c r="AEA334"/>
      <c r="AEB334"/>
      <c r="AEC334"/>
      <c r="AED334"/>
      <c r="AEE334"/>
      <c r="AEF334"/>
      <c r="AEG334"/>
      <c r="AEH334"/>
      <c r="AEI334"/>
      <c r="AEJ334"/>
      <c r="AEK334"/>
      <c r="AEL334"/>
      <c r="AEM334"/>
      <c r="AEN334"/>
      <c r="AEO334"/>
      <c r="AEP334"/>
      <c r="AEQ334"/>
      <c r="AER334"/>
      <c r="AES334"/>
      <c r="AET334"/>
      <c r="AEU334"/>
      <c r="AEV334"/>
      <c r="AEW334"/>
      <c r="AEX334"/>
      <c r="AEY334"/>
      <c r="AEZ334"/>
      <c r="AFA334"/>
      <c r="AFB334"/>
      <c r="AFC334"/>
      <c r="AFD334"/>
      <c r="AFE334"/>
      <c r="AFF334"/>
      <c r="AFG334"/>
      <c r="AFH334"/>
      <c r="AFI334"/>
      <c r="AFJ334"/>
      <c r="AFK334"/>
      <c r="AFL334"/>
      <c r="AFM334"/>
      <c r="AFN334"/>
      <c r="AFO334"/>
      <c r="AFP334"/>
      <c r="AFQ334"/>
      <c r="AFR334"/>
      <c r="AFS334"/>
      <c r="AFT334"/>
      <c r="AFU334"/>
      <c r="AFV334"/>
      <c r="AFW334"/>
      <c r="AFX334"/>
      <c r="AFY334"/>
      <c r="AFZ334"/>
      <c r="AGA334"/>
      <c r="AGB334"/>
      <c r="AGC334"/>
      <c r="AGD334"/>
      <c r="AGE334"/>
      <c r="AGF334"/>
      <c r="AGG334"/>
      <c r="AGH334"/>
      <c r="AGI334"/>
      <c r="AGJ334"/>
      <c r="AGK334"/>
      <c r="AGL334"/>
      <c r="AGM334"/>
      <c r="AGN334"/>
      <c r="AGO334"/>
      <c r="AGP334"/>
      <c r="AGQ334"/>
      <c r="AGR334"/>
      <c r="AGS334"/>
      <c r="AGT334"/>
      <c r="AGU334"/>
      <c r="AGV334"/>
      <c r="AGW334"/>
      <c r="AGX334"/>
      <c r="AGY334"/>
      <c r="AGZ334"/>
      <c r="AHA334"/>
      <c r="AHB334"/>
      <c r="AHC334"/>
      <c r="AHD334"/>
      <c r="AHE334"/>
      <c r="AHF334"/>
      <c r="AHG334"/>
      <c r="AHH334"/>
      <c r="AHI334"/>
      <c r="AHJ334"/>
      <c r="AHK334"/>
      <c r="AHL334"/>
      <c r="AHM334"/>
      <c r="AHN334"/>
      <c r="AHO334"/>
      <c r="AHP334"/>
      <c r="AHQ334"/>
      <c r="AHR334"/>
      <c r="AHS334"/>
      <c r="AHT334"/>
      <c r="AHU334"/>
      <c r="AHV334"/>
      <c r="AHW334"/>
      <c r="AHX334"/>
      <c r="AHY334"/>
      <c r="AHZ334"/>
      <c r="AIA334"/>
      <c r="AIB334"/>
      <c r="AIC334"/>
      <c r="AID334"/>
      <c r="AIE334"/>
      <c r="AIF334"/>
      <c r="AIG334"/>
      <c r="AIH334"/>
      <c r="AII334"/>
      <c r="AIJ334"/>
      <c r="AIK334"/>
      <c r="AIL334"/>
      <c r="AIM334"/>
      <c r="AIN334"/>
      <c r="AIO334"/>
      <c r="AIP334"/>
      <c r="AIQ334"/>
      <c r="AIR334"/>
      <c r="AIS334"/>
      <c r="AIT334"/>
      <c r="AIU334"/>
      <c r="AIV334"/>
      <c r="AIW334"/>
      <c r="AIX334"/>
      <c r="AIY334"/>
      <c r="AIZ334"/>
      <c r="AJA334"/>
      <c r="AJB334"/>
      <c r="AJC334"/>
      <c r="AJD334"/>
      <c r="AJE334"/>
      <c r="AJF334"/>
      <c r="AJG334"/>
      <c r="AJH334"/>
      <c r="AJI334"/>
      <c r="AJJ334"/>
      <c r="AJK334"/>
      <c r="AJL334"/>
      <c r="AJM334"/>
      <c r="AJN334"/>
      <c r="AJO334"/>
      <c r="AJP334"/>
      <c r="AJQ334"/>
      <c r="AJR334"/>
      <c r="AJS334"/>
      <c r="AJT334"/>
      <c r="AJU334"/>
      <c r="AJV334"/>
      <c r="AJW334"/>
      <c r="AJX334"/>
      <c r="AJY334"/>
      <c r="AJZ334"/>
      <c r="AKA334"/>
      <c r="AKB334"/>
      <c r="AKC334"/>
      <c r="AKD334"/>
      <c r="AKE334"/>
      <c r="AKF334"/>
      <c r="AKG334"/>
      <c r="AKH334"/>
      <c r="AKI334"/>
      <c r="AKJ334"/>
      <c r="AKK334"/>
      <c r="AKL334"/>
      <c r="AKM334"/>
      <c r="AKN334"/>
      <c r="AKO334"/>
      <c r="AKP334"/>
      <c r="AKQ334"/>
      <c r="AKR334"/>
      <c r="AKS334"/>
      <c r="AKT334"/>
      <c r="AKU334"/>
      <c r="AKV334"/>
      <c r="AKW334"/>
      <c r="AKX334"/>
      <c r="AKY334"/>
      <c r="AKZ334"/>
      <c r="ALA334"/>
      <c r="ALB334"/>
      <c r="ALC334"/>
      <c r="ALD334"/>
      <c r="ALE334"/>
      <c r="ALF334"/>
      <c r="ALG334"/>
      <c r="ALH334"/>
      <c r="ALI334"/>
      <c r="ALJ334"/>
      <c r="ALK334"/>
      <c r="ALL334"/>
      <c r="ALM334"/>
      <c r="ALN334"/>
      <c r="ALO334"/>
      <c r="ALP334"/>
      <c r="ALQ334"/>
      <c r="ALR334"/>
      <c r="ALS334"/>
      <c r="ALT334"/>
      <c r="ALU334"/>
      <c r="ALV334"/>
      <c r="ALW334"/>
      <c r="ALX334"/>
      <c r="ALY334"/>
      <c r="ALZ334"/>
      <c r="AMA334"/>
    </row>
    <row r="335" spans="3:1015" x14ac:dyDescent="0.25">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c r="AA335" s="123"/>
      <c r="AB335" s="123"/>
      <c r="AC335" s="123"/>
      <c r="AD335" s="123"/>
      <c r="AE335" s="123"/>
      <c r="AF335" s="123"/>
      <c r="AG335" s="123"/>
      <c r="AH335" s="123"/>
      <c r="AI335" s="123"/>
      <c r="AJ335" s="123"/>
      <c r="AK335" s="123"/>
      <c r="AL335" s="123"/>
      <c r="AM335" s="123"/>
      <c r="AN335" s="123"/>
      <c r="AO335" s="123"/>
      <c r="AP335" s="123"/>
      <c r="AQ335" s="123"/>
      <c r="AR335" s="123"/>
      <c r="AS335" s="123"/>
      <c r="AT335" s="123"/>
      <c r="AU335" s="123"/>
      <c r="AV335"/>
      <c r="AW335"/>
      <c r="AX335"/>
      <c r="AY335"/>
      <c r="AZ335"/>
      <c r="BA335"/>
      <c r="BB335"/>
      <c r="BC335"/>
      <c r="BD335"/>
      <c r="BE335"/>
      <c r="BF335"/>
      <c r="BG335"/>
      <c r="BH335"/>
      <c r="BI335"/>
      <c r="BJ335"/>
      <c r="BK335"/>
      <c r="BL335"/>
      <c r="BM335"/>
      <c r="BN335"/>
      <c r="BO335"/>
      <c r="BP335"/>
      <c r="BQ335"/>
      <c r="BR335"/>
      <c r="BS335"/>
      <c r="BT335"/>
      <c r="BU335"/>
      <c r="BV335"/>
      <c r="BW335"/>
      <c r="BX335"/>
      <c r="BY335"/>
      <c r="BZ335"/>
      <c r="CA335"/>
      <c r="CB335"/>
      <c r="CC335"/>
      <c r="CD335"/>
      <c r="CE335"/>
      <c r="CF335"/>
      <c r="CG335"/>
      <c r="CH335"/>
      <c r="CI335"/>
      <c r="CJ335"/>
      <c r="CK335"/>
      <c r="CL335"/>
      <c r="CM335"/>
      <c r="CN335"/>
      <c r="CO335"/>
      <c r="CP335"/>
      <c r="CQ335"/>
      <c r="CR335"/>
      <c r="CS335"/>
      <c r="CT335"/>
      <c r="CU335"/>
      <c r="CV335"/>
      <c r="CW335"/>
      <c r="CX335"/>
      <c r="CY335"/>
      <c r="CZ335"/>
      <c r="DA335"/>
      <c r="DB335"/>
      <c r="DC335"/>
      <c r="DD335"/>
      <c r="DE335"/>
      <c r="DF335"/>
      <c r="DG335"/>
      <c r="DH335"/>
      <c r="DI335"/>
      <c r="DJ335"/>
      <c r="DK335"/>
      <c r="DL335"/>
      <c r="DM335"/>
      <c r="DN335"/>
      <c r="DO335"/>
      <c r="DP335"/>
      <c r="DQ335"/>
      <c r="DR335"/>
      <c r="DS335"/>
      <c r="DT335"/>
      <c r="DU335"/>
      <c r="DV335"/>
      <c r="DW335"/>
      <c r="DX335"/>
      <c r="DY335"/>
      <c r="DZ335"/>
      <c r="EA335"/>
      <c r="EB335"/>
      <c r="EC335"/>
      <c r="ED335"/>
      <c r="EE335"/>
      <c r="EF335"/>
      <c r="EG335"/>
      <c r="EH335"/>
      <c r="EI335"/>
      <c r="EJ335"/>
      <c r="EK335"/>
      <c r="EL335"/>
      <c r="EM335"/>
      <c r="EN335"/>
      <c r="EO335"/>
      <c r="EP335"/>
      <c r="EQ335"/>
      <c r="ER335"/>
      <c r="ES335"/>
      <c r="ET335"/>
      <c r="EU335"/>
      <c r="EV335"/>
      <c r="EW335"/>
      <c r="EX335"/>
      <c r="EY335"/>
      <c r="EZ335"/>
      <c r="FA335"/>
      <c r="FB335"/>
      <c r="FC335"/>
      <c r="FD335"/>
      <c r="FE335"/>
      <c r="FF335"/>
      <c r="FG335"/>
      <c r="FH335"/>
      <c r="FI335"/>
      <c r="FJ335"/>
      <c r="FK335"/>
      <c r="FL335"/>
      <c r="FM335"/>
      <c r="FN335"/>
      <c r="FO335"/>
      <c r="FP335"/>
      <c r="FQ335"/>
      <c r="FR335"/>
      <c r="FS335"/>
      <c r="FT335"/>
      <c r="FU335"/>
      <c r="FV335"/>
      <c r="FW335"/>
      <c r="FX335"/>
      <c r="FY335"/>
      <c r="FZ335"/>
      <c r="GA335"/>
      <c r="GB335"/>
      <c r="GC335"/>
      <c r="GD335"/>
      <c r="GE335"/>
      <c r="GF335"/>
      <c r="GG335"/>
      <c r="GH335"/>
      <c r="GI335"/>
      <c r="GJ335"/>
      <c r="GK335"/>
      <c r="GL335"/>
      <c r="GM335"/>
      <c r="GN335"/>
      <c r="GO335"/>
      <c r="GP335"/>
      <c r="GQ335"/>
      <c r="GR335"/>
      <c r="GS335"/>
      <c r="GT335"/>
      <c r="GU335"/>
      <c r="GV335"/>
      <c r="GW335"/>
      <c r="GX335"/>
      <c r="GY335"/>
      <c r="GZ335"/>
      <c r="HA335"/>
      <c r="HB335"/>
      <c r="HC335"/>
      <c r="HD335"/>
      <c r="HE335"/>
      <c r="HF335"/>
      <c r="HG335"/>
      <c r="HH335"/>
      <c r="HI335"/>
      <c r="HJ335"/>
      <c r="HK335"/>
      <c r="HL335"/>
      <c r="HM335"/>
      <c r="HN335"/>
      <c r="HO335"/>
      <c r="HP335"/>
      <c r="HQ335"/>
      <c r="HR335"/>
      <c r="HS335"/>
      <c r="HT335"/>
      <c r="HU335"/>
      <c r="HV335"/>
      <c r="HW335"/>
      <c r="HX335"/>
      <c r="HY335"/>
      <c r="HZ335"/>
      <c r="IA335"/>
      <c r="IB335"/>
      <c r="IC335"/>
      <c r="ID335"/>
      <c r="IE335"/>
      <c r="IF335"/>
      <c r="IG335"/>
      <c r="IH335"/>
      <c r="II335"/>
      <c r="IJ335"/>
      <c r="IK335"/>
      <c r="IL335"/>
      <c r="IM335"/>
      <c r="IN335"/>
      <c r="IO335"/>
      <c r="IP335"/>
      <c r="IQ335"/>
      <c r="IR335"/>
      <c r="IS335"/>
      <c r="IT335"/>
      <c r="IU335"/>
      <c r="IV335"/>
      <c r="IW335"/>
      <c r="IX335"/>
      <c r="IY335"/>
      <c r="IZ335"/>
      <c r="JA335"/>
      <c r="JB335"/>
      <c r="JC335"/>
      <c r="JD335"/>
      <c r="JE335"/>
      <c r="JF335"/>
      <c r="JG335"/>
      <c r="JH335"/>
      <c r="JI335"/>
      <c r="JJ335"/>
      <c r="JK335"/>
      <c r="JL335"/>
      <c r="JM335"/>
      <c r="JN335"/>
      <c r="JO335"/>
      <c r="JP335"/>
      <c r="JQ335"/>
      <c r="JR335"/>
      <c r="JS335"/>
      <c r="JT335"/>
      <c r="JU335"/>
      <c r="JV335"/>
      <c r="JW335"/>
      <c r="JX335"/>
      <c r="JY335"/>
      <c r="JZ335"/>
      <c r="KA335"/>
      <c r="KB335"/>
      <c r="KC335"/>
      <c r="KD335"/>
      <c r="KE335"/>
      <c r="KF335"/>
      <c r="KG335"/>
      <c r="KH335"/>
      <c r="KI335"/>
      <c r="KJ335"/>
      <c r="KK335"/>
      <c r="KL335"/>
      <c r="KM335"/>
      <c r="KN335"/>
      <c r="KO335"/>
      <c r="KP335"/>
      <c r="KQ335"/>
      <c r="KR335"/>
      <c r="KS335"/>
      <c r="KT335"/>
      <c r="KU335"/>
      <c r="KV335"/>
      <c r="KW335"/>
      <c r="KX335"/>
      <c r="KY335"/>
      <c r="KZ335"/>
      <c r="LA335"/>
      <c r="LB335"/>
      <c r="LC335"/>
      <c r="LD335"/>
      <c r="LE335"/>
      <c r="LF335"/>
      <c r="LG335"/>
      <c r="LH335"/>
      <c r="LI335"/>
      <c r="LJ335"/>
      <c r="LK335"/>
      <c r="LL335"/>
      <c r="LM335"/>
      <c r="LN335"/>
      <c r="LO335"/>
      <c r="LP335"/>
      <c r="LQ335"/>
      <c r="LR335"/>
      <c r="LS335"/>
      <c r="LT335"/>
      <c r="LU335"/>
      <c r="LV335"/>
      <c r="LW335"/>
      <c r="LX335"/>
      <c r="LY335"/>
      <c r="LZ335"/>
      <c r="MA335"/>
      <c r="MB335"/>
      <c r="MC335"/>
      <c r="MD335"/>
      <c r="ME335"/>
      <c r="MF335"/>
      <c r="MG335"/>
      <c r="MH335"/>
      <c r="MI335"/>
      <c r="MJ335"/>
      <c r="MK335"/>
      <c r="ML335"/>
      <c r="MM335"/>
      <c r="MN335"/>
      <c r="MO335"/>
      <c r="MP335"/>
      <c r="MQ335"/>
      <c r="MR335"/>
      <c r="MS335"/>
      <c r="MT335"/>
      <c r="MU335"/>
      <c r="MV335"/>
      <c r="MW335"/>
      <c r="MX335"/>
      <c r="MY335"/>
      <c r="MZ335"/>
      <c r="NA335"/>
      <c r="NB335"/>
      <c r="NC335"/>
      <c r="ND335"/>
      <c r="NE335"/>
      <c r="NF335"/>
      <c r="NG335"/>
      <c r="NH335"/>
      <c r="NI335"/>
      <c r="NJ335"/>
      <c r="NK335"/>
      <c r="NL335"/>
      <c r="NM335"/>
      <c r="NN335"/>
      <c r="NO335"/>
      <c r="NP335"/>
      <c r="NQ335"/>
      <c r="NR335"/>
      <c r="NS335"/>
      <c r="NT335"/>
      <c r="NU335"/>
      <c r="NV335"/>
      <c r="NW335"/>
      <c r="NX335"/>
      <c r="NY335"/>
      <c r="NZ335"/>
      <c r="OA335"/>
      <c r="OB335"/>
      <c r="OC335"/>
      <c r="OD335"/>
      <c r="OE335"/>
      <c r="OF335"/>
      <c r="OG335"/>
      <c r="OH335"/>
      <c r="OI335"/>
      <c r="OJ335"/>
      <c r="OK335"/>
      <c r="OL335"/>
      <c r="OM335"/>
      <c r="ON335"/>
      <c r="OO335"/>
      <c r="OP335"/>
      <c r="OQ335"/>
      <c r="OR335"/>
      <c r="OS335"/>
      <c r="OT335"/>
      <c r="OU335"/>
      <c r="OV335"/>
      <c r="OW335"/>
      <c r="OX335"/>
      <c r="OY335"/>
      <c r="OZ335"/>
      <c r="PA335"/>
      <c r="PB335"/>
      <c r="PC335"/>
      <c r="PD335"/>
      <c r="PE335"/>
      <c r="PF335"/>
      <c r="PG335"/>
      <c r="PH335"/>
      <c r="PI335"/>
      <c r="PJ335"/>
      <c r="PK335"/>
      <c r="PL335"/>
      <c r="PM335"/>
      <c r="PN335"/>
      <c r="PO335"/>
      <c r="PP335"/>
      <c r="PQ335"/>
      <c r="PR335"/>
      <c r="PS335"/>
      <c r="PT335"/>
      <c r="PU335"/>
      <c r="PV335"/>
      <c r="PW335"/>
      <c r="PX335"/>
      <c r="PY335"/>
      <c r="PZ335"/>
      <c r="QA335"/>
      <c r="QB335"/>
      <c r="QC335"/>
      <c r="QD335"/>
      <c r="QE335"/>
      <c r="QF335"/>
      <c r="QG335"/>
      <c r="QH335"/>
      <c r="QI335"/>
      <c r="QJ335"/>
      <c r="QK335"/>
      <c r="QL335"/>
      <c r="QM335"/>
      <c r="QN335"/>
      <c r="QO335"/>
      <c r="QP335"/>
      <c r="QQ335"/>
      <c r="QR335"/>
      <c r="QS335"/>
      <c r="QT335"/>
      <c r="QU335"/>
      <c r="QV335"/>
      <c r="QW335"/>
      <c r="QX335"/>
      <c r="QY335"/>
      <c r="QZ335"/>
      <c r="RA335"/>
      <c r="RB335"/>
      <c r="RC335"/>
      <c r="RD335"/>
      <c r="RE335"/>
      <c r="RF335"/>
      <c r="RG335"/>
      <c r="RH335"/>
      <c r="RI335"/>
      <c r="RJ335"/>
      <c r="RK335"/>
      <c r="RL335"/>
      <c r="RM335"/>
      <c r="RN335"/>
      <c r="RO335"/>
      <c r="RP335"/>
      <c r="RQ335"/>
      <c r="RR335"/>
      <c r="RS335"/>
      <c r="RT335"/>
      <c r="RU335"/>
      <c r="RV335"/>
      <c r="RW335"/>
      <c r="RX335"/>
      <c r="RY335"/>
      <c r="RZ335"/>
      <c r="SA335"/>
      <c r="SB335"/>
      <c r="SC335"/>
      <c r="SD335"/>
      <c r="SE335"/>
      <c r="SF335"/>
      <c r="SG335"/>
      <c r="SH335"/>
      <c r="SI335"/>
      <c r="SJ335"/>
      <c r="SK335"/>
      <c r="SL335"/>
      <c r="SM335"/>
      <c r="SN335"/>
      <c r="SO335"/>
      <c r="SP335"/>
      <c r="SQ335"/>
      <c r="SR335"/>
      <c r="SS335"/>
      <c r="ST335"/>
      <c r="SU335"/>
      <c r="SV335"/>
      <c r="SW335"/>
      <c r="SX335"/>
      <c r="SY335"/>
      <c r="SZ335"/>
      <c r="TA335"/>
      <c r="TB335"/>
      <c r="TC335"/>
      <c r="TD335"/>
      <c r="TE335"/>
      <c r="TF335"/>
      <c r="TG335"/>
      <c r="TH335"/>
      <c r="TI335"/>
      <c r="TJ335"/>
      <c r="TK335"/>
      <c r="TL335"/>
      <c r="TM335"/>
      <c r="TN335"/>
      <c r="TO335"/>
      <c r="TP335"/>
      <c r="TQ335"/>
      <c r="TR335"/>
      <c r="TS335"/>
      <c r="TT335"/>
      <c r="TU335"/>
      <c r="TV335"/>
      <c r="TW335"/>
      <c r="TX335"/>
      <c r="TY335"/>
      <c r="TZ335"/>
      <c r="UA335"/>
      <c r="UB335"/>
      <c r="UC335"/>
      <c r="UD335"/>
      <c r="UE335"/>
      <c r="UF335"/>
      <c r="UG335"/>
      <c r="UH335"/>
      <c r="UI335"/>
      <c r="UJ335"/>
      <c r="UK335"/>
      <c r="UL335"/>
      <c r="UM335"/>
      <c r="UN335"/>
      <c r="UO335"/>
      <c r="UP335"/>
      <c r="UQ335"/>
      <c r="UR335"/>
      <c r="US335"/>
      <c r="UT335"/>
      <c r="UU335"/>
      <c r="UV335"/>
      <c r="UW335"/>
      <c r="UX335"/>
      <c r="UY335"/>
      <c r="UZ335"/>
      <c r="VA335"/>
      <c r="VB335"/>
      <c r="VC335"/>
      <c r="VD335"/>
      <c r="VE335"/>
      <c r="VF335"/>
      <c r="VG335"/>
      <c r="VH335"/>
      <c r="VI335"/>
      <c r="VJ335"/>
      <c r="VK335"/>
      <c r="VL335"/>
      <c r="VM335"/>
      <c r="VN335"/>
      <c r="VO335"/>
      <c r="VP335"/>
      <c r="VQ335"/>
      <c r="VR335"/>
      <c r="VS335"/>
      <c r="VT335"/>
      <c r="VU335"/>
      <c r="VV335"/>
      <c r="VW335"/>
      <c r="VX335"/>
      <c r="VY335"/>
      <c r="VZ335"/>
      <c r="WA335"/>
      <c r="WB335"/>
      <c r="WC335"/>
      <c r="WD335"/>
      <c r="WE335"/>
      <c r="WF335"/>
      <c r="WG335"/>
      <c r="WH335"/>
      <c r="WI335"/>
      <c r="WJ335"/>
      <c r="WK335"/>
      <c r="WL335"/>
      <c r="WM335"/>
      <c r="WN335"/>
      <c r="WO335"/>
      <c r="WP335"/>
      <c r="WQ335"/>
      <c r="WR335"/>
      <c r="WS335"/>
      <c r="WT335"/>
      <c r="WU335"/>
      <c r="WV335"/>
      <c r="WW335"/>
      <c r="WX335"/>
      <c r="WY335"/>
      <c r="WZ335"/>
      <c r="XA335"/>
      <c r="XB335"/>
      <c r="XC335"/>
      <c r="XD335"/>
      <c r="XE335"/>
      <c r="XF335"/>
      <c r="XG335"/>
      <c r="XH335"/>
      <c r="XI335"/>
      <c r="XJ335"/>
      <c r="XK335"/>
      <c r="XL335"/>
      <c r="XM335"/>
      <c r="XN335"/>
      <c r="XO335"/>
      <c r="XP335"/>
      <c r="XQ335"/>
      <c r="XR335"/>
      <c r="XS335"/>
      <c r="XT335"/>
      <c r="XU335"/>
      <c r="XV335"/>
      <c r="XW335"/>
      <c r="XX335"/>
      <c r="XY335"/>
      <c r="XZ335"/>
      <c r="YA335"/>
      <c r="YB335"/>
      <c r="YC335"/>
      <c r="YD335"/>
      <c r="YE335"/>
      <c r="YF335"/>
      <c r="YG335"/>
      <c r="YH335"/>
      <c r="YI335"/>
      <c r="YJ335"/>
      <c r="YK335"/>
      <c r="YL335"/>
      <c r="YM335"/>
      <c r="YN335"/>
      <c r="YO335"/>
      <c r="YP335"/>
      <c r="YQ335"/>
      <c r="YR335"/>
      <c r="YS335"/>
      <c r="YT335"/>
      <c r="YU335"/>
      <c r="YV335"/>
      <c r="YW335"/>
      <c r="YX335"/>
      <c r="YY335"/>
      <c r="YZ335"/>
      <c r="ZA335"/>
      <c r="ZB335"/>
      <c r="ZC335"/>
      <c r="ZD335"/>
      <c r="ZE335"/>
      <c r="ZF335"/>
      <c r="ZG335"/>
      <c r="ZH335"/>
      <c r="ZI335"/>
      <c r="ZJ335"/>
      <c r="ZK335"/>
      <c r="ZL335"/>
      <c r="ZM335"/>
      <c r="ZN335"/>
      <c r="ZO335"/>
      <c r="ZP335"/>
      <c r="ZQ335"/>
      <c r="ZR335"/>
      <c r="ZS335"/>
      <c r="ZT335"/>
      <c r="ZU335"/>
      <c r="ZV335"/>
      <c r="ZW335"/>
      <c r="ZX335"/>
      <c r="ZY335"/>
      <c r="ZZ335"/>
      <c r="AAA335"/>
      <c r="AAB335"/>
      <c r="AAC335"/>
      <c r="AAD335"/>
      <c r="AAE335"/>
      <c r="AAF335"/>
      <c r="AAG335"/>
      <c r="AAH335"/>
      <c r="AAI335"/>
      <c r="AAJ335"/>
      <c r="AAK335"/>
      <c r="AAL335"/>
      <c r="AAM335"/>
      <c r="AAN335"/>
      <c r="AAO335"/>
      <c r="AAP335"/>
      <c r="AAQ335"/>
      <c r="AAR335"/>
      <c r="AAS335"/>
      <c r="AAT335"/>
      <c r="AAU335"/>
      <c r="AAV335"/>
      <c r="AAW335"/>
      <c r="AAX335"/>
      <c r="AAY335"/>
      <c r="AAZ335"/>
      <c r="ABA335"/>
      <c r="ABB335"/>
      <c r="ABC335"/>
      <c r="ABD335"/>
      <c r="ABE335"/>
      <c r="ABF335"/>
      <c r="ABG335"/>
      <c r="ABH335"/>
      <c r="ABI335"/>
      <c r="ABJ335"/>
      <c r="ABK335"/>
      <c r="ABL335"/>
      <c r="ABM335"/>
      <c r="ABN335"/>
      <c r="ABO335"/>
      <c r="ABP335"/>
      <c r="ABQ335"/>
      <c r="ABR335"/>
      <c r="ABS335"/>
      <c r="ABT335"/>
      <c r="ABU335"/>
      <c r="ABV335"/>
      <c r="ABW335"/>
      <c r="ABX335"/>
      <c r="ABY335"/>
      <c r="ABZ335"/>
      <c r="ACA335"/>
      <c r="ACB335"/>
      <c r="ACC335"/>
      <c r="ACD335"/>
      <c r="ACE335"/>
      <c r="ACF335"/>
      <c r="ACG335"/>
      <c r="ACH335"/>
      <c r="ACI335"/>
      <c r="ACJ335"/>
      <c r="ACK335"/>
      <c r="ACL335"/>
      <c r="ACM335"/>
      <c r="ACN335"/>
      <c r="ACO335"/>
      <c r="ACP335"/>
      <c r="ACQ335"/>
      <c r="ACR335"/>
      <c r="ACS335"/>
      <c r="ACT335"/>
      <c r="ACU335"/>
      <c r="ACV335"/>
      <c r="ACW335"/>
      <c r="ACX335"/>
      <c r="ACY335"/>
      <c r="ACZ335"/>
      <c r="ADA335"/>
      <c r="ADB335"/>
      <c r="ADC335"/>
      <c r="ADD335"/>
      <c r="ADE335"/>
      <c r="ADF335"/>
      <c r="ADG335"/>
      <c r="ADH335"/>
      <c r="ADI335"/>
      <c r="ADJ335"/>
      <c r="ADK335"/>
      <c r="ADL335"/>
      <c r="ADM335"/>
      <c r="ADN335"/>
      <c r="ADO335"/>
      <c r="ADP335"/>
      <c r="ADQ335"/>
      <c r="ADR335"/>
      <c r="ADS335"/>
      <c r="ADT335"/>
      <c r="ADU335"/>
      <c r="ADV335"/>
      <c r="ADW335"/>
      <c r="ADX335"/>
      <c r="ADY335"/>
      <c r="ADZ335"/>
      <c r="AEA335"/>
      <c r="AEB335"/>
      <c r="AEC335"/>
      <c r="AED335"/>
      <c r="AEE335"/>
      <c r="AEF335"/>
      <c r="AEG335"/>
      <c r="AEH335"/>
      <c r="AEI335"/>
      <c r="AEJ335"/>
      <c r="AEK335"/>
      <c r="AEL335"/>
      <c r="AEM335"/>
      <c r="AEN335"/>
      <c r="AEO335"/>
      <c r="AEP335"/>
      <c r="AEQ335"/>
      <c r="AER335"/>
      <c r="AES335"/>
      <c r="AET335"/>
      <c r="AEU335"/>
      <c r="AEV335"/>
      <c r="AEW335"/>
      <c r="AEX335"/>
      <c r="AEY335"/>
      <c r="AEZ335"/>
      <c r="AFA335"/>
      <c r="AFB335"/>
      <c r="AFC335"/>
      <c r="AFD335"/>
      <c r="AFE335"/>
      <c r="AFF335"/>
      <c r="AFG335"/>
      <c r="AFH335"/>
      <c r="AFI335"/>
      <c r="AFJ335"/>
      <c r="AFK335"/>
      <c r="AFL335"/>
      <c r="AFM335"/>
      <c r="AFN335"/>
      <c r="AFO335"/>
      <c r="AFP335"/>
      <c r="AFQ335"/>
      <c r="AFR335"/>
      <c r="AFS335"/>
      <c r="AFT335"/>
      <c r="AFU335"/>
      <c r="AFV335"/>
      <c r="AFW335"/>
      <c r="AFX335"/>
      <c r="AFY335"/>
      <c r="AFZ335"/>
      <c r="AGA335"/>
      <c r="AGB335"/>
      <c r="AGC335"/>
      <c r="AGD335"/>
      <c r="AGE335"/>
      <c r="AGF335"/>
      <c r="AGG335"/>
      <c r="AGH335"/>
      <c r="AGI335"/>
      <c r="AGJ335"/>
      <c r="AGK335"/>
      <c r="AGL335"/>
      <c r="AGM335"/>
      <c r="AGN335"/>
      <c r="AGO335"/>
      <c r="AGP335"/>
      <c r="AGQ335"/>
      <c r="AGR335"/>
      <c r="AGS335"/>
      <c r="AGT335"/>
      <c r="AGU335"/>
      <c r="AGV335"/>
      <c r="AGW335"/>
      <c r="AGX335"/>
      <c r="AGY335"/>
      <c r="AGZ335"/>
      <c r="AHA335"/>
      <c r="AHB335"/>
      <c r="AHC335"/>
      <c r="AHD335"/>
      <c r="AHE335"/>
      <c r="AHF335"/>
      <c r="AHG335"/>
      <c r="AHH335"/>
      <c r="AHI335"/>
      <c r="AHJ335"/>
      <c r="AHK335"/>
      <c r="AHL335"/>
      <c r="AHM335"/>
      <c r="AHN335"/>
      <c r="AHO335"/>
      <c r="AHP335"/>
      <c r="AHQ335"/>
      <c r="AHR335"/>
      <c r="AHS335"/>
      <c r="AHT335"/>
      <c r="AHU335"/>
      <c r="AHV335"/>
      <c r="AHW335"/>
      <c r="AHX335"/>
      <c r="AHY335"/>
      <c r="AHZ335"/>
      <c r="AIA335"/>
      <c r="AIB335"/>
      <c r="AIC335"/>
      <c r="AID335"/>
      <c r="AIE335"/>
      <c r="AIF335"/>
      <c r="AIG335"/>
      <c r="AIH335"/>
      <c r="AII335"/>
      <c r="AIJ335"/>
      <c r="AIK335"/>
      <c r="AIL335"/>
      <c r="AIM335"/>
      <c r="AIN335"/>
      <c r="AIO335"/>
      <c r="AIP335"/>
      <c r="AIQ335"/>
      <c r="AIR335"/>
      <c r="AIS335"/>
      <c r="AIT335"/>
      <c r="AIU335"/>
      <c r="AIV335"/>
      <c r="AIW335"/>
      <c r="AIX335"/>
      <c r="AIY335"/>
      <c r="AIZ335"/>
      <c r="AJA335"/>
      <c r="AJB335"/>
      <c r="AJC335"/>
      <c r="AJD335"/>
      <c r="AJE335"/>
      <c r="AJF335"/>
      <c r="AJG335"/>
      <c r="AJH335"/>
      <c r="AJI335"/>
      <c r="AJJ335"/>
      <c r="AJK335"/>
      <c r="AJL335"/>
      <c r="AJM335"/>
      <c r="AJN335"/>
      <c r="AJO335"/>
      <c r="AJP335"/>
      <c r="AJQ335"/>
      <c r="AJR335"/>
      <c r="AJS335"/>
      <c r="AJT335"/>
      <c r="AJU335"/>
      <c r="AJV335"/>
      <c r="AJW335"/>
      <c r="AJX335"/>
      <c r="AJY335"/>
      <c r="AJZ335"/>
      <c r="AKA335"/>
      <c r="AKB335"/>
      <c r="AKC335"/>
      <c r="AKD335"/>
      <c r="AKE335"/>
      <c r="AKF335"/>
      <c r="AKG335"/>
      <c r="AKH335"/>
      <c r="AKI335"/>
      <c r="AKJ335"/>
      <c r="AKK335"/>
      <c r="AKL335"/>
      <c r="AKM335"/>
      <c r="AKN335"/>
      <c r="AKO335"/>
      <c r="AKP335"/>
      <c r="AKQ335"/>
      <c r="AKR335"/>
      <c r="AKS335"/>
      <c r="AKT335"/>
      <c r="AKU335"/>
      <c r="AKV335"/>
      <c r="AKW335"/>
      <c r="AKX335"/>
      <c r="AKY335"/>
      <c r="AKZ335"/>
      <c r="ALA335"/>
      <c r="ALB335"/>
      <c r="ALC335"/>
      <c r="ALD335"/>
      <c r="ALE335"/>
      <c r="ALF335"/>
      <c r="ALG335"/>
      <c r="ALH335"/>
      <c r="ALI335"/>
      <c r="ALJ335"/>
      <c r="ALK335"/>
      <c r="ALL335"/>
      <c r="ALM335"/>
      <c r="ALN335"/>
      <c r="ALO335"/>
      <c r="ALP335"/>
      <c r="ALQ335"/>
      <c r="ALR335"/>
      <c r="ALS335"/>
      <c r="ALT335"/>
      <c r="ALU335"/>
      <c r="ALV335"/>
      <c r="ALW335"/>
      <c r="ALX335"/>
      <c r="ALY335"/>
      <c r="ALZ335"/>
      <c r="AMA335"/>
    </row>
    <row r="336" spans="3:1015" x14ac:dyDescent="0.25">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c r="Z336" s="123"/>
      <c r="AA336" s="123"/>
      <c r="AB336" s="123"/>
      <c r="AC336" s="123"/>
      <c r="AD336" s="123"/>
      <c r="AE336" s="123"/>
      <c r="AF336" s="123"/>
      <c r="AG336" s="123"/>
      <c r="AH336" s="123"/>
      <c r="AI336" s="123"/>
      <c r="AJ336" s="123"/>
      <c r="AK336" s="123"/>
      <c r="AL336" s="123"/>
      <c r="AM336" s="123"/>
      <c r="AN336" s="123"/>
      <c r="AO336" s="123"/>
      <c r="AP336" s="123"/>
      <c r="AQ336" s="123"/>
      <c r="AR336" s="123"/>
      <c r="AS336" s="123"/>
      <c r="AT336" s="123"/>
      <c r="AU336" s="123"/>
      <c r="AV336"/>
      <c r="AW336"/>
      <c r="AX336"/>
      <c r="AY336"/>
      <c r="AZ336"/>
      <c r="BA336"/>
      <c r="BB336"/>
      <c r="BC336"/>
      <c r="BD336"/>
      <c r="BE336"/>
      <c r="BF336"/>
      <c r="BG336"/>
      <c r="BH336"/>
      <c r="BI336"/>
      <c r="BJ336"/>
      <c r="BK336"/>
      <c r="BL336"/>
      <c r="BM336"/>
      <c r="BN336"/>
      <c r="BO336"/>
      <c r="BP336"/>
      <c r="BQ336"/>
      <c r="BR336"/>
      <c r="BS336"/>
      <c r="BT336"/>
      <c r="BU336"/>
      <c r="BV336"/>
      <c r="BW336"/>
      <c r="BX336"/>
      <c r="BY336"/>
      <c r="BZ336"/>
      <c r="CA336"/>
      <c r="CB336"/>
      <c r="CC336"/>
      <c r="CD336"/>
      <c r="CE336"/>
      <c r="CF336"/>
      <c r="CG336"/>
      <c r="CH336"/>
      <c r="CI336"/>
      <c r="CJ336"/>
      <c r="CK336"/>
      <c r="CL336"/>
      <c r="CM336"/>
      <c r="CN336"/>
      <c r="CO336"/>
      <c r="CP336"/>
      <c r="CQ336"/>
      <c r="CR336"/>
      <c r="CS336"/>
      <c r="CT336"/>
      <c r="CU336"/>
      <c r="CV336"/>
      <c r="CW336"/>
      <c r="CX336"/>
      <c r="CY336"/>
      <c r="CZ336"/>
      <c r="DA336"/>
      <c r="DB336"/>
      <c r="DC336"/>
      <c r="DD336"/>
      <c r="DE336"/>
      <c r="DF336"/>
      <c r="DG336"/>
      <c r="DH336"/>
      <c r="DI336"/>
      <c r="DJ336"/>
      <c r="DK336"/>
      <c r="DL336"/>
      <c r="DM336"/>
      <c r="DN336"/>
      <c r="DO336"/>
      <c r="DP336"/>
      <c r="DQ336"/>
      <c r="DR336"/>
      <c r="DS336"/>
      <c r="DT336"/>
      <c r="DU336"/>
      <c r="DV336"/>
      <c r="DW336"/>
      <c r="DX336"/>
      <c r="DY336"/>
      <c r="DZ336"/>
      <c r="EA336"/>
      <c r="EB336"/>
      <c r="EC336"/>
      <c r="ED336"/>
      <c r="EE336"/>
      <c r="EF336"/>
      <c r="EG336"/>
      <c r="EH336"/>
      <c r="EI336"/>
      <c r="EJ336"/>
      <c r="EK336"/>
      <c r="EL336"/>
      <c r="EM336"/>
      <c r="EN336"/>
      <c r="EO336"/>
      <c r="EP336"/>
      <c r="EQ336"/>
      <c r="ER336"/>
      <c r="ES336"/>
      <c r="ET336"/>
      <c r="EU336"/>
      <c r="EV336"/>
      <c r="EW336"/>
      <c r="EX336"/>
      <c r="EY336"/>
      <c r="EZ336"/>
      <c r="FA336"/>
      <c r="FB336"/>
      <c r="FC336"/>
      <c r="FD336"/>
      <c r="FE336"/>
      <c r="FF336"/>
      <c r="FG336"/>
      <c r="FH336"/>
      <c r="FI336"/>
      <c r="FJ336"/>
      <c r="FK336"/>
      <c r="FL336"/>
      <c r="FM336"/>
      <c r="FN336"/>
      <c r="FO336"/>
      <c r="FP336"/>
      <c r="FQ336"/>
      <c r="FR336"/>
      <c r="FS336"/>
      <c r="FT336"/>
      <c r="FU336"/>
      <c r="FV336"/>
      <c r="FW336"/>
      <c r="FX336"/>
      <c r="FY336"/>
      <c r="FZ336"/>
      <c r="GA336"/>
      <c r="GB336"/>
      <c r="GC336"/>
      <c r="GD336"/>
      <c r="GE336"/>
      <c r="GF336"/>
      <c r="GG336"/>
      <c r="GH336"/>
      <c r="GI336"/>
      <c r="GJ336"/>
      <c r="GK336"/>
      <c r="GL336"/>
      <c r="GM336"/>
      <c r="GN336"/>
      <c r="GO336"/>
      <c r="GP336"/>
      <c r="GQ336"/>
      <c r="GR336"/>
      <c r="GS336"/>
      <c r="GT336"/>
      <c r="GU336"/>
      <c r="GV336"/>
      <c r="GW336"/>
      <c r="GX336"/>
      <c r="GY336"/>
      <c r="GZ336"/>
      <c r="HA336"/>
      <c r="HB336"/>
      <c r="HC336"/>
      <c r="HD336"/>
      <c r="HE336"/>
      <c r="HF336"/>
      <c r="HG336"/>
      <c r="HH336"/>
      <c r="HI336"/>
      <c r="HJ336"/>
      <c r="HK336"/>
      <c r="HL336"/>
      <c r="HM336"/>
      <c r="HN336"/>
      <c r="HO336"/>
      <c r="HP336"/>
      <c r="HQ336"/>
      <c r="HR336"/>
      <c r="HS336"/>
      <c r="HT336"/>
      <c r="HU336"/>
      <c r="HV336"/>
      <c r="HW336"/>
      <c r="HX336"/>
      <c r="HY336"/>
      <c r="HZ336"/>
      <c r="IA336"/>
      <c r="IB336"/>
      <c r="IC336"/>
      <c r="ID336"/>
      <c r="IE336"/>
      <c r="IF336"/>
      <c r="IG336"/>
      <c r="IH336"/>
      <c r="II336"/>
      <c r="IJ336"/>
      <c r="IK336"/>
      <c r="IL336"/>
      <c r="IM336"/>
      <c r="IN336"/>
      <c r="IO336"/>
      <c r="IP336"/>
      <c r="IQ336"/>
      <c r="IR336"/>
      <c r="IS336"/>
      <c r="IT336"/>
      <c r="IU336"/>
      <c r="IV336"/>
      <c r="IW336"/>
      <c r="IX336"/>
      <c r="IY336"/>
      <c r="IZ336"/>
      <c r="JA336"/>
      <c r="JB336"/>
      <c r="JC336"/>
      <c r="JD336"/>
      <c r="JE336"/>
      <c r="JF336"/>
      <c r="JG336"/>
      <c r="JH336"/>
      <c r="JI336"/>
      <c r="JJ336"/>
      <c r="JK336"/>
      <c r="JL336"/>
      <c r="JM336"/>
      <c r="JN336"/>
      <c r="JO336"/>
      <c r="JP336"/>
      <c r="JQ336"/>
      <c r="JR336"/>
      <c r="JS336"/>
      <c r="JT336"/>
      <c r="JU336"/>
      <c r="JV336"/>
      <c r="JW336"/>
      <c r="JX336"/>
      <c r="JY336"/>
      <c r="JZ336"/>
      <c r="KA336"/>
      <c r="KB336"/>
      <c r="KC336"/>
      <c r="KD336"/>
      <c r="KE336"/>
      <c r="KF336"/>
      <c r="KG336"/>
      <c r="KH336"/>
      <c r="KI336"/>
      <c r="KJ336"/>
      <c r="KK336"/>
      <c r="KL336"/>
      <c r="KM336"/>
      <c r="KN336"/>
      <c r="KO336"/>
      <c r="KP336"/>
      <c r="KQ336"/>
      <c r="KR336"/>
      <c r="KS336"/>
      <c r="KT336"/>
      <c r="KU336"/>
      <c r="KV336"/>
      <c r="KW336"/>
      <c r="KX336"/>
      <c r="KY336"/>
      <c r="KZ336"/>
      <c r="LA336"/>
      <c r="LB336"/>
      <c r="LC336"/>
      <c r="LD336"/>
      <c r="LE336"/>
      <c r="LF336"/>
      <c r="LG336"/>
      <c r="LH336"/>
      <c r="LI336"/>
      <c r="LJ336"/>
      <c r="LK336"/>
      <c r="LL336"/>
      <c r="LM336"/>
      <c r="LN336"/>
      <c r="LO336"/>
      <c r="LP336"/>
      <c r="LQ336"/>
      <c r="LR336"/>
      <c r="LS336"/>
      <c r="LT336"/>
      <c r="LU336"/>
      <c r="LV336"/>
      <c r="LW336"/>
      <c r="LX336"/>
      <c r="LY336"/>
      <c r="LZ336"/>
      <c r="MA336"/>
      <c r="MB336"/>
      <c r="MC336"/>
      <c r="MD336"/>
      <c r="ME336"/>
      <c r="MF336"/>
      <c r="MG336"/>
      <c r="MH336"/>
      <c r="MI336"/>
      <c r="MJ336"/>
      <c r="MK336"/>
      <c r="ML336"/>
      <c r="MM336"/>
      <c r="MN336"/>
      <c r="MO336"/>
      <c r="MP336"/>
      <c r="MQ336"/>
      <c r="MR336"/>
      <c r="MS336"/>
      <c r="MT336"/>
      <c r="MU336"/>
      <c r="MV336"/>
      <c r="MW336"/>
      <c r="MX336"/>
      <c r="MY336"/>
      <c r="MZ336"/>
      <c r="NA336"/>
      <c r="NB336"/>
      <c r="NC336"/>
      <c r="ND336"/>
      <c r="NE336"/>
      <c r="NF336"/>
      <c r="NG336"/>
      <c r="NH336"/>
      <c r="NI336"/>
      <c r="NJ336"/>
      <c r="NK336"/>
      <c r="NL336"/>
      <c r="NM336"/>
      <c r="NN336"/>
      <c r="NO336"/>
      <c r="NP336"/>
      <c r="NQ336"/>
      <c r="NR336"/>
      <c r="NS336"/>
      <c r="NT336"/>
      <c r="NU336"/>
      <c r="NV336"/>
      <c r="NW336"/>
      <c r="NX336"/>
      <c r="NY336"/>
      <c r="NZ336"/>
      <c r="OA336"/>
      <c r="OB336"/>
      <c r="OC336"/>
      <c r="OD336"/>
      <c r="OE336"/>
      <c r="OF336"/>
      <c r="OG336"/>
      <c r="OH336"/>
      <c r="OI336"/>
      <c r="OJ336"/>
      <c r="OK336"/>
      <c r="OL336"/>
      <c r="OM336"/>
      <c r="ON336"/>
      <c r="OO336"/>
      <c r="OP336"/>
      <c r="OQ336"/>
      <c r="OR336"/>
      <c r="OS336"/>
      <c r="OT336"/>
      <c r="OU336"/>
      <c r="OV336"/>
      <c r="OW336"/>
      <c r="OX336"/>
      <c r="OY336"/>
      <c r="OZ336"/>
      <c r="PA336"/>
      <c r="PB336"/>
      <c r="PC336"/>
      <c r="PD336"/>
      <c r="PE336"/>
      <c r="PF336"/>
      <c r="PG336"/>
      <c r="PH336"/>
      <c r="PI336"/>
      <c r="PJ336"/>
      <c r="PK336"/>
      <c r="PL336"/>
      <c r="PM336"/>
      <c r="PN336"/>
      <c r="PO336"/>
      <c r="PP336"/>
      <c r="PQ336"/>
      <c r="PR336"/>
      <c r="PS336"/>
      <c r="PT336"/>
      <c r="PU336"/>
      <c r="PV336"/>
      <c r="PW336"/>
      <c r="PX336"/>
      <c r="PY336"/>
      <c r="PZ336"/>
      <c r="QA336"/>
      <c r="QB336"/>
      <c r="QC336"/>
      <c r="QD336"/>
      <c r="QE336"/>
      <c r="QF336"/>
      <c r="QG336"/>
      <c r="QH336"/>
      <c r="QI336"/>
      <c r="QJ336"/>
      <c r="QK336"/>
      <c r="QL336"/>
      <c r="QM336"/>
      <c r="QN336"/>
      <c r="QO336"/>
      <c r="QP336"/>
      <c r="QQ336"/>
      <c r="QR336"/>
      <c r="QS336"/>
      <c r="QT336"/>
      <c r="QU336"/>
      <c r="QV336"/>
      <c r="QW336"/>
      <c r="QX336"/>
      <c r="QY336"/>
      <c r="QZ336"/>
      <c r="RA336"/>
      <c r="RB336"/>
      <c r="RC336"/>
      <c r="RD336"/>
      <c r="RE336"/>
      <c r="RF336"/>
      <c r="RG336"/>
      <c r="RH336"/>
      <c r="RI336"/>
      <c r="RJ336"/>
      <c r="RK336"/>
      <c r="RL336"/>
      <c r="RM336"/>
      <c r="RN336"/>
      <c r="RO336"/>
      <c r="RP336"/>
      <c r="RQ336"/>
      <c r="RR336"/>
      <c r="RS336"/>
      <c r="RT336"/>
      <c r="RU336"/>
      <c r="RV336"/>
      <c r="RW336"/>
      <c r="RX336"/>
      <c r="RY336"/>
      <c r="RZ336"/>
      <c r="SA336"/>
      <c r="SB336"/>
      <c r="SC336"/>
      <c r="SD336"/>
      <c r="SE336"/>
      <c r="SF336"/>
      <c r="SG336"/>
      <c r="SH336"/>
      <c r="SI336"/>
      <c r="SJ336"/>
      <c r="SK336"/>
      <c r="SL336"/>
      <c r="SM336"/>
      <c r="SN336"/>
      <c r="SO336"/>
      <c r="SP336"/>
      <c r="SQ336"/>
      <c r="SR336"/>
      <c r="SS336"/>
      <c r="ST336"/>
      <c r="SU336"/>
      <c r="SV336"/>
      <c r="SW336"/>
      <c r="SX336"/>
      <c r="SY336"/>
      <c r="SZ336"/>
      <c r="TA336"/>
      <c r="TB336"/>
      <c r="TC336"/>
      <c r="TD336"/>
      <c r="TE336"/>
      <c r="TF336"/>
      <c r="TG336"/>
      <c r="TH336"/>
      <c r="TI336"/>
      <c r="TJ336"/>
      <c r="TK336"/>
      <c r="TL336"/>
      <c r="TM336"/>
      <c r="TN336"/>
      <c r="TO336"/>
      <c r="TP336"/>
      <c r="TQ336"/>
      <c r="TR336"/>
      <c r="TS336"/>
      <c r="TT336"/>
      <c r="TU336"/>
      <c r="TV336"/>
      <c r="TW336"/>
      <c r="TX336"/>
      <c r="TY336"/>
      <c r="TZ336"/>
      <c r="UA336"/>
      <c r="UB336"/>
      <c r="UC336"/>
      <c r="UD336"/>
      <c r="UE336"/>
      <c r="UF336"/>
      <c r="UG336"/>
      <c r="UH336"/>
      <c r="UI336"/>
      <c r="UJ336"/>
      <c r="UK336"/>
      <c r="UL336"/>
      <c r="UM336"/>
      <c r="UN336"/>
      <c r="UO336"/>
      <c r="UP336"/>
      <c r="UQ336"/>
      <c r="UR336"/>
      <c r="US336"/>
      <c r="UT336"/>
      <c r="UU336"/>
      <c r="UV336"/>
      <c r="UW336"/>
      <c r="UX336"/>
      <c r="UY336"/>
      <c r="UZ336"/>
      <c r="VA336"/>
      <c r="VB336"/>
      <c r="VC336"/>
      <c r="VD336"/>
      <c r="VE336"/>
      <c r="VF336"/>
      <c r="VG336"/>
      <c r="VH336"/>
      <c r="VI336"/>
      <c r="VJ336"/>
      <c r="VK336"/>
      <c r="VL336"/>
      <c r="VM336"/>
      <c r="VN336"/>
      <c r="VO336"/>
      <c r="VP336"/>
      <c r="VQ336"/>
      <c r="VR336"/>
      <c r="VS336"/>
      <c r="VT336"/>
      <c r="VU336"/>
      <c r="VV336"/>
      <c r="VW336"/>
      <c r="VX336"/>
      <c r="VY336"/>
      <c r="VZ336"/>
      <c r="WA336"/>
      <c r="WB336"/>
      <c r="WC336"/>
      <c r="WD336"/>
      <c r="WE336"/>
      <c r="WF336"/>
      <c r="WG336"/>
      <c r="WH336"/>
      <c r="WI336"/>
      <c r="WJ336"/>
      <c r="WK336"/>
      <c r="WL336"/>
      <c r="WM336"/>
      <c r="WN336"/>
      <c r="WO336"/>
      <c r="WP336"/>
      <c r="WQ336"/>
      <c r="WR336"/>
      <c r="WS336"/>
      <c r="WT336"/>
      <c r="WU336"/>
      <c r="WV336"/>
      <c r="WW336"/>
      <c r="WX336"/>
      <c r="WY336"/>
      <c r="WZ336"/>
      <c r="XA336"/>
      <c r="XB336"/>
      <c r="XC336"/>
      <c r="XD336"/>
      <c r="XE336"/>
      <c r="XF336"/>
      <c r="XG336"/>
      <c r="XH336"/>
      <c r="XI336"/>
      <c r="XJ336"/>
      <c r="XK336"/>
      <c r="XL336"/>
      <c r="XM336"/>
      <c r="XN336"/>
      <c r="XO336"/>
      <c r="XP336"/>
      <c r="XQ336"/>
      <c r="XR336"/>
      <c r="XS336"/>
      <c r="XT336"/>
      <c r="XU336"/>
      <c r="XV336"/>
      <c r="XW336"/>
      <c r="XX336"/>
      <c r="XY336"/>
      <c r="XZ336"/>
      <c r="YA336"/>
      <c r="YB336"/>
      <c r="YC336"/>
      <c r="YD336"/>
      <c r="YE336"/>
      <c r="YF336"/>
      <c r="YG336"/>
      <c r="YH336"/>
      <c r="YI336"/>
      <c r="YJ336"/>
      <c r="YK336"/>
      <c r="YL336"/>
      <c r="YM336"/>
      <c r="YN336"/>
      <c r="YO336"/>
      <c r="YP336"/>
      <c r="YQ336"/>
      <c r="YR336"/>
      <c r="YS336"/>
      <c r="YT336"/>
      <c r="YU336"/>
      <c r="YV336"/>
      <c r="YW336"/>
      <c r="YX336"/>
      <c r="YY336"/>
      <c r="YZ336"/>
      <c r="ZA336"/>
      <c r="ZB336"/>
      <c r="ZC336"/>
      <c r="ZD336"/>
      <c r="ZE336"/>
      <c r="ZF336"/>
      <c r="ZG336"/>
      <c r="ZH336"/>
      <c r="ZI336"/>
      <c r="ZJ336"/>
      <c r="ZK336"/>
      <c r="ZL336"/>
      <c r="ZM336"/>
      <c r="ZN336"/>
      <c r="ZO336"/>
      <c r="ZP336"/>
      <c r="ZQ336"/>
      <c r="ZR336"/>
      <c r="ZS336"/>
      <c r="ZT336"/>
      <c r="ZU336"/>
      <c r="ZV336"/>
      <c r="ZW336"/>
      <c r="ZX336"/>
      <c r="ZY336"/>
      <c r="ZZ336"/>
      <c r="AAA336"/>
      <c r="AAB336"/>
      <c r="AAC336"/>
      <c r="AAD336"/>
      <c r="AAE336"/>
      <c r="AAF336"/>
      <c r="AAG336"/>
      <c r="AAH336"/>
      <c r="AAI336"/>
      <c r="AAJ336"/>
      <c r="AAK336"/>
      <c r="AAL336"/>
      <c r="AAM336"/>
      <c r="AAN336"/>
      <c r="AAO336"/>
      <c r="AAP336"/>
      <c r="AAQ336"/>
      <c r="AAR336"/>
      <c r="AAS336"/>
      <c r="AAT336"/>
      <c r="AAU336"/>
      <c r="AAV336"/>
      <c r="AAW336"/>
      <c r="AAX336"/>
      <c r="AAY336"/>
      <c r="AAZ336"/>
      <c r="ABA336"/>
      <c r="ABB336"/>
      <c r="ABC336"/>
      <c r="ABD336"/>
      <c r="ABE336"/>
      <c r="ABF336"/>
      <c r="ABG336"/>
      <c r="ABH336"/>
      <c r="ABI336"/>
      <c r="ABJ336"/>
      <c r="ABK336"/>
      <c r="ABL336"/>
      <c r="ABM336"/>
      <c r="ABN336"/>
      <c r="ABO336"/>
      <c r="ABP336"/>
      <c r="ABQ336"/>
      <c r="ABR336"/>
      <c r="ABS336"/>
      <c r="ABT336"/>
      <c r="ABU336"/>
      <c r="ABV336"/>
      <c r="ABW336"/>
      <c r="ABX336"/>
      <c r="ABY336"/>
      <c r="ABZ336"/>
      <c r="ACA336"/>
      <c r="ACB336"/>
      <c r="ACC336"/>
      <c r="ACD336"/>
      <c r="ACE336"/>
      <c r="ACF336"/>
      <c r="ACG336"/>
      <c r="ACH336"/>
      <c r="ACI336"/>
      <c r="ACJ336"/>
      <c r="ACK336"/>
      <c r="ACL336"/>
      <c r="ACM336"/>
      <c r="ACN336"/>
      <c r="ACO336"/>
      <c r="ACP336"/>
      <c r="ACQ336"/>
      <c r="ACR336"/>
      <c r="ACS336"/>
      <c r="ACT336"/>
      <c r="ACU336"/>
      <c r="ACV336"/>
      <c r="ACW336"/>
      <c r="ACX336"/>
      <c r="ACY336"/>
      <c r="ACZ336"/>
      <c r="ADA336"/>
      <c r="ADB336"/>
      <c r="ADC336"/>
      <c r="ADD336"/>
      <c r="ADE336"/>
      <c r="ADF336"/>
      <c r="ADG336"/>
      <c r="ADH336"/>
      <c r="ADI336"/>
      <c r="ADJ336"/>
      <c r="ADK336"/>
      <c r="ADL336"/>
      <c r="ADM336"/>
      <c r="ADN336"/>
      <c r="ADO336"/>
      <c r="ADP336"/>
      <c r="ADQ336"/>
      <c r="ADR336"/>
      <c r="ADS336"/>
      <c r="ADT336"/>
      <c r="ADU336"/>
      <c r="ADV336"/>
      <c r="ADW336"/>
      <c r="ADX336"/>
      <c r="ADY336"/>
      <c r="ADZ336"/>
      <c r="AEA336"/>
      <c r="AEB336"/>
      <c r="AEC336"/>
      <c r="AED336"/>
      <c r="AEE336"/>
      <c r="AEF336"/>
      <c r="AEG336"/>
      <c r="AEH336"/>
      <c r="AEI336"/>
      <c r="AEJ336"/>
      <c r="AEK336"/>
      <c r="AEL336"/>
      <c r="AEM336"/>
      <c r="AEN336"/>
      <c r="AEO336"/>
      <c r="AEP336"/>
      <c r="AEQ336"/>
      <c r="AER336"/>
      <c r="AES336"/>
      <c r="AET336"/>
      <c r="AEU336"/>
      <c r="AEV336"/>
      <c r="AEW336"/>
      <c r="AEX336"/>
      <c r="AEY336"/>
      <c r="AEZ336"/>
      <c r="AFA336"/>
      <c r="AFB336"/>
      <c r="AFC336"/>
      <c r="AFD336"/>
      <c r="AFE336"/>
      <c r="AFF336"/>
      <c r="AFG336"/>
      <c r="AFH336"/>
      <c r="AFI336"/>
      <c r="AFJ336"/>
      <c r="AFK336"/>
      <c r="AFL336"/>
      <c r="AFM336"/>
      <c r="AFN336"/>
      <c r="AFO336"/>
      <c r="AFP336"/>
      <c r="AFQ336"/>
      <c r="AFR336"/>
      <c r="AFS336"/>
      <c r="AFT336"/>
      <c r="AFU336"/>
      <c r="AFV336"/>
      <c r="AFW336"/>
      <c r="AFX336"/>
      <c r="AFY336"/>
      <c r="AFZ336"/>
      <c r="AGA336"/>
      <c r="AGB336"/>
      <c r="AGC336"/>
      <c r="AGD336"/>
      <c r="AGE336"/>
      <c r="AGF336"/>
      <c r="AGG336"/>
      <c r="AGH336"/>
      <c r="AGI336"/>
      <c r="AGJ336"/>
      <c r="AGK336"/>
      <c r="AGL336"/>
      <c r="AGM336"/>
      <c r="AGN336"/>
      <c r="AGO336"/>
      <c r="AGP336"/>
      <c r="AGQ336"/>
      <c r="AGR336"/>
      <c r="AGS336"/>
      <c r="AGT336"/>
      <c r="AGU336"/>
      <c r="AGV336"/>
      <c r="AGW336"/>
      <c r="AGX336"/>
      <c r="AGY336"/>
      <c r="AGZ336"/>
      <c r="AHA336"/>
      <c r="AHB336"/>
      <c r="AHC336"/>
      <c r="AHD336"/>
      <c r="AHE336"/>
      <c r="AHF336"/>
      <c r="AHG336"/>
      <c r="AHH336"/>
      <c r="AHI336"/>
      <c r="AHJ336"/>
      <c r="AHK336"/>
      <c r="AHL336"/>
      <c r="AHM336"/>
      <c r="AHN336"/>
      <c r="AHO336"/>
      <c r="AHP336"/>
      <c r="AHQ336"/>
      <c r="AHR336"/>
      <c r="AHS336"/>
      <c r="AHT336"/>
      <c r="AHU336"/>
      <c r="AHV336"/>
      <c r="AHW336"/>
      <c r="AHX336"/>
      <c r="AHY336"/>
      <c r="AHZ336"/>
      <c r="AIA336"/>
      <c r="AIB336"/>
      <c r="AIC336"/>
      <c r="AID336"/>
      <c r="AIE336"/>
      <c r="AIF336"/>
      <c r="AIG336"/>
      <c r="AIH336"/>
      <c r="AII336"/>
      <c r="AIJ336"/>
      <c r="AIK336"/>
      <c r="AIL336"/>
      <c r="AIM336"/>
      <c r="AIN336"/>
      <c r="AIO336"/>
      <c r="AIP336"/>
      <c r="AIQ336"/>
      <c r="AIR336"/>
      <c r="AIS336"/>
      <c r="AIT336"/>
      <c r="AIU336"/>
      <c r="AIV336"/>
      <c r="AIW336"/>
      <c r="AIX336"/>
      <c r="AIY336"/>
      <c r="AIZ336"/>
      <c r="AJA336"/>
      <c r="AJB336"/>
      <c r="AJC336"/>
      <c r="AJD336"/>
      <c r="AJE336"/>
      <c r="AJF336"/>
      <c r="AJG336"/>
      <c r="AJH336"/>
      <c r="AJI336"/>
      <c r="AJJ336"/>
      <c r="AJK336"/>
      <c r="AJL336"/>
      <c r="AJM336"/>
      <c r="AJN336"/>
      <c r="AJO336"/>
      <c r="AJP336"/>
      <c r="AJQ336"/>
      <c r="AJR336"/>
      <c r="AJS336"/>
      <c r="AJT336"/>
      <c r="AJU336"/>
      <c r="AJV336"/>
      <c r="AJW336"/>
      <c r="AJX336"/>
      <c r="AJY336"/>
      <c r="AJZ336"/>
      <c r="AKA336"/>
      <c r="AKB336"/>
      <c r="AKC336"/>
      <c r="AKD336"/>
      <c r="AKE336"/>
      <c r="AKF336"/>
      <c r="AKG336"/>
      <c r="AKH336"/>
      <c r="AKI336"/>
      <c r="AKJ336"/>
      <c r="AKK336"/>
      <c r="AKL336"/>
      <c r="AKM336"/>
      <c r="AKN336"/>
      <c r="AKO336"/>
      <c r="AKP336"/>
      <c r="AKQ336"/>
      <c r="AKR336"/>
      <c r="AKS336"/>
      <c r="AKT336"/>
      <c r="AKU336"/>
      <c r="AKV336"/>
      <c r="AKW336"/>
      <c r="AKX336"/>
      <c r="AKY336"/>
      <c r="AKZ336"/>
      <c r="ALA336"/>
      <c r="ALB336"/>
      <c r="ALC336"/>
      <c r="ALD336"/>
      <c r="ALE336"/>
      <c r="ALF336"/>
      <c r="ALG336"/>
      <c r="ALH336"/>
      <c r="ALI336"/>
      <c r="ALJ336"/>
      <c r="ALK336"/>
      <c r="ALL336"/>
      <c r="ALM336"/>
      <c r="ALN336"/>
      <c r="ALO336"/>
      <c r="ALP336"/>
      <c r="ALQ336"/>
      <c r="ALR336"/>
      <c r="ALS336"/>
      <c r="ALT336"/>
      <c r="ALU336"/>
      <c r="ALV336"/>
      <c r="ALW336"/>
      <c r="ALX336"/>
      <c r="ALY336"/>
      <c r="ALZ336"/>
      <c r="AMA336"/>
    </row>
    <row r="337" spans="3:1015" x14ac:dyDescent="0.25">
      <c r="C337" s="123"/>
      <c r="D337" s="123"/>
      <c r="E337" s="123"/>
      <c r="F337" s="123"/>
      <c r="G337" s="123"/>
      <c r="H337" s="123"/>
      <c r="I337" s="123"/>
      <c r="J337" s="123"/>
      <c r="K337" s="123"/>
      <c r="L337" s="123"/>
      <c r="M337" s="123"/>
      <c r="N337" s="123"/>
      <c r="O337" s="123"/>
      <c r="P337" s="123"/>
      <c r="Q337" s="123"/>
      <c r="R337" s="123"/>
      <c r="S337" s="123"/>
      <c r="T337" s="123"/>
      <c r="U337" s="123"/>
      <c r="V337" s="123"/>
      <c r="W337" s="123"/>
      <c r="X337" s="123"/>
      <c r="Y337" s="123"/>
      <c r="Z337" s="123"/>
      <c r="AA337" s="123"/>
      <c r="AB337" s="123"/>
      <c r="AC337" s="123"/>
      <c r="AD337" s="123"/>
      <c r="AE337" s="123"/>
      <c r="AF337" s="123"/>
      <c r="AG337" s="123"/>
      <c r="AH337" s="123"/>
      <c r="AI337" s="123"/>
      <c r="AJ337" s="123"/>
      <c r="AK337" s="123"/>
      <c r="AL337" s="123"/>
      <c r="AM337" s="123"/>
      <c r="AN337" s="123"/>
      <c r="AO337" s="123"/>
      <c r="AP337" s="123"/>
      <c r="AQ337" s="123"/>
      <c r="AR337" s="123"/>
      <c r="AS337" s="123"/>
      <c r="AT337" s="123"/>
      <c r="AU337" s="123"/>
      <c r="AV337"/>
      <c r="AW337"/>
      <c r="AX337"/>
      <c r="AY337"/>
      <c r="AZ337"/>
      <c r="BA337"/>
      <c r="BB337"/>
      <c r="BC337"/>
      <c r="BD337"/>
      <c r="BE337"/>
      <c r="BF337"/>
      <c r="BG337"/>
      <c r="BH337"/>
      <c r="BI337"/>
      <c r="BJ337"/>
      <c r="BK337"/>
      <c r="BL337"/>
      <c r="BM337"/>
      <c r="BN337"/>
      <c r="BO337"/>
      <c r="BP337"/>
      <c r="BQ337"/>
      <c r="BR337"/>
      <c r="BS337"/>
      <c r="BT337"/>
      <c r="BU337"/>
      <c r="BV337"/>
      <c r="BW337"/>
      <c r="BX337"/>
      <c r="BY337"/>
      <c r="BZ337"/>
      <c r="CA337"/>
      <c r="CB337"/>
      <c r="CC337"/>
      <c r="CD337"/>
      <c r="CE337"/>
      <c r="CF337"/>
      <c r="CG337"/>
      <c r="CH337"/>
      <c r="CI337"/>
      <c r="CJ337"/>
      <c r="CK337"/>
      <c r="CL337"/>
      <c r="CM337"/>
      <c r="CN337"/>
      <c r="CO337"/>
      <c r="CP337"/>
      <c r="CQ337"/>
      <c r="CR337"/>
      <c r="CS337"/>
      <c r="CT337"/>
      <c r="CU337"/>
      <c r="CV337"/>
      <c r="CW337"/>
      <c r="CX337"/>
      <c r="CY337"/>
      <c r="CZ337"/>
      <c r="DA337"/>
      <c r="DB337"/>
      <c r="DC337"/>
      <c r="DD337"/>
      <c r="DE337"/>
      <c r="DF337"/>
      <c r="DG337"/>
      <c r="DH337"/>
      <c r="DI337"/>
      <c r="DJ337"/>
      <c r="DK337"/>
      <c r="DL337"/>
      <c r="DM337"/>
      <c r="DN337"/>
      <c r="DO337"/>
      <c r="DP337"/>
      <c r="DQ337"/>
      <c r="DR337"/>
      <c r="DS337"/>
      <c r="DT337"/>
      <c r="DU337"/>
      <c r="DV337"/>
      <c r="DW337"/>
      <c r="DX337"/>
      <c r="DY337"/>
      <c r="DZ337"/>
      <c r="EA337"/>
      <c r="EB337"/>
      <c r="EC337"/>
      <c r="ED337"/>
      <c r="EE337"/>
      <c r="EF337"/>
      <c r="EG337"/>
      <c r="EH337"/>
      <c r="EI337"/>
      <c r="EJ337"/>
      <c r="EK337"/>
      <c r="EL337"/>
      <c r="EM337"/>
      <c r="EN337"/>
      <c r="EO337"/>
      <c r="EP337"/>
      <c r="EQ337"/>
      <c r="ER337"/>
      <c r="ES337"/>
      <c r="ET337"/>
      <c r="EU337"/>
      <c r="EV337"/>
      <c r="EW337"/>
      <c r="EX337"/>
      <c r="EY337"/>
      <c r="EZ337"/>
      <c r="FA337"/>
      <c r="FB337"/>
      <c r="FC337"/>
      <c r="FD337"/>
      <c r="FE337"/>
      <c r="FF337"/>
      <c r="FG337"/>
      <c r="FH337"/>
      <c r="FI337"/>
      <c r="FJ337"/>
      <c r="FK337"/>
      <c r="FL337"/>
      <c r="FM337"/>
      <c r="FN337"/>
      <c r="FO337"/>
      <c r="FP337"/>
      <c r="FQ337"/>
      <c r="FR337"/>
      <c r="FS337"/>
      <c r="FT337"/>
      <c r="FU337"/>
      <c r="FV337"/>
      <c r="FW337"/>
      <c r="FX337"/>
      <c r="FY337"/>
      <c r="FZ337"/>
      <c r="GA337"/>
      <c r="GB337"/>
      <c r="GC337"/>
      <c r="GD337"/>
      <c r="GE337"/>
      <c r="GF337"/>
      <c r="GG337"/>
      <c r="GH337"/>
      <c r="GI337"/>
      <c r="GJ337"/>
      <c r="GK337"/>
      <c r="GL337"/>
      <c r="GM337"/>
      <c r="GN337"/>
      <c r="GO337"/>
      <c r="GP337"/>
      <c r="GQ337"/>
      <c r="GR337"/>
      <c r="GS337"/>
      <c r="GT337"/>
      <c r="GU337"/>
      <c r="GV337"/>
      <c r="GW337"/>
      <c r="GX337"/>
      <c r="GY337"/>
      <c r="GZ337"/>
      <c r="HA337"/>
      <c r="HB337"/>
      <c r="HC337"/>
      <c r="HD337"/>
      <c r="HE337"/>
      <c r="HF337"/>
      <c r="HG337"/>
      <c r="HH337"/>
      <c r="HI337"/>
      <c r="HJ337"/>
      <c r="HK337"/>
      <c r="HL337"/>
      <c r="HM337"/>
      <c r="HN337"/>
      <c r="HO337"/>
      <c r="HP337"/>
      <c r="HQ337"/>
      <c r="HR337"/>
      <c r="HS337"/>
      <c r="HT337"/>
      <c r="HU337"/>
      <c r="HV337"/>
      <c r="HW337"/>
      <c r="HX337"/>
      <c r="HY337"/>
      <c r="HZ337"/>
      <c r="IA337"/>
      <c r="IB337"/>
      <c r="IC337"/>
      <c r="ID337"/>
      <c r="IE337"/>
      <c r="IF337"/>
      <c r="IG337"/>
      <c r="IH337"/>
      <c r="II337"/>
      <c r="IJ337"/>
      <c r="IK337"/>
      <c r="IL337"/>
      <c r="IM337"/>
      <c r="IN337"/>
      <c r="IO337"/>
      <c r="IP337"/>
      <c r="IQ337"/>
      <c r="IR337"/>
      <c r="IS337"/>
      <c r="IT337"/>
      <c r="IU337"/>
      <c r="IV337"/>
      <c r="IW337"/>
      <c r="IX337"/>
      <c r="IY337"/>
      <c r="IZ337"/>
      <c r="JA337"/>
      <c r="JB337"/>
      <c r="JC337"/>
      <c r="JD337"/>
      <c r="JE337"/>
      <c r="JF337"/>
      <c r="JG337"/>
      <c r="JH337"/>
      <c r="JI337"/>
      <c r="JJ337"/>
      <c r="JK337"/>
      <c r="JL337"/>
      <c r="JM337"/>
      <c r="JN337"/>
      <c r="JO337"/>
      <c r="JP337"/>
      <c r="JQ337"/>
      <c r="JR337"/>
      <c r="JS337"/>
      <c r="JT337"/>
      <c r="JU337"/>
      <c r="JV337"/>
      <c r="JW337"/>
      <c r="JX337"/>
      <c r="JY337"/>
      <c r="JZ337"/>
      <c r="KA337"/>
      <c r="KB337"/>
      <c r="KC337"/>
      <c r="KD337"/>
      <c r="KE337"/>
      <c r="KF337"/>
      <c r="KG337"/>
      <c r="KH337"/>
      <c r="KI337"/>
      <c r="KJ337"/>
      <c r="KK337"/>
      <c r="KL337"/>
      <c r="KM337"/>
      <c r="KN337"/>
      <c r="KO337"/>
      <c r="KP337"/>
      <c r="KQ337"/>
      <c r="KR337"/>
      <c r="KS337"/>
      <c r="KT337"/>
      <c r="KU337"/>
      <c r="KV337"/>
      <c r="KW337"/>
      <c r="KX337"/>
      <c r="KY337"/>
      <c r="KZ337"/>
      <c r="LA337"/>
      <c r="LB337"/>
      <c r="LC337"/>
      <c r="LD337"/>
      <c r="LE337"/>
      <c r="LF337"/>
      <c r="LG337"/>
      <c r="LH337"/>
      <c r="LI337"/>
      <c r="LJ337"/>
      <c r="LK337"/>
      <c r="LL337"/>
      <c r="LM337"/>
      <c r="LN337"/>
      <c r="LO337"/>
      <c r="LP337"/>
      <c r="LQ337"/>
      <c r="LR337"/>
      <c r="LS337"/>
      <c r="LT337"/>
      <c r="LU337"/>
      <c r="LV337"/>
      <c r="LW337"/>
      <c r="LX337"/>
      <c r="LY337"/>
      <c r="LZ337"/>
      <c r="MA337"/>
      <c r="MB337"/>
      <c r="MC337"/>
      <c r="MD337"/>
      <c r="ME337"/>
      <c r="MF337"/>
      <c r="MG337"/>
      <c r="MH337"/>
      <c r="MI337"/>
      <c r="MJ337"/>
      <c r="MK337"/>
      <c r="ML337"/>
      <c r="MM337"/>
      <c r="MN337"/>
      <c r="MO337"/>
      <c r="MP337"/>
      <c r="MQ337"/>
      <c r="MR337"/>
      <c r="MS337"/>
      <c r="MT337"/>
      <c r="MU337"/>
      <c r="MV337"/>
      <c r="MW337"/>
      <c r="MX337"/>
      <c r="MY337"/>
      <c r="MZ337"/>
      <c r="NA337"/>
      <c r="NB337"/>
      <c r="NC337"/>
      <c r="ND337"/>
      <c r="NE337"/>
      <c r="NF337"/>
      <c r="NG337"/>
      <c r="NH337"/>
      <c r="NI337"/>
      <c r="NJ337"/>
      <c r="NK337"/>
      <c r="NL337"/>
      <c r="NM337"/>
      <c r="NN337"/>
      <c r="NO337"/>
      <c r="NP337"/>
      <c r="NQ337"/>
      <c r="NR337"/>
      <c r="NS337"/>
      <c r="NT337"/>
      <c r="NU337"/>
      <c r="NV337"/>
      <c r="NW337"/>
      <c r="NX337"/>
      <c r="NY337"/>
      <c r="NZ337"/>
      <c r="OA337"/>
      <c r="OB337"/>
      <c r="OC337"/>
      <c r="OD337"/>
      <c r="OE337"/>
      <c r="OF337"/>
      <c r="OG337"/>
      <c r="OH337"/>
      <c r="OI337"/>
      <c r="OJ337"/>
      <c r="OK337"/>
      <c r="OL337"/>
      <c r="OM337"/>
      <c r="ON337"/>
      <c r="OO337"/>
      <c r="OP337"/>
      <c r="OQ337"/>
      <c r="OR337"/>
      <c r="OS337"/>
      <c r="OT337"/>
      <c r="OU337"/>
      <c r="OV337"/>
      <c r="OW337"/>
      <c r="OX337"/>
      <c r="OY337"/>
      <c r="OZ337"/>
      <c r="PA337"/>
      <c r="PB337"/>
      <c r="PC337"/>
      <c r="PD337"/>
      <c r="PE337"/>
      <c r="PF337"/>
      <c r="PG337"/>
      <c r="PH337"/>
      <c r="PI337"/>
      <c r="PJ337"/>
      <c r="PK337"/>
      <c r="PL337"/>
      <c r="PM337"/>
      <c r="PN337"/>
      <c r="PO337"/>
      <c r="PP337"/>
      <c r="PQ337"/>
      <c r="PR337"/>
      <c r="PS337"/>
      <c r="PT337"/>
      <c r="PU337"/>
      <c r="PV337"/>
      <c r="PW337"/>
      <c r="PX337"/>
      <c r="PY337"/>
      <c r="PZ337"/>
      <c r="QA337"/>
      <c r="QB337"/>
      <c r="QC337"/>
      <c r="QD337"/>
      <c r="QE337"/>
      <c r="QF337"/>
      <c r="QG337"/>
      <c r="QH337"/>
      <c r="QI337"/>
      <c r="QJ337"/>
      <c r="QK337"/>
      <c r="QL337"/>
      <c r="QM337"/>
      <c r="QN337"/>
      <c r="QO337"/>
      <c r="QP337"/>
      <c r="QQ337"/>
      <c r="QR337"/>
      <c r="QS337"/>
      <c r="QT337"/>
      <c r="QU337"/>
      <c r="QV337"/>
      <c r="QW337"/>
      <c r="QX337"/>
      <c r="QY337"/>
      <c r="QZ337"/>
      <c r="RA337"/>
      <c r="RB337"/>
      <c r="RC337"/>
      <c r="RD337"/>
      <c r="RE337"/>
      <c r="RF337"/>
      <c r="RG337"/>
      <c r="RH337"/>
      <c r="RI337"/>
      <c r="RJ337"/>
      <c r="RK337"/>
      <c r="RL337"/>
      <c r="RM337"/>
      <c r="RN337"/>
      <c r="RO337"/>
      <c r="RP337"/>
      <c r="RQ337"/>
      <c r="RR337"/>
      <c r="RS337"/>
      <c r="RT337"/>
      <c r="RU337"/>
      <c r="RV337"/>
      <c r="RW337"/>
      <c r="RX337"/>
      <c r="RY337"/>
      <c r="RZ337"/>
      <c r="SA337"/>
      <c r="SB337"/>
      <c r="SC337"/>
      <c r="SD337"/>
      <c r="SE337"/>
      <c r="SF337"/>
      <c r="SG337"/>
      <c r="SH337"/>
      <c r="SI337"/>
      <c r="SJ337"/>
      <c r="SK337"/>
      <c r="SL337"/>
      <c r="SM337"/>
      <c r="SN337"/>
      <c r="SO337"/>
      <c r="SP337"/>
      <c r="SQ337"/>
      <c r="SR337"/>
      <c r="SS337"/>
      <c r="ST337"/>
      <c r="SU337"/>
      <c r="SV337"/>
      <c r="SW337"/>
      <c r="SX337"/>
      <c r="SY337"/>
      <c r="SZ337"/>
      <c r="TA337"/>
      <c r="TB337"/>
      <c r="TC337"/>
      <c r="TD337"/>
      <c r="TE337"/>
      <c r="TF337"/>
      <c r="TG337"/>
      <c r="TH337"/>
      <c r="TI337"/>
      <c r="TJ337"/>
      <c r="TK337"/>
      <c r="TL337"/>
      <c r="TM337"/>
      <c r="TN337"/>
      <c r="TO337"/>
      <c r="TP337"/>
      <c r="TQ337"/>
      <c r="TR337"/>
      <c r="TS337"/>
      <c r="TT337"/>
      <c r="TU337"/>
      <c r="TV337"/>
      <c r="TW337"/>
      <c r="TX337"/>
      <c r="TY337"/>
      <c r="TZ337"/>
      <c r="UA337"/>
      <c r="UB337"/>
      <c r="UC337"/>
      <c r="UD337"/>
      <c r="UE337"/>
      <c r="UF337"/>
      <c r="UG337"/>
      <c r="UH337"/>
      <c r="UI337"/>
      <c r="UJ337"/>
      <c r="UK337"/>
      <c r="UL337"/>
      <c r="UM337"/>
      <c r="UN337"/>
      <c r="UO337"/>
      <c r="UP337"/>
      <c r="UQ337"/>
      <c r="UR337"/>
      <c r="US337"/>
      <c r="UT337"/>
      <c r="UU337"/>
      <c r="UV337"/>
      <c r="UW337"/>
      <c r="UX337"/>
      <c r="UY337"/>
      <c r="UZ337"/>
      <c r="VA337"/>
      <c r="VB337"/>
      <c r="VC337"/>
      <c r="VD337"/>
      <c r="VE337"/>
      <c r="VF337"/>
      <c r="VG337"/>
      <c r="VH337"/>
      <c r="VI337"/>
      <c r="VJ337"/>
      <c r="VK337"/>
      <c r="VL337"/>
      <c r="VM337"/>
      <c r="VN337"/>
      <c r="VO337"/>
      <c r="VP337"/>
      <c r="VQ337"/>
      <c r="VR337"/>
      <c r="VS337"/>
      <c r="VT337"/>
      <c r="VU337"/>
      <c r="VV337"/>
      <c r="VW337"/>
      <c r="VX337"/>
      <c r="VY337"/>
      <c r="VZ337"/>
      <c r="WA337"/>
      <c r="WB337"/>
      <c r="WC337"/>
      <c r="WD337"/>
      <c r="WE337"/>
      <c r="WF337"/>
      <c r="WG337"/>
      <c r="WH337"/>
      <c r="WI337"/>
      <c r="WJ337"/>
      <c r="WK337"/>
      <c r="WL337"/>
      <c r="WM337"/>
      <c r="WN337"/>
      <c r="WO337"/>
      <c r="WP337"/>
      <c r="WQ337"/>
      <c r="WR337"/>
      <c r="WS337"/>
      <c r="WT337"/>
      <c r="WU337"/>
      <c r="WV337"/>
      <c r="WW337"/>
      <c r="WX337"/>
      <c r="WY337"/>
      <c r="WZ337"/>
      <c r="XA337"/>
      <c r="XB337"/>
      <c r="XC337"/>
      <c r="XD337"/>
      <c r="XE337"/>
      <c r="XF337"/>
      <c r="XG337"/>
      <c r="XH337"/>
      <c r="XI337"/>
      <c r="XJ337"/>
      <c r="XK337"/>
      <c r="XL337"/>
      <c r="XM337"/>
      <c r="XN337"/>
      <c r="XO337"/>
      <c r="XP337"/>
      <c r="XQ337"/>
      <c r="XR337"/>
      <c r="XS337"/>
      <c r="XT337"/>
      <c r="XU337"/>
      <c r="XV337"/>
      <c r="XW337"/>
      <c r="XX337"/>
      <c r="XY337"/>
      <c r="XZ337"/>
      <c r="YA337"/>
      <c r="YB337"/>
      <c r="YC337"/>
      <c r="YD337"/>
      <c r="YE337"/>
      <c r="YF337"/>
      <c r="YG337"/>
      <c r="YH337"/>
      <c r="YI337"/>
      <c r="YJ337"/>
      <c r="YK337"/>
      <c r="YL337"/>
      <c r="YM337"/>
      <c r="YN337"/>
      <c r="YO337"/>
      <c r="YP337"/>
      <c r="YQ337"/>
      <c r="YR337"/>
      <c r="YS337"/>
      <c r="YT337"/>
      <c r="YU337"/>
      <c r="YV337"/>
      <c r="YW337"/>
      <c r="YX337"/>
      <c r="YY337"/>
      <c r="YZ337"/>
      <c r="ZA337"/>
      <c r="ZB337"/>
      <c r="ZC337"/>
      <c r="ZD337"/>
      <c r="ZE337"/>
      <c r="ZF337"/>
      <c r="ZG337"/>
      <c r="ZH337"/>
      <c r="ZI337"/>
      <c r="ZJ337"/>
      <c r="ZK337"/>
      <c r="ZL337"/>
      <c r="ZM337"/>
      <c r="ZN337"/>
      <c r="ZO337"/>
      <c r="ZP337"/>
      <c r="ZQ337"/>
      <c r="ZR337"/>
      <c r="ZS337"/>
      <c r="ZT337"/>
      <c r="ZU337"/>
      <c r="ZV337"/>
      <c r="ZW337"/>
      <c r="ZX337"/>
      <c r="ZY337"/>
      <c r="ZZ337"/>
      <c r="AAA337"/>
      <c r="AAB337"/>
      <c r="AAC337"/>
      <c r="AAD337"/>
      <c r="AAE337"/>
      <c r="AAF337"/>
      <c r="AAG337"/>
      <c r="AAH337"/>
      <c r="AAI337"/>
      <c r="AAJ337"/>
      <c r="AAK337"/>
      <c r="AAL337"/>
      <c r="AAM337"/>
      <c r="AAN337"/>
      <c r="AAO337"/>
      <c r="AAP337"/>
      <c r="AAQ337"/>
      <c r="AAR337"/>
      <c r="AAS337"/>
      <c r="AAT337"/>
      <c r="AAU337"/>
      <c r="AAV337"/>
      <c r="AAW337"/>
      <c r="AAX337"/>
      <c r="AAY337"/>
      <c r="AAZ337"/>
      <c r="ABA337"/>
      <c r="ABB337"/>
      <c r="ABC337"/>
      <c r="ABD337"/>
      <c r="ABE337"/>
      <c r="ABF337"/>
      <c r="ABG337"/>
      <c r="ABH337"/>
      <c r="ABI337"/>
      <c r="ABJ337"/>
      <c r="ABK337"/>
      <c r="ABL337"/>
      <c r="ABM337"/>
      <c r="ABN337"/>
      <c r="ABO337"/>
      <c r="ABP337"/>
      <c r="ABQ337"/>
      <c r="ABR337"/>
      <c r="ABS337"/>
      <c r="ABT337"/>
      <c r="ABU337"/>
      <c r="ABV337"/>
      <c r="ABW337"/>
      <c r="ABX337"/>
      <c r="ABY337"/>
      <c r="ABZ337"/>
      <c r="ACA337"/>
      <c r="ACB337"/>
      <c r="ACC337"/>
      <c r="ACD337"/>
      <c r="ACE337"/>
      <c r="ACF337"/>
      <c r="ACG337"/>
      <c r="ACH337"/>
      <c r="ACI337"/>
      <c r="ACJ337"/>
      <c r="ACK337"/>
      <c r="ACL337"/>
      <c r="ACM337"/>
      <c r="ACN337"/>
      <c r="ACO337"/>
      <c r="ACP337"/>
      <c r="ACQ337"/>
      <c r="ACR337"/>
      <c r="ACS337"/>
      <c r="ACT337"/>
      <c r="ACU337"/>
      <c r="ACV337"/>
      <c r="ACW337"/>
      <c r="ACX337"/>
      <c r="ACY337"/>
      <c r="ACZ337"/>
      <c r="ADA337"/>
      <c r="ADB337"/>
      <c r="ADC337"/>
      <c r="ADD337"/>
      <c r="ADE337"/>
      <c r="ADF337"/>
      <c r="ADG337"/>
      <c r="ADH337"/>
      <c r="ADI337"/>
      <c r="ADJ337"/>
      <c r="ADK337"/>
      <c r="ADL337"/>
      <c r="ADM337"/>
      <c r="ADN337"/>
      <c r="ADO337"/>
      <c r="ADP337"/>
      <c r="ADQ337"/>
      <c r="ADR337"/>
      <c r="ADS337"/>
      <c r="ADT337"/>
      <c r="ADU337"/>
      <c r="ADV337"/>
      <c r="ADW337"/>
      <c r="ADX337"/>
      <c r="ADY337"/>
      <c r="ADZ337"/>
      <c r="AEA337"/>
      <c r="AEB337"/>
      <c r="AEC337"/>
      <c r="AED337"/>
      <c r="AEE337"/>
      <c r="AEF337"/>
      <c r="AEG337"/>
      <c r="AEH337"/>
      <c r="AEI337"/>
      <c r="AEJ337"/>
      <c r="AEK337"/>
      <c r="AEL337"/>
      <c r="AEM337"/>
      <c r="AEN337"/>
      <c r="AEO337"/>
      <c r="AEP337"/>
      <c r="AEQ337"/>
      <c r="AER337"/>
      <c r="AES337"/>
      <c r="AET337"/>
      <c r="AEU337"/>
      <c r="AEV337"/>
      <c r="AEW337"/>
      <c r="AEX337"/>
      <c r="AEY337"/>
      <c r="AEZ337"/>
      <c r="AFA337"/>
      <c r="AFB337"/>
      <c r="AFC337"/>
      <c r="AFD337"/>
      <c r="AFE337"/>
      <c r="AFF337"/>
      <c r="AFG337"/>
      <c r="AFH337"/>
      <c r="AFI337"/>
      <c r="AFJ337"/>
      <c r="AFK337"/>
      <c r="AFL337"/>
      <c r="AFM337"/>
      <c r="AFN337"/>
      <c r="AFO337"/>
      <c r="AFP337"/>
      <c r="AFQ337"/>
      <c r="AFR337"/>
      <c r="AFS337"/>
      <c r="AFT337"/>
      <c r="AFU337"/>
      <c r="AFV337"/>
      <c r="AFW337"/>
      <c r="AFX337"/>
      <c r="AFY337"/>
      <c r="AFZ337"/>
      <c r="AGA337"/>
      <c r="AGB337"/>
      <c r="AGC337"/>
      <c r="AGD337"/>
      <c r="AGE337"/>
      <c r="AGF337"/>
      <c r="AGG337"/>
      <c r="AGH337"/>
      <c r="AGI337"/>
      <c r="AGJ337"/>
      <c r="AGK337"/>
      <c r="AGL337"/>
      <c r="AGM337"/>
      <c r="AGN337"/>
      <c r="AGO337"/>
      <c r="AGP337"/>
      <c r="AGQ337"/>
      <c r="AGR337"/>
      <c r="AGS337"/>
      <c r="AGT337"/>
      <c r="AGU337"/>
      <c r="AGV337"/>
      <c r="AGW337"/>
      <c r="AGX337"/>
      <c r="AGY337"/>
      <c r="AGZ337"/>
      <c r="AHA337"/>
      <c r="AHB337"/>
      <c r="AHC337"/>
      <c r="AHD337"/>
      <c r="AHE337"/>
      <c r="AHF337"/>
      <c r="AHG337"/>
      <c r="AHH337"/>
      <c r="AHI337"/>
      <c r="AHJ337"/>
      <c r="AHK337"/>
      <c r="AHL337"/>
      <c r="AHM337"/>
      <c r="AHN337"/>
      <c r="AHO337"/>
      <c r="AHP337"/>
      <c r="AHQ337"/>
      <c r="AHR337"/>
      <c r="AHS337"/>
      <c r="AHT337"/>
      <c r="AHU337"/>
      <c r="AHV337"/>
      <c r="AHW337"/>
      <c r="AHX337"/>
      <c r="AHY337"/>
      <c r="AHZ337"/>
      <c r="AIA337"/>
      <c r="AIB337"/>
      <c r="AIC337"/>
      <c r="AID337"/>
      <c r="AIE337"/>
      <c r="AIF337"/>
      <c r="AIG337"/>
      <c r="AIH337"/>
      <c r="AII337"/>
      <c r="AIJ337"/>
      <c r="AIK337"/>
      <c r="AIL337"/>
      <c r="AIM337"/>
      <c r="AIN337"/>
      <c r="AIO337"/>
      <c r="AIP337"/>
      <c r="AIQ337"/>
      <c r="AIR337"/>
      <c r="AIS337"/>
      <c r="AIT337"/>
      <c r="AIU337"/>
      <c r="AIV337"/>
      <c r="AIW337"/>
      <c r="AIX337"/>
      <c r="AIY337"/>
      <c r="AIZ337"/>
      <c r="AJA337"/>
      <c r="AJB337"/>
      <c r="AJC337"/>
      <c r="AJD337"/>
      <c r="AJE337"/>
      <c r="AJF337"/>
      <c r="AJG337"/>
      <c r="AJH337"/>
      <c r="AJI337"/>
      <c r="AJJ337"/>
      <c r="AJK337"/>
      <c r="AJL337"/>
      <c r="AJM337"/>
      <c r="AJN337"/>
      <c r="AJO337"/>
      <c r="AJP337"/>
      <c r="AJQ337"/>
      <c r="AJR337"/>
      <c r="AJS337"/>
      <c r="AJT337"/>
      <c r="AJU337"/>
      <c r="AJV337"/>
      <c r="AJW337"/>
      <c r="AJX337"/>
      <c r="AJY337"/>
      <c r="AJZ337"/>
      <c r="AKA337"/>
      <c r="AKB337"/>
      <c r="AKC337"/>
      <c r="AKD337"/>
      <c r="AKE337"/>
      <c r="AKF337"/>
      <c r="AKG337"/>
      <c r="AKH337"/>
      <c r="AKI337"/>
      <c r="AKJ337"/>
      <c r="AKK337"/>
      <c r="AKL337"/>
      <c r="AKM337"/>
      <c r="AKN337"/>
      <c r="AKO337"/>
      <c r="AKP337"/>
      <c r="AKQ337"/>
      <c r="AKR337"/>
      <c r="AKS337"/>
      <c r="AKT337"/>
      <c r="AKU337"/>
      <c r="AKV337"/>
      <c r="AKW337"/>
      <c r="AKX337"/>
      <c r="AKY337"/>
      <c r="AKZ337"/>
      <c r="ALA337"/>
      <c r="ALB337"/>
      <c r="ALC337"/>
      <c r="ALD337"/>
      <c r="ALE337"/>
      <c r="ALF337"/>
      <c r="ALG337"/>
      <c r="ALH337"/>
      <c r="ALI337"/>
      <c r="ALJ337"/>
      <c r="ALK337"/>
      <c r="ALL337"/>
      <c r="ALM337"/>
      <c r="ALN337"/>
      <c r="ALO337"/>
      <c r="ALP337"/>
      <c r="ALQ337"/>
      <c r="ALR337"/>
      <c r="ALS337"/>
      <c r="ALT337"/>
      <c r="ALU337"/>
      <c r="ALV337"/>
      <c r="ALW337"/>
      <c r="ALX337"/>
      <c r="ALY337"/>
      <c r="ALZ337"/>
      <c r="AMA337"/>
    </row>
    <row r="338" spans="3:1015" x14ac:dyDescent="0.25">
      <c r="C338" s="123"/>
      <c r="D338" s="123"/>
      <c r="E338" s="123"/>
      <c r="F338" s="123"/>
      <c r="G338" s="123"/>
      <c r="H338" s="123"/>
      <c r="I338" s="123"/>
      <c r="J338" s="123"/>
      <c r="K338" s="123"/>
      <c r="L338" s="123"/>
      <c r="M338" s="123"/>
      <c r="N338" s="123"/>
      <c r="O338" s="123"/>
      <c r="P338" s="123"/>
      <c r="Q338" s="123"/>
      <c r="R338" s="123"/>
      <c r="S338" s="123"/>
      <c r="T338" s="123"/>
      <c r="U338" s="123"/>
      <c r="V338" s="123"/>
      <c r="W338" s="123"/>
      <c r="X338" s="123"/>
      <c r="Y338" s="123"/>
      <c r="Z338" s="123"/>
      <c r="AA338" s="123"/>
      <c r="AB338" s="123"/>
      <c r="AC338" s="123"/>
      <c r="AD338" s="123"/>
      <c r="AE338" s="123"/>
      <c r="AF338" s="123"/>
      <c r="AG338" s="123"/>
      <c r="AH338" s="123"/>
      <c r="AI338" s="123"/>
      <c r="AJ338" s="123"/>
      <c r="AK338" s="123"/>
      <c r="AL338" s="123"/>
      <c r="AM338" s="123"/>
      <c r="AN338" s="123"/>
      <c r="AO338" s="123"/>
      <c r="AP338" s="123"/>
      <c r="AQ338" s="123"/>
      <c r="AR338" s="123"/>
      <c r="AS338" s="123"/>
      <c r="AT338" s="123"/>
      <c r="AU338" s="123"/>
      <c r="AV338"/>
      <c r="AW338"/>
      <c r="AX338"/>
      <c r="AY338"/>
      <c r="AZ338"/>
      <c r="BA338"/>
      <c r="BB338"/>
      <c r="BC338"/>
      <c r="BD338"/>
      <c r="BE338"/>
      <c r="BF338"/>
      <c r="BG338"/>
      <c r="BH338"/>
      <c r="BI338"/>
      <c r="BJ338"/>
      <c r="BK338"/>
      <c r="BL338"/>
      <c r="BM338"/>
      <c r="BN338"/>
      <c r="BO338"/>
      <c r="BP338"/>
      <c r="BQ338"/>
      <c r="BR338"/>
      <c r="BS338"/>
      <c r="BT338"/>
      <c r="BU338"/>
      <c r="BV338"/>
      <c r="BW338"/>
      <c r="BX338"/>
      <c r="BY338"/>
      <c r="BZ338"/>
      <c r="CA338"/>
      <c r="CB338"/>
      <c r="CC338"/>
      <c r="CD338"/>
      <c r="CE338"/>
      <c r="CF338"/>
      <c r="CG338"/>
      <c r="CH338"/>
      <c r="CI338"/>
      <c r="CJ338"/>
      <c r="CK338"/>
      <c r="CL338"/>
      <c r="CM338"/>
      <c r="CN338"/>
      <c r="CO338"/>
      <c r="CP338"/>
      <c r="CQ338"/>
      <c r="CR338"/>
      <c r="CS338"/>
      <c r="CT338"/>
      <c r="CU338"/>
      <c r="CV338"/>
      <c r="CW338"/>
      <c r="CX338"/>
      <c r="CY338"/>
      <c r="CZ338"/>
      <c r="DA338"/>
      <c r="DB338"/>
      <c r="DC338"/>
      <c r="DD338"/>
      <c r="DE338"/>
      <c r="DF338"/>
      <c r="DG338"/>
      <c r="DH338"/>
      <c r="DI338"/>
      <c r="DJ338"/>
      <c r="DK338"/>
      <c r="DL338"/>
      <c r="DM338"/>
      <c r="DN338"/>
      <c r="DO338"/>
      <c r="DP338"/>
      <c r="DQ338"/>
      <c r="DR338"/>
      <c r="DS338"/>
      <c r="DT338"/>
      <c r="DU338"/>
      <c r="DV338"/>
      <c r="DW338"/>
      <c r="DX338"/>
      <c r="DY338"/>
      <c r="DZ338"/>
      <c r="EA338"/>
      <c r="EB338"/>
      <c r="EC338"/>
      <c r="ED338"/>
      <c r="EE338"/>
      <c r="EF338"/>
      <c r="EG338"/>
      <c r="EH338"/>
      <c r="EI338"/>
      <c r="EJ338"/>
      <c r="EK338"/>
      <c r="EL338"/>
      <c r="EM338"/>
      <c r="EN338"/>
      <c r="EO338"/>
      <c r="EP338"/>
      <c r="EQ338"/>
      <c r="ER338"/>
      <c r="ES338"/>
      <c r="ET338"/>
      <c r="EU338"/>
      <c r="EV338"/>
      <c r="EW338"/>
      <c r="EX338"/>
      <c r="EY338"/>
      <c r="EZ338"/>
      <c r="FA338"/>
      <c r="FB338"/>
      <c r="FC338"/>
      <c r="FD338"/>
      <c r="FE338"/>
      <c r="FF338"/>
      <c r="FG338"/>
      <c r="FH338"/>
      <c r="FI338"/>
      <c r="FJ338"/>
      <c r="FK338"/>
      <c r="FL338"/>
      <c r="FM338"/>
      <c r="FN338"/>
      <c r="FO338"/>
      <c r="FP338"/>
      <c r="FQ338"/>
      <c r="FR338"/>
      <c r="FS338"/>
      <c r="FT338"/>
      <c r="FU338"/>
      <c r="FV338"/>
      <c r="FW338"/>
      <c r="FX338"/>
      <c r="FY338"/>
      <c r="FZ338"/>
      <c r="GA338"/>
      <c r="GB338"/>
      <c r="GC338"/>
      <c r="GD338"/>
      <c r="GE338"/>
      <c r="GF338"/>
      <c r="GG338"/>
      <c r="GH338"/>
      <c r="GI338"/>
      <c r="GJ338"/>
      <c r="GK338"/>
      <c r="GL338"/>
      <c r="GM338"/>
      <c r="GN338"/>
      <c r="GO338"/>
      <c r="GP338"/>
      <c r="GQ338"/>
      <c r="GR338"/>
      <c r="GS338"/>
      <c r="GT338"/>
      <c r="GU338"/>
      <c r="GV338"/>
      <c r="GW338"/>
      <c r="GX338"/>
      <c r="GY338"/>
      <c r="GZ338"/>
      <c r="HA338"/>
      <c r="HB338"/>
      <c r="HC338"/>
      <c r="HD338"/>
      <c r="HE338"/>
      <c r="HF338"/>
      <c r="HG338"/>
      <c r="HH338"/>
      <c r="HI338"/>
      <c r="HJ338"/>
      <c r="HK338"/>
      <c r="HL338"/>
      <c r="HM338"/>
      <c r="HN338"/>
      <c r="HO338"/>
      <c r="HP338"/>
      <c r="HQ338"/>
      <c r="HR338"/>
      <c r="HS338"/>
      <c r="HT338"/>
      <c r="HU338"/>
      <c r="HV338"/>
      <c r="HW338"/>
      <c r="HX338"/>
      <c r="HY338"/>
      <c r="HZ338"/>
      <c r="IA338"/>
      <c r="IB338"/>
      <c r="IC338"/>
      <c r="ID338"/>
      <c r="IE338"/>
      <c r="IF338"/>
      <c r="IG338"/>
      <c r="IH338"/>
      <c r="II338"/>
      <c r="IJ338"/>
      <c r="IK338"/>
      <c r="IL338"/>
      <c r="IM338"/>
      <c r="IN338"/>
      <c r="IO338"/>
      <c r="IP338"/>
      <c r="IQ338"/>
      <c r="IR338"/>
      <c r="IS338"/>
      <c r="IT338"/>
      <c r="IU338"/>
      <c r="IV338"/>
      <c r="IW338"/>
      <c r="IX338"/>
      <c r="IY338"/>
      <c r="IZ338"/>
      <c r="JA338"/>
      <c r="JB338"/>
      <c r="JC338"/>
      <c r="JD338"/>
      <c r="JE338"/>
      <c r="JF338"/>
      <c r="JG338"/>
      <c r="JH338"/>
      <c r="JI338"/>
      <c r="JJ338"/>
      <c r="JK338"/>
      <c r="JL338"/>
      <c r="JM338"/>
      <c r="JN338"/>
      <c r="JO338"/>
      <c r="JP338"/>
      <c r="JQ338"/>
      <c r="JR338"/>
      <c r="JS338"/>
      <c r="JT338"/>
      <c r="JU338"/>
      <c r="JV338"/>
      <c r="JW338"/>
      <c r="JX338"/>
      <c r="JY338"/>
      <c r="JZ338"/>
      <c r="KA338"/>
      <c r="KB338"/>
      <c r="KC338"/>
      <c r="KD338"/>
      <c r="KE338"/>
      <c r="KF338"/>
      <c r="KG338"/>
      <c r="KH338"/>
      <c r="KI338"/>
      <c r="KJ338"/>
      <c r="KK338"/>
      <c r="KL338"/>
      <c r="KM338"/>
      <c r="KN338"/>
      <c r="KO338"/>
      <c r="KP338"/>
      <c r="KQ338"/>
      <c r="KR338"/>
      <c r="KS338"/>
      <c r="KT338"/>
      <c r="KU338"/>
      <c r="KV338"/>
      <c r="KW338"/>
      <c r="KX338"/>
      <c r="KY338"/>
      <c r="KZ338"/>
      <c r="LA338"/>
      <c r="LB338"/>
      <c r="LC338"/>
      <c r="LD338"/>
      <c r="LE338"/>
      <c r="LF338"/>
      <c r="LG338"/>
      <c r="LH338"/>
      <c r="LI338"/>
      <c r="LJ338"/>
      <c r="LK338"/>
      <c r="LL338"/>
      <c r="LM338"/>
      <c r="LN338"/>
      <c r="LO338"/>
      <c r="LP338"/>
      <c r="LQ338"/>
      <c r="LR338"/>
      <c r="LS338"/>
      <c r="LT338"/>
      <c r="LU338"/>
      <c r="LV338"/>
      <c r="LW338"/>
      <c r="LX338"/>
      <c r="LY338"/>
      <c r="LZ338"/>
      <c r="MA338"/>
      <c r="MB338"/>
      <c r="MC338"/>
      <c r="MD338"/>
      <c r="ME338"/>
      <c r="MF338"/>
      <c r="MG338"/>
      <c r="MH338"/>
      <c r="MI338"/>
      <c r="MJ338"/>
      <c r="MK338"/>
      <c r="ML338"/>
      <c r="MM338"/>
      <c r="MN338"/>
      <c r="MO338"/>
      <c r="MP338"/>
      <c r="MQ338"/>
      <c r="MR338"/>
      <c r="MS338"/>
      <c r="MT338"/>
      <c r="MU338"/>
      <c r="MV338"/>
      <c r="MW338"/>
      <c r="MX338"/>
      <c r="MY338"/>
      <c r="MZ338"/>
      <c r="NA338"/>
      <c r="NB338"/>
      <c r="NC338"/>
      <c r="ND338"/>
      <c r="NE338"/>
      <c r="NF338"/>
      <c r="NG338"/>
      <c r="NH338"/>
      <c r="NI338"/>
      <c r="NJ338"/>
      <c r="NK338"/>
      <c r="NL338"/>
      <c r="NM338"/>
      <c r="NN338"/>
      <c r="NO338"/>
      <c r="NP338"/>
      <c r="NQ338"/>
      <c r="NR338"/>
      <c r="NS338"/>
      <c r="NT338"/>
      <c r="NU338"/>
      <c r="NV338"/>
      <c r="NW338"/>
      <c r="NX338"/>
      <c r="NY338"/>
      <c r="NZ338"/>
      <c r="OA338"/>
      <c r="OB338"/>
      <c r="OC338"/>
      <c r="OD338"/>
      <c r="OE338"/>
      <c r="OF338"/>
      <c r="OG338"/>
      <c r="OH338"/>
      <c r="OI338"/>
      <c r="OJ338"/>
      <c r="OK338"/>
      <c r="OL338"/>
      <c r="OM338"/>
      <c r="ON338"/>
      <c r="OO338"/>
      <c r="OP338"/>
      <c r="OQ338"/>
      <c r="OR338"/>
      <c r="OS338"/>
      <c r="OT338"/>
      <c r="OU338"/>
      <c r="OV338"/>
      <c r="OW338"/>
      <c r="OX338"/>
      <c r="OY338"/>
      <c r="OZ338"/>
      <c r="PA338"/>
      <c r="PB338"/>
      <c r="PC338"/>
      <c r="PD338"/>
      <c r="PE338"/>
      <c r="PF338"/>
      <c r="PG338"/>
      <c r="PH338"/>
      <c r="PI338"/>
      <c r="PJ338"/>
      <c r="PK338"/>
      <c r="PL338"/>
      <c r="PM338"/>
      <c r="PN338"/>
      <c r="PO338"/>
      <c r="PP338"/>
      <c r="PQ338"/>
      <c r="PR338"/>
      <c r="PS338"/>
      <c r="PT338"/>
      <c r="PU338"/>
      <c r="PV338"/>
      <c r="PW338"/>
      <c r="PX338"/>
      <c r="PY338"/>
      <c r="PZ338"/>
      <c r="QA338"/>
      <c r="QB338"/>
      <c r="QC338"/>
      <c r="QD338"/>
      <c r="QE338"/>
      <c r="QF338"/>
      <c r="QG338"/>
      <c r="QH338"/>
      <c r="QI338"/>
      <c r="QJ338"/>
      <c r="QK338"/>
      <c r="QL338"/>
      <c r="QM338"/>
      <c r="QN338"/>
      <c r="QO338"/>
      <c r="QP338"/>
      <c r="QQ338"/>
      <c r="QR338"/>
      <c r="QS338"/>
      <c r="QT338"/>
      <c r="QU338"/>
      <c r="QV338"/>
      <c r="QW338"/>
      <c r="QX338"/>
      <c r="QY338"/>
      <c r="QZ338"/>
      <c r="RA338"/>
      <c r="RB338"/>
      <c r="RC338"/>
      <c r="RD338"/>
      <c r="RE338"/>
      <c r="RF338"/>
      <c r="RG338"/>
      <c r="RH338"/>
      <c r="RI338"/>
      <c r="RJ338"/>
      <c r="RK338"/>
      <c r="RL338"/>
      <c r="RM338"/>
      <c r="RN338"/>
      <c r="RO338"/>
      <c r="RP338"/>
      <c r="RQ338"/>
      <c r="RR338"/>
      <c r="RS338"/>
      <c r="RT338"/>
      <c r="RU338"/>
      <c r="RV338"/>
      <c r="RW338"/>
      <c r="RX338"/>
      <c r="RY338"/>
      <c r="RZ338"/>
      <c r="SA338"/>
      <c r="SB338"/>
      <c r="SC338"/>
      <c r="SD338"/>
      <c r="SE338"/>
      <c r="SF338"/>
      <c r="SG338"/>
      <c r="SH338"/>
      <c r="SI338"/>
      <c r="SJ338"/>
      <c r="SK338"/>
      <c r="SL338"/>
      <c r="SM338"/>
      <c r="SN338"/>
      <c r="SO338"/>
      <c r="SP338"/>
      <c r="SQ338"/>
      <c r="SR338"/>
      <c r="SS338"/>
      <c r="ST338"/>
      <c r="SU338"/>
      <c r="SV338"/>
      <c r="SW338"/>
      <c r="SX338"/>
      <c r="SY338"/>
      <c r="SZ338"/>
      <c r="TA338"/>
      <c r="TB338"/>
      <c r="TC338"/>
      <c r="TD338"/>
      <c r="TE338"/>
      <c r="TF338"/>
      <c r="TG338"/>
      <c r="TH338"/>
      <c r="TI338"/>
      <c r="TJ338"/>
      <c r="TK338"/>
      <c r="TL338"/>
      <c r="TM338"/>
      <c r="TN338"/>
      <c r="TO338"/>
      <c r="TP338"/>
      <c r="TQ338"/>
      <c r="TR338"/>
      <c r="TS338"/>
      <c r="TT338"/>
      <c r="TU338"/>
      <c r="TV338"/>
      <c r="TW338"/>
      <c r="TX338"/>
      <c r="TY338"/>
      <c r="TZ338"/>
      <c r="UA338"/>
      <c r="UB338"/>
      <c r="UC338"/>
      <c r="UD338"/>
      <c r="UE338"/>
      <c r="UF338"/>
      <c r="UG338"/>
      <c r="UH338"/>
      <c r="UI338"/>
      <c r="UJ338"/>
      <c r="UK338"/>
      <c r="UL338"/>
      <c r="UM338"/>
      <c r="UN338"/>
      <c r="UO338"/>
      <c r="UP338"/>
      <c r="UQ338"/>
      <c r="UR338"/>
      <c r="US338"/>
      <c r="UT338"/>
      <c r="UU338"/>
      <c r="UV338"/>
      <c r="UW338"/>
      <c r="UX338"/>
      <c r="UY338"/>
      <c r="UZ338"/>
      <c r="VA338"/>
      <c r="VB338"/>
      <c r="VC338"/>
      <c r="VD338"/>
      <c r="VE338"/>
      <c r="VF338"/>
      <c r="VG338"/>
      <c r="VH338"/>
      <c r="VI338"/>
      <c r="VJ338"/>
      <c r="VK338"/>
      <c r="VL338"/>
      <c r="VM338"/>
      <c r="VN338"/>
      <c r="VO338"/>
      <c r="VP338"/>
      <c r="VQ338"/>
      <c r="VR338"/>
      <c r="VS338"/>
      <c r="VT338"/>
      <c r="VU338"/>
      <c r="VV338"/>
      <c r="VW338"/>
      <c r="VX338"/>
      <c r="VY338"/>
      <c r="VZ338"/>
      <c r="WA338"/>
      <c r="WB338"/>
      <c r="WC338"/>
      <c r="WD338"/>
      <c r="WE338"/>
      <c r="WF338"/>
      <c r="WG338"/>
      <c r="WH338"/>
      <c r="WI338"/>
      <c r="WJ338"/>
      <c r="WK338"/>
      <c r="WL338"/>
      <c r="WM338"/>
      <c r="WN338"/>
      <c r="WO338"/>
      <c r="WP338"/>
      <c r="WQ338"/>
      <c r="WR338"/>
      <c r="WS338"/>
      <c r="WT338"/>
      <c r="WU338"/>
      <c r="WV338"/>
      <c r="WW338"/>
      <c r="WX338"/>
      <c r="WY338"/>
      <c r="WZ338"/>
      <c r="XA338"/>
      <c r="XB338"/>
      <c r="XC338"/>
      <c r="XD338"/>
      <c r="XE338"/>
      <c r="XF338"/>
      <c r="XG338"/>
      <c r="XH338"/>
      <c r="XI338"/>
      <c r="XJ338"/>
      <c r="XK338"/>
      <c r="XL338"/>
      <c r="XM338"/>
      <c r="XN338"/>
      <c r="XO338"/>
      <c r="XP338"/>
      <c r="XQ338"/>
      <c r="XR338"/>
      <c r="XS338"/>
      <c r="XT338"/>
      <c r="XU338"/>
      <c r="XV338"/>
      <c r="XW338"/>
      <c r="XX338"/>
      <c r="XY338"/>
      <c r="XZ338"/>
      <c r="YA338"/>
      <c r="YB338"/>
      <c r="YC338"/>
      <c r="YD338"/>
      <c r="YE338"/>
      <c r="YF338"/>
      <c r="YG338"/>
      <c r="YH338"/>
      <c r="YI338"/>
      <c r="YJ338"/>
      <c r="YK338"/>
      <c r="YL338"/>
      <c r="YM338"/>
      <c r="YN338"/>
      <c r="YO338"/>
      <c r="YP338"/>
      <c r="YQ338"/>
      <c r="YR338"/>
      <c r="YS338"/>
      <c r="YT338"/>
      <c r="YU338"/>
      <c r="YV338"/>
      <c r="YW338"/>
      <c r="YX338"/>
      <c r="YY338"/>
      <c r="YZ338"/>
      <c r="ZA338"/>
      <c r="ZB338"/>
      <c r="ZC338"/>
      <c r="ZD338"/>
      <c r="ZE338"/>
      <c r="ZF338"/>
      <c r="ZG338"/>
      <c r="ZH338"/>
      <c r="ZI338"/>
      <c r="ZJ338"/>
      <c r="ZK338"/>
      <c r="ZL338"/>
      <c r="ZM338"/>
      <c r="ZN338"/>
      <c r="ZO338"/>
      <c r="ZP338"/>
      <c r="ZQ338"/>
      <c r="ZR338"/>
      <c r="ZS338"/>
      <c r="ZT338"/>
      <c r="ZU338"/>
      <c r="ZV338"/>
      <c r="ZW338"/>
      <c r="ZX338"/>
      <c r="ZY338"/>
      <c r="ZZ338"/>
      <c r="AAA338"/>
      <c r="AAB338"/>
      <c r="AAC338"/>
      <c r="AAD338"/>
      <c r="AAE338"/>
      <c r="AAF338"/>
      <c r="AAG338"/>
      <c r="AAH338"/>
      <c r="AAI338"/>
      <c r="AAJ338"/>
      <c r="AAK338"/>
      <c r="AAL338"/>
      <c r="AAM338"/>
      <c r="AAN338"/>
      <c r="AAO338"/>
      <c r="AAP338"/>
      <c r="AAQ338"/>
      <c r="AAR338"/>
      <c r="AAS338"/>
      <c r="AAT338"/>
      <c r="AAU338"/>
      <c r="AAV338"/>
      <c r="AAW338"/>
      <c r="AAX338"/>
      <c r="AAY338"/>
      <c r="AAZ338"/>
      <c r="ABA338"/>
      <c r="ABB338"/>
      <c r="ABC338"/>
      <c r="ABD338"/>
      <c r="ABE338"/>
      <c r="ABF338"/>
      <c r="ABG338"/>
      <c r="ABH338"/>
      <c r="ABI338"/>
      <c r="ABJ338"/>
      <c r="ABK338"/>
      <c r="ABL338"/>
      <c r="ABM338"/>
      <c r="ABN338"/>
      <c r="ABO338"/>
      <c r="ABP338"/>
      <c r="ABQ338"/>
      <c r="ABR338"/>
      <c r="ABS338"/>
      <c r="ABT338"/>
      <c r="ABU338"/>
      <c r="ABV338"/>
      <c r="ABW338"/>
      <c r="ABX338"/>
      <c r="ABY338"/>
      <c r="ABZ338"/>
      <c r="ACA338"/>
      <c r="ACB338"/>
      <c r="ACC338"/>
      <c r="ACD338"/>
      <c r="ACE338"/>
      <c r="ACF338"/>
      <c r="ACG338"/>
      <c r="ACH338"/>
      <c r="ACI338"/>
      <c r="ACJ338"/>
      <c r="ACK338"/>
      <c r="ACL338"/>
      <c r="ACM338"/>
      <c r="ACN338"/>
      <c r="ACO338"/>
      <c r="ACP338"/>
      <c r="ACQ338"/>
      <c r="ACR338"/>
      <c r="ACS338"/>
      <c r="ACT338"/>
      <c r="ACU338"/>
      <c r="ACV338"/>
      <c r="ACW338"/>
      <c r="ACX338"/>
      <c r="ACY338"/>
      <c r="ACZ338"/>
      <c r="ADA338"/>
      <c r="ADB338"/>
      <c r="ADC338"/>
      <c r="ADD338"/>
      <c r="ADE338"/>
      <c r="ADF338"/>
      <c r="ADG338"/>
      <c r="ADH338"/>
      <c r="ADI338"/>
      <c r="ADJ338"/>
      <c r="ADK338"/>
      <c r="ADL338"/>
      <c r="ADM338"/>
      <c r="ADN338"/>
      <c r="ADO338"/>
      <c r="ADP338"/>
      <c r="ADQ338"/>
      <c r="ADR338"/>
      <c r="ADS338"/>
      <c r="ADT338"/>
      <c r="ADU338"/>
      <c r="ADV338"/>
      <c r="ADW338"/>
      <c r="ADX338"/>
      <c r="ADY338"/>
      <c r="ADZ338"/>
      <c r="AEA338"/>
      <c r="AEB338"/>
      <c r="AEC338"/>
      <c r="AED338"/>
      <c r="AEE338"/>
      <c r="AEF338"/>
      <c r="AEG338"/>
      <c r="AEH338"/>
      <c r="AEI338"/>
      <c r="AEJ338"/>
      <c r="AEK338"/>
      <c r="AEL338"/>
      <c r="AEM338"/>
      <c r="AEN338"/>
      <c r="AEO338"/>
      <c r="AEP338"/>
      <c r="AEQ338"/>
      <c r="AER338"/>
      <c r="AES338"/>
      <c r="AET338"/>
      <c r="AEU338"/>
      <c r="AEV338"/>
      <c r="AEW338"/>
      <c r="AEX338"/>
      <c r="AEY338"/>
      <c r="AEZ338"/>
      <c r="AFA338"/>
      <c r="AFB338"/>
      <c r="AFC338"/>
      <c r="AFD338"/>
      <c r="AFE338"/>
      <c r="AFF338"/>
      <c r="AFG338"/>
      <c r="AFH338"/>
      <c r="AFI338"/>
      <c r="AFJ338"/>
      <c r="AFK338"/>
      <c r="AFL338"/>
      <c r="AFM338"/>
      <c r="AFN338"/>
      <c r="AFO338"/>
      <c r="AFP338"/>
      <c r="AFQ338"/>
      <c r="AFR338"/>
      <c r="AFS338"/>
      <c r="AFT338"/>
      <c r="AFU338"/>
      <c r="AFV338"/>
      <c r="AFW338"/>
      <c r="AFX338"/>
      <c r="AFY338"/>
      <c r="AFZ338"/>
      <c r="AGA338"/>
      <c r="AGB338"/>
      <c r="AGC338"/>
      <c r="AGD338"/>
      <c r="AGE338"/>
      <c r="AGF338"/>
      <c r="AGG338"/>
      <c r="AGH338"/>
      <c r="AGI338"/>
      <c r="AGJ338"/>
      <c r="AGK338"/>
      <c r="AGL338"/>
      <c r="AGM338"/>
      <c r="AGN338"/>
      <c r="AGO338"/>
      <c r="AGP338"/>
      <c r="AGQ338"/>
      <c r="AGR338"/>
      <c r="AGS338"/>
      <c r="AGT338"/>
      <c r="AGU338"/>
      <c r="AGV338"/>
      <c r="AGW338"/>
      <c r="AGX338"/>
      <c r="AGY338"/>
      <c r="AGZ338"/>
      <c r="AHA338"/>
      <c r="AHB338"/>
      <c r="AHC338"/>
      <c r="AHD338"/>
      <c r="AHE338"/>
      <c r="AHF338"/>
      <c r="AHG338"/>
      <c r="AHH338"/>
      <c r="AHI338"/>
      <c r="AHJ338"/>
      <c r="AHK338"/>
      <c r="AHL338"/>
      <c r="AHM338"/>
      <c r="AHN338"/>
      <c r="AHO338"/>
      <c r="AHP338"/>
      <c r="AHQ338"/>
      <c r="AHR338"/>
      <c r="AHS338"/>
      <c r="AHT338"/>
      <c r="AHU338"/>
      <c r="AHV338"/>
      <c r="AHW338"/>
      <c r="AHX338"/>
      <c r="AHY338"/>
      <c r="AHZ338"/>
      <c r="AIA338"/>
      <c r="AIB338"/>
      <c r="AIC338"/>
      <c r="AID338"/>
      <c r="AIE338"/>
      <c r="AIF338"/>
      <c r="AIG338"/>
      <c r="AIH338"/>
      <c r="AII338"/>
      <c r="AIJ338"/>
      <c r="AIK338"/>
      <c r="AIL338"/>
      <c r="AIM338"/>
      <c r="AIN338"/>
      <c r="AIO338"/>
      <c r="AIP338"/>
      <c r="AIQ338"/>
      <c r="AIR338"/>
      <c r="AIS338"/>
      <c r="AIT338"/>
      <c r="AIU338"/>
      <c r="AIV338"/>
      <c r="AIW338"/>
      <c r="AIX338"/>
      <c r="AIY338"/>
      <c r="AIZ338"/>
      <c r="AJA338"/>
      <c r="AJB338"/>
      <c r="AJC338"/>
      <c r="AJD338"/>
      <c r="AJE338"/>
      <c r="AJF338"/>
      <c r="AJG338"/>
      <c r="AJH338"/>
      <c r="AJI338"/>
      <c r="AJJ338"/>
      <c r="AJK338"/>
      <c r="AJL338"/>
      <c r="AJM338"/>
      <c r="AJN338"/>
      <c r="AJO338"/>
      <c r="AJP338"/>
      <c r="AJQ338"/>
      <c r="AJR338"/>
      <c r="AJS338"/>
      <c r="AJT338"/>
      <c r="AJU338"/>
      <c r="AJV338"/>
      <c r="AJW338"/>
      <c r="AJX338"/>
      <c r="AJY338"/>
      <c r="AJZ338"/>
      <c r="AKA338"/>
      <c r="AKB338"/>
      <c r="AKC338"/>
      <c r="AKD338"/>
      <c r="AKE338"/>
      <c r="AKF338"/>
      <c r="AKG338"/>
      <c r="AKH338"/>
      <c r="AKI338"/>
      <c r="AKJ338"/>
      <c r="AKK338"/>
      <c r="AKL338"/>
      <c r="AKM338"/>
      <c r="AKN338"/>
      <c r="AKO338"/>
      <c r="AKP338"/>
      <c r="AKQ338"/>
      <c r="AKR338"/>
      <c r="AKS338"/>
      <c r="AKT338"/>
      <c r="AKU338"/>
      <c r="AKV338"/>
      <c r="AKW338"/>
      <c r="AKX338"/>
      <c r="AKY338"/>
      <c r="AKZ338"/>
      <c r="ALA338"/>
      <c r="ALB338"/>
      <c r="ALC338"/>
      <c r="ALD338"/>
      <c r="ALE338"/>
      <c r="ALF338"/>
      <c r="ALG338"/>
      <c r="ALH338"/>
      <c r="ALI338"/>
      <c r="ALJ338"/>
      <c r="ALK338"/>
      <c r="ALL338"/>
      <c r="ALM338"/>
      <c r="ALN338"/>
      <c r="ALO338"/>
      <c r="ALP338"/>
      <c r="ALQ338"/>
      <c r="ALR338"/>
      <c r="ALS338"/>
      <c r="ALT338"/>
      <c r="ALU338"/>
      <c r="ALV338"/>
      <c r="ALW338"/>
      <c r="ALX338"/>
      <c r="ALY338"/>
      <c r="ALZ338"/>
      <c r="AMA338"/>
    </row>
    <row r="339" spans="3:1015" x14ac:dyDescent="0.25">
      <c r="C339" s="123"/>
      <c r="D339" s="123"/>
      <c r="E339" s="123"/>
      <c r="F339" s="123"/>
      <c r="G339" s="123"/>
      <c r="H339" s="123"/>
      <c r="I339" s="123"/>
      <c r="J339" s="123"/>
      <c r="K339" s="123"/>
      <c r="L339" s="123"/>
      <c r="M339" s="123"/>
      <c r="N339" s="123"/>
      <c r="O339" s="123"/>
      <c r="P339" s="123"/>
      <c r="Q339" s="123"/>
      <c r="R339" s="123"/>
      <c r="S339" s="123"/>
      <c r="T339" s="123"/>
      <c r="U339" s="123"/>
      <c r="V339" s="123"/>
      <c r="W339" s="123"/>
      <c r="X339" s="123"/>
      <c r="Y339" s="123"/>
      <c r="Z339" s="123"/>
      <c r="AA339" s="123"/>
      <c r="AB339" s="123"/>
      <c r="AC339" s="123"/>
      <c r="AD339" s="123"/>
      <c r="AE339" s="123"/>
      <c r="AF339" s="123"/>
      <c r="AG339" s="123"/>
      <c r="AH339" s="123"/>
      <c r="AI339" s="123"/>
      <c r="AJ339" s="123"/>
      <c r="AK339" s="123"/>
      <c r="AL339" s="123"/>
      <c r="AM339" s="123"/>
      <c r="AN339" s="123"/>
      <c r="AO339" s="123"/>
      <c r="AP339" s="123"/>
      <c r="AQ339" s="123"/>
      <c r="AR339" s="123"/>
      <c r="AS339" s="123"/>
      <c r="AT339" s="123"/>
      <c r="AU339" s="123"/>
      <c r="AV339"/>
      <c r="AW339"/>
      <c r="AX339"/>
      <c r="AY339"/>
      <c r="AZ339"/>
      <c r="BA339"/>
      <c r="BB339"/>
      <c r="BC339"/>
      <c r="BD339"/>
      <c r="BE339"/>
      <c r="BF339"/>
      <c r="BG339"/>
      <c r="BH339"/>
      <c r="BI339"/>
      <c r="BJ339"/>
      <c r="BK339"/>
      <c r="BL339"/>
      <c r="BM339"/>
      <c r="BN339"/>
      <c r="BO339"/>
      <c r="BP339"/>
      <c r="BQ339"/>
      <c r="BR339"/>
      <c r="BS339"/>
      <c r="BT339"/>
      <c r="BU339"/>
      <c r="BV339"/>
      <c r="BW339"/>
      <c r="BX339"/>
      <c r="BY339"/>
      <c r="BZ339"/>
      <c r="CA339"/>
      <c r="CB339"/>
      <c r="CC339"/>
      <c r="CD339"/>
      <c r="CE339"/>
      <c r="CF339"/>
      <c r="CG339"/>
      <c r="CH339"/>
      <c r="CI339"/>
      <c r="CJ339"/>
      <c r="CK339"/>
      <c r="CL339"/>
      <c r="CM339"/>
      <c r="CN339"/>
      <c r="CO339"/>
      <c r="CP339"/>
      <c r="CQ339"/>
      <c r="CR339"/>
      <c r="CS339"/>
      <c r="CT339"/>
      <c r="CU339"/>
      <c r="CV339"/>
      <c r="CW339"/>
      <c r="CX339"/>
      <c r="CY339"/>
      <c r="CZ339"/>
      <c r="DA339"/>
      <c r="DB339"/>
      <c r="DC339"/>
      <c r="DD339"/>
      <c r="DE339"/>
      <c r="DF339"/>
      <c r="DG339"/>
      <c r="DH339"/>
      <c r="DI339"/>
      <c r="DJ339"/>
      <c r="DK339"/>
      <c r="DL339"/>
      <c r="DM339"/>
      <c r="DN339"/>
      <c r="DO339"/>
      <c r="DP339"/>
      <c r="DQ339"/>
      <c r="DR339"/>
      <c r="DS339"/>
      <c r="DT339"/>
      <c r="DU339"/>
      <c r="DV339"/>
      <c r="DW339"/>
      <c r="DX339"/>
      <c r="DY339"/>
      <c r="DZ339"/>
      <c r="EA339"/>
      <c r="EB339"/>
      <c r="EC339"/>
      <c r="ED339"/>
      <c r="EE339"/>
      <c r="EF339"/>
      <c r="EG339"/>
      <c r="EH339"/>
      <c r="EI339"/>
      <c r="EJ339"/>
      <c r="EK339"/>
      <c r="EL339"/>
      <c r="EM339"/>
      <c r="EN339"/>
      <c r="EO339"/>
      <c r="EP339"/>
      <c r="EQ339"/>
      <c r="ER339"/>
      <c r="ES339"/>
      <c r="ET339"/>
      <c r="EU339"/>
      <c r="EV339"/>
      <c r="EW339"/>
      <c r="EX339"/>
      <c r="EY339"/>
      <c r="EZ339"/>
      <c r="FA339"/>
      <c r="FB339"/>
      <c r="FC339"/>
      <c r="FD339"/>
      <c r="FE339"/>
      <c r="FF339"/>
      <c r="FG339"/>
      <c r="FH339"/>
      <c r="FI339"/>
      <c r="FJ339"/>
      <c r="FK339"/>
      <c r="FL339"/>
      <c r="FM339"/>
      <c r="FN339"/>
      <c r="FO339"/>
      <c r="FP339"/>
      <c r="FQ339"/>
      <c r="FR339"/>
      <c r="FS339"/>
      <c r="FT339"/>
      <c r="FU339"/>
      <c r="FV339"/>
      <c r="FW339"/>
      <c r="FX339"/>
      <c r="FY339"/>
      <c r="FZ339"/>
      <c r="GA339"/>
      <c r="GB339"/>
      <c r="GC339"/>
      <c r="GD339"/>
      <c r="GE339"/>
      <c r="GF339"/>
      <c r="GG339"/>
      <c r="GH339"/>
      <c r="GI339"/>
      <c r="GJ339"/>
      <c r="GK339"/>
      <c r="GL339"/>
      <c r="GM339"/>
      <c r="GN339"/>
      <c r="GO339"/>
      <c r="GP339"/>
      <c r="GQ339"/>
      <c r="GR339"/>
      <c r="GS339"/>
      <c r="GT339"/>
      <c r="GU339"/>
      <c r="GV339"/>
      <c r="GW339"/>
      <c r="GX339"/>
      <c r="GY339"/>
      <c r="GZ339"/>
      <c r="HA339"/>
      <c r="HB339"/>
      <c r="HC339"/>
      <c r="HD339"/>
      <c r="HE339"/>
      <c r="HF339"/>
      <c r="HG339"/>
      <c r="HH339"/>
      <c r="HI339"/>
      <c r="HJ339"/>
      <c r="HK339"/>
      <c r="HL339"/>
      <c r="HM339"/>
      <c r="HN339"/>
      <c r="HO339"/>
      <c r="HP339"/>
      <c r="HQ339"/>
      <c r="HR339"/>
      <c r="HS339"/>
      <c r="HT339"/>
      <c r="HU339"/>
      <c r="HV339"/>
      <c r="HW339"/>
      <c r="HX339"/>
      <c r="HY339"/>
      <c r="HZ339"/>
      <c r="IA339"/>
      <c r="IB339"/>
      <c r="IC339"/>
      <c r="ID339"/>
      <c r="IE339"/>
      <c r="IF339"/>
      <c r="IG339"/>
      <c r="IH339"/>
      <c r="II339"/>
      <c r="IJ339"/>
      <c r="IK339"/>
      <c r="IL339"/>
      <c r="IM339"/>
      <c r="IN339"/>
      <c r="IO339"/>
      <c r="IP339"/>
      <c r="IQ339"/>
      <c r="IR339"/>
      <c r="IS339"/>
      <c r="IT339"/>
      <c r="IU339"/>
      <c r="IV339"/>
      <c r="IW339"/>
      <c r="IX339"/>
      <c r="IY339"/>
      <c r="IZ339"/>
      <c r="JA339"/>
      <c r="JB339"/>
      <c r="JC339"/>
      <c r="JD339"/>
      <c r="JE339"/>
      <c r="JF339"/>
      <c r="JG339"/>
      <c r="JH339"/>
      <c r="JI339"/>
      <c r="JJ339"/>
      <c r="JK339"/>
      <c r="JL339"/>
      <c r="JM339"/>
      <c r="JN339"/>
      <c r="JO339"/>
      <c r="JP339"/>
      <c r="JQ339"/>
      <c r="JR339"/>
      <c r="JS339"/>
      <c r="JT339"/>
      <c r="JU339"/>
      <c r="JV339"/>
      <c r="JW339"/>
      <c r="JX339"/>
      <c r="JY339"/>
      <c r="JZ339"/>
      <c r="KA339"/>
      <c r="KB339"/>
      <c r="KC339"/>
      <c r="KD339"/>
      <c r="KE339"/>
      <c r="KF339"/>
      <c r="KG339"/>
      <c r="KH339"/>
      <c r="KI339"/>
      <c r="KJ339"/>
      <c r="KK339"/>
      <c r="KL339"/>
      <c r="KM339"/>
      <c r="KN339"/>
      <c r="KO339"/>
      <c r="KP339"/>
      <c r="KQ339"/>
      <c r="KR339"/>
      <c r="KS339"/>
      <c r="KT339"/>
      <c r="KU339"/>
      <c r="KV339"/>
      <c r="KW339"/>
      <c r="KX339"/>
      <c r="KY339"/>
      <c r="KZ339"/>
      <c r="LA339"/>
      <c r="LB339"/>
      <c r="LC339"/>
      <c r="LD339"/>
      <c r="LE339"/>
      <c r="LF339"/>
      <c r="LG339"/>
      <c r="LH339"/>
      <c r="LI339"/>
      <c r="LJ339"/>
      <c r="LK339"/>
      <c r="LL339"/>
      <c r="LM339"/>
      <c r="LN339"/>
      <c r="LO339"/>
      <c r="LP339"/>
      <c r="LQ339"/>
      <c r="LR339"/>
      <c r="LS339"/>
      <c r="LT339"/>
      <c r="LU339"/>
      <c r="LV339"/>
      <c r="LW339"/>
      <c r="LX339"/>
      <c r="LY339"/>
      <c r="LZ339"/>
      <c r="MA339"/>
      <c r="MB339"/>
      <c r="MC339"/>
      <c r="MD339"/>
      <c r="ME339"/>
      <c r="MF339"/>
      <c r="MG339"/>
      <c r="MH339"/>
      <c r="MI339"/>
      <c r="MJ339"/>
      <c r="MK339"/>
      <c r="ML339"/>
      <c r="MM339"/>
      <c r="MN339"/>
      <c r="MO339"/>
      <c r="MP339"/>
      <c r="MQ339"/>
      <c r="MR339"/>
      <c r="MS339"/>
      <c r="MT339"/>
      <c r="MU339"/>
      <c r="MV339"/>
      <c r="MW339"/>
      <c r="MX339"/>
      <c r="MY339"/>
      <c r="MZ339"/>
      <c r="NA339"/>
      <c r="NB339"/>
      <c r="NC339"/>
      <c r="ND339"/>
      <c r="NE339"/>
      <c r="NF339"/>
      <c r="NG339"/>
      <c r="NH339"/>
      <c r="NI339"/>
      <c r="NJ339"/>
      <c r="NK339"/>
      <c r="NL339"/>
      <c r="NM339"/>
      <c r="NN339"/>
      <c r="NO339"/>
      <c r="NP339"/>
      <c r="NQ339"/>
      <c r="NR339"/>
      <c r="NS339"/>
      <c r="NT339"/>
      <c r="NU339"/>
      <c r="NV339"/>
      <c r="NW339"/>
      <c r="NX339"/>
      <c r="NY339"/>
      <c r="NZ339"/>
      <c r="OA339"/>
      <c r="OB339"/>
      <c r="OC339"/>
      <c r="OD339"/>
      <c r="OE339"/>
      <c r="OF339"/>
      <c r="OG339"/>
      <c r="OH339"/>
      <c r="OI339"/>
      <c r="OJ339"/>
      <c r="OK339"/>
      <c r="OL339"/>
      <c r="OM339"/>
      <c r="ON339"/>
      <c r="OO339"/>
      <c r="OP339"/>
      <c r="OQ339"/>
      <c r="OR339"/>
      <c r="OS339"/>
      <c r="OT339"/>
      <c r="OU339"/>
      <c r="OV339"/>
      <c r="OW339"/>
      <c r="OX339"/>
      <c r="OY339"/>
      <c r="OZ339"/>
      <c r="PA339"/>
      <c r="PB339"/>
      <c r="PC339"/>
      <c r="PD339"/>
      <c r="PE339"/>
      <c r="PF339"/>
      <c r="PG339"/>
      <c r="PH339"/>
      <c r="PI339"/>
      <c r="PJ339"/>
      <c r="PK339"/>
      <c r="PL339"/>
      <c r="PM339"/>
      <c r="PN339"/>
      <c r="PO339"/>
      <c r="PP339"/>
      <c r="PQ339"/>
      <c r="PR339"/>
      <c r="PS339"/>
      <c r="PT339"/>
      <c r="PU339"/>
      <c r="PV339"/>
      <c r="PW339"/>
      <c r="PX339"/>
      <c r="PY339"/>
      <c r="PZ339"/>
      <c r="QA339"/>
      <c r="QB339"/>
      <c r="QC339"/>
      <c r="QD339"/>
      <c r="QE339"/>
      <c r="QF339"/>
      <c r="QG339"/>
      <c r="QH339"/>
      <c r="QI339"/>
      <c r="QJ339"/>
      <c r="QK339"/>
      <c r="QL339"/>
      <c r="QM339"/>
      <c r="QN339"/>
      <c r="QO339"/>
      <c r="QP339"/>
      <c r="QQ339"/>
      <c r="QR339"/>
      <c r="QS339"/>
      <c r="QT339"/>
      <c r="QU339"/>
      <c r="QV339"/>
      <c r="QW339"/>
      <c r="QX339"/>
      <c r="QY339"/>
      <c r="QZ339"/>
      <c r="RA339"/>
      <c r="RB339"/>
      <c r="RC339"/>
      <c r="RD339"/>
      <c r="RE339"/>
      <c r="RF339"/>
      <c r="RG339"/>
      <c r="RH339"/>
      <c r="RI339"/>
      <c r="RJ339"/>
      <c r="RK339"/>
      <c r="RL339"/>
      <c r="RM339"/>
      <c r="RN339"/>
      <c r="RO339"/>
      <c r="RP339"/>
      <c r="RQ339"/>
      <c r="RR339"/>
      <c r="RS339"/>
      <c r="RT339"/>
      <c r="RU339"/>
      <c r="RV339"/>
      <c r="RW339"/>
      <c r="RX339"/>
      <c r="RY339"/>
      <c r="RZ339"/>
      <c r="SA339"/>
      <c r="SB339"/>
      <c r="SC339"/>
      <c r="SD339"/>
      <c r="SE339"/>
      <c r="SF339"/>
      <c r="SG339"/>
      <c r="SH339"/>
      <c r="SI339"/>
      <c r="SJ339"/>
      <c r="SK339"/>
      <c r="SL339"/>
      <c r="SM339"/>
      <c r="SN339"/>
      <c r="SO339"/>
      <c r="SP339"/>
      <c r="SQ339"/>
      <c r="SR339"/>
      <c r="SS339"/>
      <c r="ST339"/>
      <c r="SU339"/>
      <c r="SV339"/>
      <c r="SW339"/>
      <c r="SX339"/>
      <c r="SY339"/>
      <c r="SZ339"/>
      <c r="TA339"/>
      <c r="TB339"/>
      <c r="TC339"/>
      <c r="TD339"/>
      <c r="TE339"/>
      <c r="TF339"/>
      <c r="TG339"/>
      <c r="TH339"/>
      <c r="TI339"/>
      <c r="TJ339"/>
      <c r="TK339"/>
      <c r="TL339"/>
      <c r="TM339"/>
      <c r="TN339"/>
      <c r="TO339"/>
      <c r="TP339"/>
      <c r="TQ339"/>
      <c r="TR339"/>
      <c r="TS339"/>
      <c r="TT339"/>
      <c r="TU339"/>
      <c r="TV339"/>
      <c r="TW339"/>
      <c r="TX339"/>
      <c r="TY339"/>
      <c r="TZ339"/>
      <c r="UA339"/>
      <c r="UB339"/>
      <c r="UC339"/>
      <c r="UD339"/>
      <c r="UE339"/>
      <c r="UF339"/>
      <c r="UG339"/>
      <c r="UH339"/>
      <c r="UI339"/>
      <c r="UJ339"/>
      <c r="UK339"/>
      <c r="UL339"/>
      <c r="UM339"/>
      <c r="UN339"/>
      <c r="UO339"/>
      <c r="UP339"/>
      <c r="UQ339"/>
      <c r="UR339"/>
      <c r="US339"/>
      <c r="UT339"/>
      <c r="UU339"/>
      <c r="UV339"/>
      <c r="UW339"/>
      <c r="UX339"/>
      <c r="UY339"/>
      <c r="UZ339"/>
      <c r="VA339"/>
      <c r="VB339"/>
      <c r="VC339"/>
      <c r="VD339"/>
      <c r="VE339"/>
      <c r="VF339"/>
      <c r="VG339"/>
      <c r="VH339"/>
      <c r="VI339"/>
      <c r="VJ339"/>
      <c r="VK339"/>
      <c r="VL339"/>
      <c r="VM339"/>
      <c r="VN339"/>
      <c r="VO339"/>
      <c r="VP339"/>
      <c r="VQ339"/>
      <c r="VR339"/>
      <c r="VS339"/>
      <c r="VT339"/>
      <c r="VU339"/>
      <c r="VV339"/>
      <c r="VW339"/>
      <c r="VX339"/>
      <c r="VY339"/>
      <c r="VZ339"/>
      <c r="WA339"/>
      <c r="WB339"/>
      <c r="WC339"/>
      <c r="WD339"/>
      <c r="WE339"/>
      <c r="WF339"/>
      <c r="WG339"/>
      <c r="WH339"/>
      <c r="WI339"/>
      <c r="WJ339"/>
      <c r="WK339"/>
      <c r="WL339"/>
      <c r="WM339"/>
      <c r="WN339"/>
      <c r="WO339"/>
      <c r="WP339"/>
      <c r="WQ339"/>
      <c r="WR339"/>
      <c r="WS339"/>
      <c r="WT339"/>
      <c r="WU339"/>
      <c r="WV339"/>
      <c r="WW339"/>
      <c r="WX339"/>
      <c r="WY339"/>
      <c r="WZ339"/>
      <c r="XA339"/>
      <c r="XB339"/>
      <c r="XC339"/>
      <c r="XD339"/>
      <c r="XE339"/>
      <c r="XF339"/>
      <c r="XG339"/>
      <c r="XH339"/>
      <c r="XI339"/>
      <c r="XJ339"/>
      <c r="XK339"/>
      <c r="XL339"/>
      <c r="XM339"/>
      <c r="XN339"/>
      <c r="XO339"/>
      <c r="XP339"/>
      <c r="XQ339"/>
      <c r="XR339"/>
      <c r="XS339"/>
      <c r="XT339"/>
      <c r="XU339"/>
      <c r="XV339"/>
      <c r="XW339"/>
      <c r="XX339"/>
      <c r="XY339"/>
      <c r="XZ339"/>
      <c r="YA339"/>
      <c r="YB339"/>
      <c r="YC339"/>
      <c r="YD339"/>
      <c r="YE339"/>
      <c r="YF339"/>
      <c r="YG339"/>
      <c r="YH339"/>
      <c r="YI339"/>
      <c r="YJ339"/>
      <c r="YK339"/>
      <c r="YL339"/>
      <c r="YM339"/>
      <c r="YN339"/>
      <c r="YO339"/>
      <c r="YP339"/>
      <c r="YQ339"/>
      <c r="YR339"/>
      <c r="YS339"/>
      <c r="YT339"/>
      <c r="YU339"/>
      <c r="YV339"/>
      <c r="YW339"/>
      <c r="YX339"/>
      <c r="YY339"/>
      <c r="YZ339"/>
      <c r="ZA339"/>
      <c r="ZB339"/>
      <c r="ZC339"/>
      <c r="ZD339"/>
      <c r="ZE339"/>
      <c r="ZF339"/>
      <c r="ZG339"/>
      <c r="ZH339"/>
      <c r="ZI339"/>
      <c r="ZJ339"/>
      <c r="ZK339"/>
      <c r="ZL339"/>
      <c r="ZM339"/>
      <c r="ZN339"/>
      <c r="ZO339"/>
      <c r="ZP339"/>
      <c r="ZQ339"/>
      <c r="ZR339"/>
      <c r="ZS339"/>
      <c r="ZT339"/>
      <c r="ZU339"/>
      <c r="ZV339"/>
      <c r="ZW339"/>
      <c r="ZX339"/>
      <c r="ZY339"/>
      <c r="ZZ339"/>
      <c r="AAA339"/>
      <c r="AAB339"/>
      <c r="AAC339"/>
      <c r="AAD339"/>
      <c r="AAE339"/>
      <c r="AAF339"/>
      <c r="AAG339"/>
      <c r="AAH339"/>
      <c r="AAI339"/>
      <c r="AAJ339"/>
      <c r="AAK339"/>
      <c r="AAL339"/>
      <c r="AAM339"/>
      <c r="AAN339"/>
      <c r="AAO339"/>
      <c r="AAP339"/>
      <c r="AAQ339"/>
      <c r="AAR339"/>
      <c r="AAS339"/>
      <c r="AAT339"/>
      <c r="AAU339"/>
      <c r="AAV339"/>
      <c r="AAW339"/>
      <c r="AAX339"/>
      <c r="AAY339"/>
      <c r="AAZ339"/>
      <c r="ABA339"/>
      <c r="ABB339"/>
      <c r="ABC339"/>
      <c r="ABD339"/>
      <c r="ABE339"/>
      <c r="ABF339"/>
      <c r="ABG339"/>
      <c r="ABH339"/>
      <c r="ABI339"/>
      <c r="ABJ339"/>
      <c r="ABK339"/>
      <c r="ABL339"/>
      <c r="ABM339"/>
      <c r="ABN339"/>
      <c r="ABO339"/>
      <c r="ABP339"/>
      <c r="ABQ339"/>
      <c r="ABR339"/>
      <c r="ABS339"/>
      <c r="ABT339"/>
      <c r="ABU339"/>
      <c r="ABV339"/>
      <c r="ABW339"/>
      <c r="ABX339"/>
      <c r="ABY339"/>
      <c r="ABZ339"/>
      <c r="ACA339"/>
      <c r="ACB339"/>
      <c r="ACC339"/>
      <c r="ACD339"/>
      <c r="ACE339"/>
      <c r="ACF339"/>
      <c r="ACG339"/>
      <c r="ACH339"/>
      <c r="ACI339"/>
      <c r="ACJ339"/>
      <c r="ACK339"/>
      <c r="ACL339"/>
      <c r="ACM339"/>
      <c r="ACN339"/>
      <c r="ACO339"/>
      <c r="ACP339"/>
      <c r="ACQ339"/>
      <c r="ACR339"/>
      <c r="ACS339"/>
      <c r="ACT339"/>
      <c r="ACU339"/>
      <c r="ACV339"/>
      <c r="ACW339"/>
      <c r="ACX339"/>
      <c r="ACY339"/>
      <c r="ACZ339"/>
      <c r="ADA339"/>
      <c r="ADB339"/>
      <c r="ADC339"/>
      <c r="ADD339"/>
      <c r="ADE339"/>
      <c r="ADF339"/>
      <c r="ADG339"/>
      <c r="ADH339"/>
      <c r="ADI339"/>
      <c r="ADJ339"/>
      <c r="ADK339"/>
      <c r="ADL339"/>
      <c r="ADM339"/>
      <c r="ADN339"/>
      <c r="ADO339"/>
      <c r="ADP339"/>
      <c r="ADQ339"/>
      <c r="ADR339"/>
      <c r="ADS339"/>
      <c r="ADT339"/>
      <c r="ADU339"/>
      <c r="ADV339"/>
      <c r="ADW339"/>
      <c r="ADX339"/>
      <c r="ADY339"/>
      <c r="ADZ339"/>
      <c r="AEA339"/>
      <c r="AEB339"/>
      <c r="AEC339"/>
      <c r="AED339"/>
      <c r="AEE339"/>
      <c r="AEF339"/>
      <c r="AEG339"/>
      <c r="AEH339"/>
      <c r="AEI339"/>
      <c r="AEJ339"/>
      <c r="AEK339"/>
      <c r="AEL339"/>
      <c r="AEM339"/>
      <c r="AEN339"/>
      <c r="AEO339"/>
      <c r="AEP339"/>
      <c r="AEQ339"/>
      <c r="AER339"/>
      <c r="AES339"/>
      <c r="AET339"/>
      <c r="AEU339"/>
      <c r="AEV339"/>
      <c r="AEW339"/>
      <c r="AEX339"/>
      <c r="AEY339"/>
      <c r="AEZ339"/>
      <c r="AFA339"/>
      <c r="AFB339"/>
      <c r="AFC339"/>
      <c r="AFD339"/>
      <c r="AFE339"/>
      <c r="AFF339"/>
      <c r="AFG339"/>
      <c r="AFH339"/>
      <c r="AFI339"/>
      <c r="AFJ339"/>
      <c r="AFK339"/>
      <c r="AFL339"/>
      <c r="AFM339"/>
      <c r="AFN339"/>
      <c r="AFO339"/>
      <c r="AFP339"/>
      <c r="AFQ339"/>
      <c r="AFR339"/>
      <c r="AFS339"/>
      <c r="AFT339"/>
      <c r="AFU339"/>
      <c r="AFV339"/>
      <c r="AFW339"/>
      <c r="AFX339"/>
      <c r="AFY339"/>
      <c r="AFZ339"/>
      <c r="AGA339"/>
      <c r="AGB339"/>
      <c r="AGC339"/>
      <c r="AGD339"/>
      <c r="AGE339"/>
      <c r="AGF339"/>
      <c r="AGG339"/>
      <c r="AGH339"/>
      <c r="AGI339"/>
      <c r="AGJ339"/>
      <c r="AGK339"/>
      <c r="AGL339"/>
      <c r="AGM339"/>
      <c r="AGN339"/>
      <c r="AGO339"/>
      <c r="AGP339"/>
      <c r="AGQ339"/>
      <c r="AGR339"/>
      <c r="AGS339"/>
      <c r="AGT339"/>
      <c r="AGU339"/>
      <c r="AGV339"/>
      <c r="AGW339"/>
      <c r="AGX339"/>
      <c r="AGY339"/>
      <c r="AGZ339"/>
      <c r="AHA339"/>
      <c r="AHB339"/>
      <c r="AHC339"/>
      <c r="AHD339"/>
      <c r="AHE339"/>
      <c r="AHF339"/>
      <c r="AHG339"/>
      <c r="AHH339"/>
      <c r="AHI339"/>
      <c r="AHJ339"/>
      <c r="AHK339"/>
      <c r="AHL339"/>
      <c r="AHM339"/>
      <c r="AHN339"/>
      <c r="AHO339"/>
      <c r="AHP339"/>
      <c r="AHQ339"/>
      <c r="AHR339"/>
      <c r="AHS339"/>
      <c r="AHT339"/>
      <c r="AHU339"/>
      <c r="AHV339"/>
      <c r="AHW339"/>
      <c r="AHX339"/>
      <c r="AHY339"/>
      <c r="AHZ339"/>
      <c r="AIA339"/>
      <c r="AIB339"/>
      <c r="AIC339"/>
      <c r="AID339"/>
      <c r="AIE339"/>
      <c r="AIF339"/>
      <c r="AIG339"/>
      <c r="AIH339"/>
      <c r="AII339"/>
      <c r="AIJ339"/>
      <c r="AIK339"/>
      <c r="AIL339"/>
      <c r="AIM339"/>
      <c r="AIN339"/>
      <c r="AIO339"/>
      <c r="AIP339"/>
      <c r="AIQ339"/>
      <c r="AIR339"/>
      <c r="AIS339"/>
      <c r="AIT339"/>
      <c r="AIU339"/>
      <c r="AIV339"/>
      <c r="AIW339"/>
      <c r="AIX339"/>
      <c r="AIY339"/>
      <c r="AIZ339"/>
      <c r="AJA339"/>
      <c r="AJB339"/>
      <c r="AJC339"/>
      <c r="AJD339"/>
      <c r="AJE339"/>
      <c r="AJF339"/>
      <c r="AJG339"/>
      <c r="AJH339"/>
      <c r="AJI339"/>
      <c r="AJJ339"/>
      <c r="AJK339"/>
      <c r="AJL339"/>
      <c r="AJM339"/>
      <c r="AJN339"/>
      <c r="AJO339"/>
      <c r="AJP339"/>
      <c r="AJQ339"/>
      <c r="AJR339"/>
      <c r="AJS339"/>
      <c r="AJT339"/>
      <c r="AJU339"/>
      <c r="AJV339"/>
      <c r="AJW339"/>
      <c r="AJX339"/>
      <c r="AJY339"/>
      <c r="AJZ339"/>
      <c r="AKA339"/>
      <c r="AKB339"/>
      <c r="AKC339"/>
      <c r="AKD339"/>
      <c r="AKE339"/>
      <c r="AKF339"/>
      <c r="AKG339"/>
      <c r="AKH339"/>
      <c r="AKI339"/>
      <c r="AKJ339"/>
      <c r="AKK339"/>
      <c r="AKL339"/>
      <c r="AKM339"/>
      <c r="AKN339"/>
      <c r="AKO339"/>
      <c r="AKP339"/>
      <c r="AKQ339"/>
      <c r="AKR339"/>
      <c r="AKS339"/>
      <c r="AKT339"/>
      <c r="AKU339"/>
      <c r="AKV339"/>
      <c r="AKW339"/>
      <c r="AKX339"/>
      <c r="AKY339"/>
      <c r="AKZ339"/>
      <c r="ALA339"/>
      <c r="ALB339"/>
      <c r="ALC339"/>
      <c r="ALD339"/>
      <c r="ALE339"/>
      <c r="ALF339"/>
      <c r="ALG339"/>
      <c r="ALH339"/>
      <c r="ALI339"/>
      <c r="ALJ339"/>
      <c r="ALK339"/>
      <c r="ALL339"/>
      <c r="ALM339"/>
      <c r="ALN339"/>
      <c r="ALO339"/>
      <c r="ALP339"/>
      <c r="ALQ339"/>
      <c r="ALR339"/>
      <c r="ALS339"/>
      <c r="ALT339"/>
      <c r="ALU339"/>
      <c r="ALV339"/>
      <c r="ALW339"/>
      <c r="ALX339"/>
      <c r="ALY339"/>
      <c r="ALZ339"/>
      <c r="AMA339"/>
    </row>
    <row r="340" spans="3:1015" x14ac:dyDescent="0.25">
      <c r="C340" s="123"/>
      <c r="D340" s="123"/>
      <c r="E340" s="123"/>
      <c r="F340" s="123"/>
      <c r="G340" s="123"/>
      <c r="H340" s="123"/>
      <c r="I340" s="123"/>
      <c r="J340" s="123"/>
      <c r="K340" s="123"/>
      <c r="L340" s="123"/>
      <c r="M340" s="123"/>
      <c r="N340" s="123"/>
      <c r="O340" s="123"/>
      <c r="P340" s="123"/>
      <c r="Q340" s="123"/>
      <c r="R340" s="123"/>
      <c r="S340" s="123"/>
      <c r="T340" s="123"/>
      <c r="U340" s="123"/>
      <c r="V340" s="123"/>
      <c r="W340" s="123"/>
      <c r="X340" s="123"/>
      <c r="Y340" s="123"/>
      <c r="Z340" s="123"/>
      <c r="AA340" s="123"/>
      <c r="AB340" s="123"/>
      <c r="AC340" s="123"/>
      <c r="AD340" s="123"/>
      <c r="AE340" s="123"/>
      <c r="AF340" s="123"/>
      <c r="AG340" s="123"/>
      <c r="AH340" s="123"/>
      <c r="AI340" s="123"/>
      <c r="AJ340" s="123"/>
      <c r="AK340" s="123"/>
      <c r="AL340" s="123"/>
      <c r="AM340" s="123"/>
      <c r="AN340" s="123"/>
      <c r="AO340" s="123"/>
      <c r="AP340" s="123"/>
      <c r="AQ340" s="123"/>
      <c r="AR340" s="123"/>
      <c r="AS340" s="123"/>
      <c r="AT340" s="123"/>
      <c r="AU340" s="123"/>
      <c r="AV340"/>
      <c r="AW340"/>
      <c r="AX340"/>
      <c r="AY340"/>
      <c r="AZ340"/>
      <c r="BA340"/>
      <c r="BB340"/>
      <c r="BC340"/>
      <c r="BD340"/>
      <c r="BE340"/>
      <c r="BF340"/>
      <c r="BG340"/>
      <c r="BH340"/>
      <c r="BI340"/>
      <c r="BJ340"/>
      <c r="BK340"/>
      <c r="BL340"/>
      <c r="BM340"/>
      <c r="BN340"/>
      <c r="BO340"/>
      <c r="BP340"/>
      <c r="BQ340"/>
      <c r="BR340"/>
      <c r="BS340"/>
      <c r="BT340"/>
      <c r="BU340"/>
      <c r="BV340"/>
      <c r="BW340"/>
      <c r="BX340"/>
      <c r="BY340"/>
      <c r="BZ340"/>
      <c r="CA340"/>
      <c r="CB340"/>
      <c r="CC340"/>
      <c r="CD340"/>
      <c r="CE340"/>
      <c r="CF340"/>
      <c r="CG340"/>
      <c r="CH340"/>
      <c r="CI340"/>
      <c r="CJ340"/>
      <c r="CK340"/>
      <c r="CL340"/>
      <c r="CM340"/>
      <c r="CN340"/>
      <c r="CO340"/>
      <c r="CP340"/>
      <c r="CQ340"/>
      <c r="CR340"/>
      <c r="CS340"/>
      <c r="CT340"/>
      <c r="CU340"/>
      <c r="CV340"/>
      <c r="CW340"/>
      <c r="CX340"/>
      <c r="CY340"/>
      <c r="CZ340"/>
      <c r="DA340"/>
      <c r="DB340"/>
      <c r="DC340"/>
      <c r="DD340"/>
      <c r="DE340"/>
      <c r="DF340"/>
      <c r="DG340"/>
      <c r="DH340"/>
      <c r="DI340"/>
      <c r="DJ340"/>
      <c r="DK340"/>
      <c r="DL340"/>
      <c r="DM340"/>
      <c r="DN340"/>
      <c r="DO340"/>
      <c r="DP340"/>
      <c r="DQ340"/>
      <c r="DR340"/>
      <c r="DS340"/>
      <c r="DT340"/>
      <c r="DU340"/>
      <c r="DV340"/>
      <c r="DW340"/>
      <c r="DX340"/>
      <c r="DY340"/>
      <c r="DZ340"/>
      <c r="EA340"/>
      <c r="EB340"/>
      <c r="EC340"/>
      <c r="ED340"/>
      <c r="EE340"/>
      <c r="EF340"/>
      <c r="EG340"/>
      <c r="EH340"/>
      <c r="EI340"/>
      <c r="EJ340"/>
      <c r="EK340"/>
      <c r="EL340"/>
      <c r="EM340"/>
      <c r="EN340"/>
      <c r="EO340"/>
      <c r="EP340"/>
      <c r="EQ340"/>
      <c r="ER340"/>
      <c r="ES340"/>
      <c r="ET340"/>
      <c r="EU340"/>
      <c r="EV340"/>
      <c r="EW340"/>
      <c r="EX340"/>
      <c r="EY340"/>
      <c r="EZ340"/>
      <c r="FA340"/>
      <c r="FB340"/>
      <c r="FC340"/>
      <c r="FD340"/>
      <c r="FE340"/>
      <c r="FF340"/>
      <c r="FG340"/>
      <c r="FH340"/>
      <c r="FI340"/>
      <c r="FJ340"/>
      <c r="FK340"/>
      <c r="FL340"/>
      <c r="FM340"/>
      <c r="FN340"/>
      <c r="FO340"/>
      <c r="FP340"/>
      <c r="FQ340"/>
      <c r="FR340"/>
      <c r="FS340"/>
      <c r="FT340"/>
      <c r="FU340"/>
      <c r="FV340"/>
      <c r="FW340"/>
      <c r="FX340"/>
      <c r="FY340"/>
      <c r="FZ340"/>
      <c r="GA340"/>
      <c r="GB340"/>
      <c r="GC340"/>
      <c r="GD340"/>
      <c r="GE340"/>
      <c r="GF340"/>
      <c r="GG340"/>
      <c r="GH340"/>
      <c r="GI340"/>
      <c r="GJ340"/>
      <c r="GK340"/>
      <c r="GL340"/>
      <c r="GM340"/>
      <c r="GN340"/>
      <c r="GO340"/>
      <c r="GP340"/>
      <c r="GQ340"/>
      <c r="GR340"/>
      <c r="GS340"/>
      <c r="GT340"/>
      <c r="GU340"/>
      <c r="GV340"/>
      <c r="GW340"/>
      <c r="GX340"/>
      <c r="GY340"/>
      <c r="GZ340"/>
      <c r="HA340"/>
      <c r="HB340"/>
      <c r="HC340"/>
      <c r="HD340"/>
      <c r="HE340"/>
      <c r="HF340"/>
      <c r="HG340"/>
      <c r="HH340"/>
      <c r="HI340"/>
      <c r="HJ340"/>
      <c r="HK340"/>
      <c r="HL340"/>
      <c r="HM340"/>
      <c r="HN340"/>
      <c r="HO340"/>
      <c r="HP340"/>
      <c r="HQ340"/>
      <c r="HR340"/>
      <c r="HS340"/>
      <c r="HT340"/>
      <c r="HU340"/>
      <c r="HV340"/>
      <c r="HW340"/>
      <c r="HX340"/>
      <c r="HY340"/>
      <c r="HZ340"/>
      <c r="IA340"/>
      <c r="IB340"/>
      <c r="IC340"/>
      <c r="ID340"/>
      <c r="IE340"/>
      <c r="IF340"/>
      <c r="IG340"/>
      <c r="IH340"/>
      <c r="II340"/>
      <c r="IJ340"/>
      <c r="IK340"/>
      <c r="IL340"/>
      <c r="IM340"/>
      <c r="IN340"/>
      <c r="IO340"/>
      <c r="IP340"/>
      <c r="IQ340"/>
      <c r="IR340"/>
      <c r="IS340"/>
      <c r="IT340"/>
      <c r="IU340"/>
      <c r="IV340"/>
      <c r="IW340"/>
      <c r="IX340"/>
      <c r="IY340"/>
      <c r="IZ340"/>
      <c r="JA340"/>
      <c r="JB340"/>
      <c r="JC340"/>
      <c r="JD340"/>
      <c r="JE340"/>
      <c r="JF340"/>
      <c r="JG340"/>
      <c r="JH340"/>
      <c r="JI340"/>
      <c r="JJ340"/>
      <c r="JK340"/>
      <c r="JL340"/>
      <c r="JM340"/>
      <c r="JN340"/>
      <c r="JO340"/>
      <c r="JP340"/>
      <c r="JQ340"/>
      <c r="JR340"/>
      <c r="JS340"/>
      <c r="JT340"/>
      <c r="JU340"/>
      <c r="JV340"/>
      <c r="JW340"/>
      <c r="JX340"/>
      <c r="JY340"/>
      <c r="JZ340"/>
      <c r="KA340"/>
      <c r="KB340"/>
      <c r="KC340"/>
      <c r="KD340"/>
      <c r="KE340"/>
      <c r="KF340"/>
      <c r="KG340"/>
      <c r="KH340"/>
      <c r="KI340"/>
      <c r="KJ340"/>
      <c r="KK340"/>
      <c r="KL340"/>
      <c r="KM340"/>
      <c r="KN340"/>
      <c r="KO340"/>
      <c r="KP340"/>
      <c r="KQ340"/>
      <c r="KR340"/>
      <c r="KS340"/>
      <c r="KT340"/>
      <c r="KU340"/>
      <c r="KV340"/>
      <c r="KW340"/>
      <c r="KX340"/>
      <c r="KY340"/>
      <c r="KZ340"/>
      <c r="LA340"/>
      <c r="LB340"/>
      <c r="LC340"/>
      <c r="LD340"/>
      <c r="LE340"/>
      <c r="LF340"/>
      <c r="LG340"/>
      <c r="LH340"/>
      <c r="LI340"/>
      <c r="LJ340"/>
      <c r="LK340"/>
      <c r="LL340"/>
      <c r="LM340"/>
      <c r="LN340"/>
      <c r="LO340"/>
      <c r="LP340"/>
      <c r="LQ340"/>
      <c r="LR340"/>
      <c r="LS340"/>
      <c r="LT340"/>
      <c r="LU340"/>
      <c r="LV340"/>
      <c r="LW340"/>
      <c r="LX340"/>
      <c r="LY340"/>
      <c r="LZ340"/>
      <c r="MA340"/>
      <c r="MB340"/>
      <c r="MC340"/>
      <c r="MD340"/>
      <c r="ME340"/>
      <c r="MF340"/>
      <c r="MG340"/>
      <c r="MH340"/>
      <c r="MI340"/>
      <c r="MJ340"/>
      <c r="MK340"/>
      <c r="ML340"/>
      <c r="MM340"/>
      <c r="MN340"/>
      <c r="MO340"/>
      <c r="MP340"/>
      <c r="MQ340"/>
      <c r="MR340"/>
      <c r="MS340"/>
      <c r="MT340"/>
      <c r="MU340"/>
      <c r="MV340"/>
      <c r="MW340"/>
      <c r="MX340"/>
      <c r="MY340"/>
      <c r="MZ340"/>
      <c r="NA340"/>
      <c r="NB340"/>
      <c r="NC340"/>
      <c r="ND340"/>
      <c r="NE340"/>
      <c r="NF340"/>
      <c r="NG340"/>
      <c r="NH340"/>
      <c r="NI340"/>
      <c r="NJ340"/>
      <c r="NK340"/>
      <c r="NL340"/>
      <c r="NM340"/>
      <c r="NN340"/>
      <c r="NO340"/>
      <c r="NP340"/>
      <c r="NQ340"/>
      <c r="NR340"/>
      <c r="NS340"/>
      <c r="NT340"/>
      <c r="NU340"/>
      <c r="NV340"/>
      <c r="NW340"/>
      <c r="NX340"/>
      <c r="NY340"/>
      <c r="NZ340"/>
      <c r="OA340"/>
      <c r="OB340"/>
      <c r="OC340"/>
      <c r="OD340"/>
      <c r="OE340"/>
      <c r="OF340"/>
      <c r="OG340"/>
      <c r="OH340"/>
      <c r="OI340"/>
      <c r="OJ340"/>
      <c r="OK340"/>
      <c r="OL340"/>
      <c r="OM340"/>
      <c r="ON340"/>
      <c r="OO340"/>
      <c r="OP340"/>
      <c r="OQ340"/>
      <c r="OR340"/>
      <c r="OS340"/>
      <c r="OT340"/>
      <c r="OU340"/>
      <c r="OV340"/>
      <c r="OW340"/>
      <c r="OX340"/>
      <c r="OY340"/>
      <c r="OZ340"/>
      <c r="PA340"/>
      <c r="PB340"/>
      <c r="PC340"/>
      <c r="PD340"/>
      <c r="PE340"/>
      <c r="PF340"/>
      <c r="PG340"/>
      <c r="PH340"/>
      <c r="PI340"/>
      <c r="PJ340"/>
      <c r="PK340"/>
      <c r="PL340"/>
      <c r="PM340"/>
      <c r="PN340"/>
      <c r="PO340"/>
      <c r="PP340"/>
      <c r="PQ340"/>
      <c r="PR340"/>
      <c r="PS340"/>
      <c r="PT340"/>
      <c r="PU340"/>
      <c r="PV340"/>
      <c r="PW340"/>
      <c r="PX340"/>
      <c r="PY340"/>
      <c r="PZ340"/>
      <c r="QA340"/>
      <c r="QB340"/>
      <c r="QC340"/>
      <c r="QD340"/>
      <c r="QE340"/>
      <c r="QF340"/>
      <c r="QG340"/>
      <c r="QH340"/>
      <c r="QI340"/>
      <c r="QJ340"/>
      <c r="QK340"/>
      <c r="QL340"/>
      <c r="QM340"/>
      <c r="QN340"/>
      <c r="QO340"/>
      <c r="QP340"/>
      <c r="QQ340"/>
      <c r="QR340"/>
      <c r="QS340"/>
      <c r="QT340"/>
      <c r="QU340"/>
      <c r="QV340"/>
      <c r="QW340"/>
      <c r="QX340"/>
      <c r="QY340"/>
      <c r="QZ340"/>
      <c r="RA340"/>
      <c r="RB340"/>
      <c r="RC340"/>
      <c r="RD340"/>
      <c r="RE340"/>
      <c r="RF340"/>
      <c r="RG340"/>
      <c r="RH340"/>
      <c r="RI340"/>
      <c r="RJ340"/>
      <c r="RK340"/>
      <c r="RL340"/>
      <c r="RM340"/>
      <c r="RN340"/>
      <c r="RO340"/>
      <c r="RP340"/>
      <c r="RQ340"/>
      <c r="RR340"/>
      <c r="RS340"/>
      <c r="RT340"/>
      <c r="RU340"/>
      <c r="RV340"/>
      <c r="RW340"/>
      <c r="RX340"/>
      <c r="RY340"/>
      <c r="RZ340"/>
      <c r="SA340"/>
      <c r="SB340"/>
      <c r="SC340"/>
      <c r="SD340"/>
      <c r="SE340"/>
      <c r="SF340"/>
      <c r="SG340"/>
      <c r="SH340"/>
      <c r="SI340"/>
      <c r="SJ340"/>
      <c r="SK340"/>
      <c r="SL340"/>
      <c r="SM340"/>
      <c r="SN340"/>
      <c r="SO340"/>
      <c r="SP340"/>
      <c r="SQ340"/>
      <c r="SR340"/>
      <c r="SS340"/>
      <c r="ST340"/>
      <c r="SU340"/>
      <c r="SV340"/>
      <c r="SW340"/>
      <c r="SX340"/>
      <c r="SY340"/>
      <c r="SZ340"/>
      <c r="TA340"/>
      <c r="TB340"/>
      <c r="TC340"/>
      <c r="TD340"/>
      <c r="TE340"/>
      <c r="TF340"/>
      <c r="TG340"/>
      <c r="TH340"/>
      <c r="TI340"/>
      <c r="TJ340"/>
      <c r="TK340"/>
      <c r="TL340"/>
      <c r="TM340"/>
      <c r="TN340"/>
      <c r="TO340"/>
      <c r="TP340"/>
      <c r="TQ340"/>
      <c r="TR340"/>
      <c r="TS340"/>
      <c r="TT340"/>
      <c r="TU340"/>
      <c r="TV340"/>
      <c r="TW340"/>
      <c r="TX340"/>
      <c r="TY340"/>
      <c r="TZ340"/>
      <c r="UA340"/>
      <c r="UB340"/>
      <c r="UC340"/>
      <c r="UD340"/>
      <c r="UE340"/>
      <c r="UF340"/>
      <c r="UG340"/>
      <c r="UH340"/>
      <c r="UI340"/>
      <c r="UJ340"/>
      <c r="UK340"/>
      <c r="UL340"/>
      <c r="UM340"/>
      <c r="UN340"/>
      <c r="UO340"/>
      <c r="UP340"/>
      <c r="UQ340"/>
      <c r="UR340"/>
      <c r="US340"/>
      <c r="UT340"/>
      <c r="UU340"/>
      <c r="UV340"/>
      <c r="UW340"/>
      <c r="UX340"/>
      <c r="UY340"/>
      <c r="UZ340"/>
      <c r="VA340"/>
      <c r="VB340"/>
      <c r="VC340"/>
      <c r="VD340"/>
      <c r="VE340"/>
      <c r="VF340"/>
      <c r="VG340"/>
      <c r="VH340"/>
      <c r="VI340"/>
      <c r="VJ340"/>
      <c r="VK340"/>
      <c r="VL340"/>
      <c r="VM340"/>
      <c r="VN340"/>
      <c r="VO340"/>
      <c r="VP340"/>
      <c r="VQ340"/>
      <c r="VR340"/>
      <c r="VS340"/>
      <c r="VT340"/>
      <c r="VU340"/>
      <c r="VV340"/>
      <c r="VW340"/>
      <c r="VX340"/>
      <c r="VY340"/>
      <c r="VZ340"/>
      <c r="WA340"/>
      <c r="WB340"/>
      <c r="WC340"/>
      <c r="WD340"/>
      <c r="WE340"/>
      <c r="WF340"/>
      <c r="WG340"/>
      <c r="WH340"/>
      <c r="WI340"/>
      <c r="WJ340"/>
      <c r="WK340"/>
      <c r="WL340"/>
      <c r="WM340"/>
      <c r="WN340"/>
      <c r="WO340"/>
      <c r="WP340"/>
      <c r="WQ340"/>
      <c r="WR340"/>
      <c r="WS340"/>
      <c r="WT340"/>
      <c r="WU340"/>
      <c r="WV340"/>
      <c r="WW340"/>
      <c r="WX340"/>
      <c r="WY340"/>
      <c r="WZ340"/>
      <c r="XA340"/>
      <c r="XB340"/>
      <c r="XC340"/>
      <c r="XD340"/>
      <c r="XE340"/>
      <c r="XF340"/>
      <c r="XG340"/>
      <c r="XH340"/>
      <c r="XI340"/>
      <c r="XJ340"/>
      <c r="XK340"/>
      <c r="XL340"/>
      <c r="XM340"/>
      <c r="XN340"/>
      <c r="XO340"/>
      <c r="XP340"/>
      <c r="XQ340"/>
      <c r="XR340"/>
      <c r="XS340"/>
      <c r="XT340"/>
      <c r="XU340"/>
      <c r="XV340"/>
      <c r="XW340"/>
      <c r="XX340"/>
      <c r="XY340"/>
      <c r="XZ340"/>
      <c r="YA340"/>
      <c r="YB340"/>
      <c r="YC340"/>
      <c r="YD340"/>
      <c r="YE340"/>
      <c r="YF340"/>
      <c r="YG340"/>
      <c r="YH340"/>
      <c r="YI340"/>
      <c r="YJ340"/>
      <c r="YK340"/>
      <c r="YL340"/>
      <c r="YM340"/>
      <c r="YN340"/>
      <c r="YO340"/>
      <c r="YP340"/>
      <c r="YQ340"/>
      <c r="YR340"/>
      <c r="YS340"/>
      <c r="YT340"/>
      <c r="YU340"/>
      <c r="YV340"/>
      <c r="YW340"/>
      <c r="YX340"/>
      <c r="YY340"/>
      <c r="YZ340"/>
      <c r="ZA340"/>
      <c r="ZB340"/>
      <c r="ZC340"/>
      <c r="ZD340"/>
      <c r="ZE340"/>
      <c r="ZF340"/>
      <c r="ZG340"/>
      <c r="ZH340"/>
      <c r="ZI340"/>
      <c r="ZJ340"/>
      <c r="ZK340"/>
      <c r="ZL340"/>
      <c r="ZM340"/>
      <c r="ZN340"/>
      <c r="ZO340"/>
      <c r="ZP340"/>
      <c r="ZQ340"/>
      <c r="ZR340"/>
      <c r="ZS340"/>
      <c r="ZT340"/>
      <c r="ZU340"/>
      <c r="ZV340"/>
      <c r="ZW340"/>
      <c r="ZX340"/>
      <c r="ZY340"/>
      <c r="ZZ340"/>
      <c r="AAA340"/>
      <c r="AAB340"/>
      <c r="AAC340"/>
      <c r="AAD340"/>
      <c r="AAE340"/>
      <c r="AAF340"/>
      <c r="AAG340"/>
      <c r="AAH340"/>
      <c r="AAI340"/>
      <c r="AAJ340"/>
      <c r="AAK340"/>
      <c r="AAL340"/>
      <c r="AAM340"/>
      <c r="AAN340"/>
      <c r="AAO340"/>
      <c r="AAP340"/>
      <c r="AAQ340"/>
      <c r="AAR340"/>
      <c r="AAS340"/>
      <c r="AAT340"/>
      <c r="AAU340"/>
      <c r="AAV340"/>
      <c r="AAW340"/>
      <c r="AAX340"/>
      <c r="AAY340"/>
      <c r="AAZ340"/>
      <c r="ABA340"/>
      <c r="ABB340"/>
      <c r="ABC340"/>
      <c r="ABD340"/>
      <c r="ABE340"/>
      <c r="ABF340"/>
      <c r="ABG340"/>
      <c r="ABH340"/>
      <c r="ABI340"/>
      <c r="ABJ340"/>
      <c r="ABK340"/>
      <c r="ABL340"/>
      <c r="ABM340"/>
      <c r="ABN340"/>
      <c r="ABO340"/>
      <c r="ABP340"/>
      <c r="ABQ340"/>
      <c r="ABR340"/>
      <c r="ABS340"/>
      <c r="ABT340"/>
      <c r="ABU340"/>
      <c r="ABV340"/>
      <c r="ABW340"/>
      <c r="ABX340"/>
      <c r="ABY340"/>
      <c r="ABZ340"/>
      <c r="ACA340"/>
      <c r="ACB340"/>
      <c r="ACC340"/>
      <c r="ACD340"/>
      <c r="ACE340"/>
      <c r="ACF340"/>
      <c r="ACG340"/>
      <c r="ACH340"/>
      <c r="ACI340"/>
      <c r="ACJ340"/>
      <c r="ACK340"/>
      <c r="ACL340"/>
      <c r="ACM340"/>
      <c r="ACN340"/>
      <c r="ACO340"/>
      <c r="ACP340"/>
      <c r="ACQ340"/>
      <c r="ACR340"/>
      <c r="ACS340"/>
      <c r="ACT340"/>
      <c r="ACU340"/>
      <c r="ACV340"/>
      <c r="ACW340"/>
      <c r="ACX340"/>
      <c r="ACY340"/>
      <c r="ACZ340"/>
      <c r="ADA340"/>
      <c r="ADB340"/>
      <c r="ADC340"/>
      <c r="ADD340"/>
      <c r="ADE340"/>
      <c r="ADF340"/>
      <c r="ADG340"/>
      <c r="ADH340"/>
      <c r="ADI340"/>
      <c r="ADJ340"/>
      <c r="ADK340"/>
      <c r="ADL340"/>
      <c r="ADM340"/>
      <c r="ADN340"/>
      <c r="ADO340"/>
      <c r="ADP340"/>
      <c r="ADQ340"/>
      <c r="ADR340"/>
      <c r="ADS340"/>
      <c r="ADT340"/>
      <c r="ADU340"/>
      <c r="ADV340"/>
      <c r="ADW340"/>
      <c r="ADX340"/>
      <c r="ADY340"/>
      <c r="ADZ340"/>
      <c r="AEA340"/>
      <c r="AEB340"/>
      <c r="AEC340"/>
      <c r="AED340"/>
      <c r="AEE340"/>
      <c r="AEF340"/>
      <c r="AEG340"/>
      <c r="AEH340"/>
      <c r="AEI340"/>
      <c r="AEJ340"/>
      <c r="AEK340"/>
      <c r="AEL340"/>
      <c r="AEM340"/>
      <c r="AEN340"/>
      <c r="AEO340"/>
      <c r="AEP340"/>
      <c r="AEQ340"/>
      <c r="AER340"/>
      <c r="AES340"/>
      <c r="AET340"/>
      <c r="AEU340"/>
      <c r="AEV340"/>
      <c r="AEW340"/>
      <c r="AEX340"/>
      <c r="AEY340"/>
      <c r="AEZ340"/>
      <c r="AFA340"/>
      <c r="AFB340"/>
      <c r="AFC340"/>
      <c r="AFD340"/>
      <c r="AFE340"/>
      <c r="AFF340"/>
      <c r="AFG340"/>
      <c r="AFH340"/>
      <c r="AFI340"/>
      <c r="AFJ340"/>
      <c r="AFK340"/>
      <c r="AFL340"/>
      <c r="AFM340"/>
      <c r="AFN340"/>
      <c r="AFO340"/>
      <c r="AFP340"/>
      <c r="AFQ340"/>
      <c r="AFR340"/>
      <c r="AFS340"/>
      <c r="AFT340"/>
      <c r="AFU340"/>
      <c r="AFV340"/>
      <c r="AFW340"/>
      <c r="AFX340"/>
      <c r="AFY340"/>
      <c r="AFZ340"/>
      <c r="AGA340"/>
      <c r="AGB340"/>
      <c r="AGC340"/>
      <c r="AGD340"/>
      <c r="AGE340"/>
      <c r="AGF340"/>
      <c r="AGG340"/>
      <c r="AGH340"/>
      <c r="AGI340"/>
      <c r="AGJ340"/>
      <c r="AGK340"/>
      <c r="AGL340"/>
      <c r="AGM340"/>
      <c r="AGN340"/>
      <c r="AGO340"/>
      <c r="AGP340"/>
      <c r="AGQ340"/>
      <c r="AGR340"/>
      <c r="AGS340"/>
      <c r="AGT340"/>
      <c r="AGU340"/>
      <c r="AGV340"/>
      <c r="AGW340"/>
      <c r="AGX340"/>
      <c r="AGY340"/>
      <c r="AGZ340"/>
      <c r="AHA340"/>
      <c r="AHB340"/>
      <c r="AHC340"/>
      <c r="AHD340"/>
      <c r="AHE340"/>
      <c r="AHF340"/>
      <c r="AHG340"/>
      <c r="AHH340"/>
      <c r="AHI340"/>
      <c r="AHJ340"/>
      <c r="AHK340"/>
      <c r="AHL340"/>
      <c r="AHM340"/>
      <c r="AHN340"/>
      <c r="AHO340"/>
      <c r="AHP340"/>
      <c r="AHQ340"/>
      <c r="AHR340"/>
      <c r="AHS340"/>
      <c r="AHT340"/>
      <c r="AHU340"/>
      <c r="AHV340"/>
      <c r="AHW340"/>
      <c r="AHX340"/>
      <c r="AHY340"/>
      <c r="AHZ340"/>
      <c r="AIA340"/>
      <c r="AIB340"/>
      <c r="AIC340"/>
      <c r="AID340"/>
      <c r="AIE340"/>
      <c r="AIF340"/>
      <c r="AIG340"/>
      <c r="AIH340"/>
      <c r="AII340"/>
      <c r="AIJ340"/>
      <c r="AIK340"/>
      <c r="AIL340"/>
      <c r="AIM340"/>
      <c r="AIN340"/>
      <c r="AIO340"/>
      <c r="AIP340"/>
      <c r="AIQ340"/>
      <c r="AIR340"/>
      <c r="AIS340"/>
      <c r="AIT340"/>
      <c r="AIU340"/>
      <c r="AIV340"/>
      <c r="AIW340"/>
      <c r="AIX340"/>
      <c r="AIY340"/>
      <c r="AIZ340"/>
      <c r="AJA340"/>
      <c r="AJB340"/>
      <c r="AJC340"/>
      <c r="AJD340"/>
      <c r="AJE340"/>
      <c r="AJF340"/>
      <c r="AJG340"/>
      <c r="AJH340"/>
      <c r="AJI340"/>
      <c r="AJJ340"/>
      <c r="AJK340"/>
      <c r="AJL340"/>
      <c r="AJM340"/>
      <c r="AJN340"/>
      <c r="AJO340"/>
      <c r="AJP340"/>
      <c r="AJQ340"/>
      <c r="AJR340"/>
      <c r="AJS340"/>
      <c r="AJT340"/>
      <c r="AJU340"/>
      <c r="AJV340"/>
      <c r="AJW340"/>
      <c r="AJX340"/>
      <c r="AJY340"/>
      <c r="AJZ340"/>
      <c r="AKA340"/>
      <c r="AKB340"/>
      <c r="AKC340"/>
      <c r="AKD340"/>
      <c r="AKE340"/>
      <c r="AKF340"/>
      <c r="AKG340"/>
      <c r="AKH340"/>
      <c r="AKI340"/>
      <c r="AKJ340"/>
      <c r="AKK340"/>
      <c r="AKL340"/>
      <c r="AKM340"/>
      <c r="AKN340"/>
      <c r="AKO340"/>
      <c r="AKP340"/>
      <c r="AKQ340"/>
      <c r="AKR340"/>
      <c r="AKS340"/>
      <c r="AKT340"/>
      <c r="AKU340"/>
      <c r="AKV340"/>
      <c r="AKW340"/>
      <c r="AKX340"/>
      <c r="AKY340"/>
      <c r="AKZ340"/>
      <c r="ALA340"/>
      <c r="ALB340"/>
      <c r="ALC340"/>
      <c r="ALD340"/>
      <c r="ALE340"/>
      <c r="ALF340"/>
      <c r="ALG340"/>
      <c r="ALH340"/>
      <c r="ALI340"/>
      <c r="ALJ340"/>
      <c r="ALK340"/>
      <c r="ALL340"/>
      <c r="ALM340"/>
      <c r="ALN340"/>
      <c r="ALO340"/>
      <c r="ALP340"/>
      <c r="ALQ340"/>
      <c r="ALR340"/>
      <c r="ALS340"/>
      <c r="ALT340"/>
      <c r="ALU340"/>
      <c r="ALV340"/>
      <c r="ALW340"/>
      <c r="ALX340"/>
      <c r="ALY340"/>
      <c r="ALZ340"/>
      <c r="AMA340"/>
    </row>
    <row r="341" spans="3:1015" x14ac:dyDescent="0.25">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c r="Z341" s="123"/>
      <c r="AA341" s="123"/>
      <c r="AB341" s="123"/>
      <c r="AC341" s="123"/>
      <c r="AD341" s="123"/>
      <c r="AE341" s="123"/>
      <c r="AF341" s="123"/>
      <c r="AG341" s="123"/>
      <c r="AH341" s="123"/>
      <c r="AI341" s="123"/>
      <c r="AJ341" s="123"/>
      <c r="AK341" s="123"/>
      <c r="AL341" s="123"/>
      <c r="AM341" s="123"/>
      <c r="AN341" s="123"/>
      <c r="AO341" s="123"/>
      <c r="AP341" s="123"/>
      <c r="AQ341" s="123"/>
      <c r="AR341" s="123"/>
      <c r="AS341" s="123"/>
      <c r="AT341" s="123"/>
      <c r="AU341" s="123"/>
      <c r="AV341"/>
      <c r="AW341"/>
      <c r="AX341"/>
      <c r="AY341"/>
      <c r="AZ341"/>
      <c r="BA341"/>
      <c r="BB341"/>
      <c r="BC341"/>
      <c r="BD341"/>
      <c r="BE341"/>
      <c r="BF341"/>
      <c r="BG341"/>
      <c r="BH341"/>
      <c r="BI341"/>
      <c r="BJ341"/>
      <c r="BK341"/>
      <c r="BL341"/>
      <c r="BM341"/>
      <c r="BN341"/>
      <c r="BO341"/>
      <c r="BP341"/>
      <c r="BQ341"/>
      <c r="BR341"/>
      <c r="BS341"/>
      <c r="BT341"/>
      <c r="BU341"/>
      <c r="BV341"/>
      <c r="BW341"/>
      <c r="BX341"/>
      <c r="BY341"/>
      <c r="BZ341"/>
      <c r="CA341"/>
      <c r="CB341"/>
      <c r="CC341"/>
      <c r="CD341"/>
      <c r="CE341"/>
      <c r="CF341"/>
      <c r="CG341"/>
      <c r="CH341"/>
      <c r="CI341"/>
      <c r="CJ341"/>
      <c r="CK341"/>
      <c r="CL341"/>
      <c r="CM341"/>
      <c r="CN341"/>
      <c r="CO341"/>
      <c r="CP341"/>
      <c r="CQ341"/>
      <c r="CR341"/>
      <c r="CS341"/>
      <c r="CT341"/>
      <c r="CU341"/>
      <c r="CV341"/>
      <c r="CW341"/>
      <c r="CX341"/>
      <c r="CY341"/>
      <c r="CZ341"/>
      <c r="DA341"/>
      <c r="DB341"/>
      <c r="DC341"/>
      <c r="DD341"/>
      <c r="DE341"/>
      <c r="DF341"/>
      <c r="DG341"/>
      <c r="DH341"/>
      <c r="DI341"/>
      <c r="DJ341"/>
      <c r="DK341"/>
      <c r="DL341"/>
      <c r="DM341"/>
      <c r="DN341"/>
      <c r="DO341"/>
      <c r="DP341"/>
      <c r="DQ341"/>
      <c r="DR341"/>
      <c r="DS341"/>
      <c r="DT341"/>
      <c r="DU341"/>
      <c r="DV341"/>
      <c r="DW341"/>
      <c r="DX341"/>
      <c r="DY341"/>
      <c r="DZ341"/>
      <c r="EA341"/>
      <c r="EB341"/>
      <c r="EC341"/>
      <c r="ED341"/>
      <c r="EE341"/>
      <c r="EF341"/>
      <c r="EG341"/>
      <c r="EH341"/>
      <c r="EI341"/>
      <c r="EJ341"/>
      <c r="EK341"/>
      <c r="EL341"/>
      <c r="EM341"/>
      <c r="EN341"/>
      <c r="EO341"/>
      <c r="EP341"/>
      <c r="EQ341"/>
      <c r="ER341"/>
      <c r="ES341"/>
      <c r="ET341"/>
      <c r="EU341"/>
      <c r="EV341"/>
      <c r="EW341"/>
      <c r="EX341"/>
      <c r="EY341"/>
      <c r="EZ341"/>
      <c r="FA341"/>
      <c r="FB341"/>
      <c r="FC341"/>
      <c r="FD341"/>
      <c r="FE341"/>
      <c r="FF341"/>
      <c r="FG341"/>
      <c r="FH341"/>
      <c r="FI341"/>
      <c r="FJ341"/>
      <c r="FK341"/>
      <c r="FL341"/>
      <c r="FM341"/>
      <c r="FN341"/>
      <c r="FO341"/>
      <c r="FP341"/>
      <c r="FQ341"/>
      <c r="FR341"/>
      <c r="FS341"/>
      <c r="FT341"/>
      <c r="FU341"/>
      <c r="FV341"/>
      <c r="FW341"/>
      <c r="FX341"/>
      <c r="FY341"/>
      <c r="FZ341"/>
      <c r="GA341"/>
      <c r="GB341"/>
      <c r="GC341"/>
      <c r="GD341"/>
      <c r="GE341"/>
      <c r="GF341"/>
      <c r="GG341"/>
      <c r="GH341"/>
      <c r="GI341"/>
      <c r="GJ341"/>
      <c r="GK341"/>
      <c r="GL341"/>
      <c r="GM341"/>
      <c r="GN341"/>
      <c r="GO341"/>
      <c r="GP341"/>
      <c r="GQ341"/>
      <c r="GR341"/>
      <c r="GS341"/>
      <c r="GT341"/>
      <c r="GU341"/>
      <c r="GV341"/>
      <c r="GW341"/>
      <c r="GX341"/>
      <c r="GY341"/>
      <c r="GZ341"/>
      <c r="HA341"/>
      <c r="HB341"/>
      <c r="HC341"/>
      <c r="HD341"/>
      <c r="HE341"/>
      <c r="HF341"/>
      <c r="HG341"/>
      <c r="HH341"/>
      <c r="HI341"/>
      <c r="HJ341"/>
      <c r="HK341"/>
      <c r="HL341"/>
      <c r="HM341"/>
      <c r="HN341"/>
      <c r="HO341"/>
      <c r="HP341"/>
      <c r="HQ341"/>
      <c r="HR341"/>
      <c r="HS341"/>
      <c r="HT341"/>
      <c r="HU341"/>
      <c r="HV341"/>
      <c r="HW341"/>
      <c r="HX341"/>
      <c r="HY341"/>
      <c r="HZ341"/>
      <c r="IA341"/>
      <c r="IB341"/>
      <c r="IC341"/>
      <c r="ID341"/>
      <c r="IE341"/>
      <c r="IF341"/>
      <c r="IG341"/>
      <c r="IH341"/>
      <c r="II341"/>
      <c r="IJ341"/>
      <c r="IK341"/>
      <c r="IL341"/>
      <c r="IM341"/>
      <c r="IN341"/>
      <c r="IO341"/>
      <c r="IP341"/>
      <c r="IQ341"/>
      <c r="IR341"/>
      <c r="IS341"/>
      <c r="IT341"/>
      <c r="IU341"/>
      <c r="IV341"/>
      <c r="IW341"/>
      <c r="IX341"/>
      <c r="IY341"/>
      <c r="IZ341"/>
      <c r="JA341"/>
      <c r="JB341"/>
      <c r="JC341"/>
      <c r="JD341"/>
      <c r="JE341"/>
      <c r="JF341"/>
      <c r="JG341"/>
      <c r="JH341"/>
      <c r="JI341"/>
      <c r="JJ341"/>
      <c r="JK341"/>
      <c r="JL341"/>
      <c r="JM341"/>
      <c r="JN341"/>
      <c r="JO341"/>
      <c r="JP341"/>
      <c r="JQ341"/>
      <c r="JR341"/>
      <c r="JS341"/>
      <c r="JT341"/>
      <c r="JU341"/>
      <c r="JV341"/>
      <c r="JW341"/>
      <c r="JX341"/>
      <c r="JY341"/>
      <c r="JZ341"/>
      <c r="KA341"/>
      <c r="KB341"/>
      <c r="KC341"/>
      <c r="KD341"/>
      <c r="KE341"/>
      <c r="KF341"/>
      <c r="KG341"/>
      <c r="KH341"/>
      <c r="KI341"/>
      <c r="KJ341"/>
      <c r="KK341"/>
      <c r="KL341"/>
      <c r="KM341"/>
      <c r="KN341"/>
      <c r="KO341"/>
      <c r="KP341"/>
      <c r="KQ341"/>
      <c r="KR341"/>
      <c r="KS341"/>
      <c r="KT341"/>
      <c r="KU341"/>
      <c r="KV341"/>
      <c r="KW341"/>
      <c r="KX341"/>
      <c r="KY341"/>
      <c r="KZ341"/>
      <c r="LA341"/>
      <c r="LB341"/>
      <c r="LC341"/>
      <c r="LD341"/>
      <c r="LE341"/>
      <c r="LF341"/>
      <c r="LG341"/>
      <c r="LH341"/>
      <c r="LI341"/>
      <c r="LJ341"/>
      <c r="LK341"/>
      <c r="LL341"/>
      <c r="LM341"/>
      <c r="LN341"/>
      <c r="LO341"/>
      <c r="LP341"/>
      <c r="LQ341"/>
      <c r="LR341"/>
      <c r="LS341"/>
      <c r="LT341"/>
      <c r="LU341"/>
      <c r="LV341"/>
      <c r="LW341"/>
      <c r="LX341"/>
      <c r="LY341"/>
      <c r="LZ341"/>
      <c r="MA341"/>
      <c r="MB341"/>
      <c r="MC341"/>
      <c r="MD341"/>
      <c r="ME341"/>
      <c r="MF341"/>
      <c r="MG341"/>
      <c r="MH341"/>
      <c r="MI341"/>
      <c r="MJ341"/>
      <c r="MK341"/>
      <c r="ML341"/>
      <c r="MM341"/>
      <c r="MN341"/>
      <c r="MO341"/>
      <c r="MP341"/>
      <c r="MQ341"/>
      <c r="MR341"/>
      <c r="MS341"/>
      <c r="MT341"/>
      <c r="MU341"/>
      <c r="MV341"/>
      <c r="MW341"/>
      <c r="MX341"/>
      <c r="MY341"/>
      <c r="MZ341"/>
      <c r="NA341"/>
      <c r="NB341"/>
      <c r="NC341"/>
      <c r="ND341"/>
      <c r="NE341"/>
      <c r="NF341"/>
      <c r="NG341"/>
      <c r="NH341"/>
      <c r="NI341"/>
      <c r="NJ341"/>
      <c r="NK341"/>
      <c r="NL341"/>
      <c r="NM341"/>
      <c r="NN341"/>
      <c r="NO341"/>
      <c r="NP341"/>
      <c r="NQ341"/>
      <c r="NR341"/>
      <c r="NS341"/>
      <c r="NT341"/>
      <c r="NU341"/>
      <c r="NV341"/>
      <c r="NW341"/>
      <c r="NX341"/>
      <c r="NY341"/>
      <c r="NZ341"/>
      <c r="OA341"/>
      <c r="OB341"/>
      <c r="OC341"/>
      <c r="OD341"/>
      <c r="OE341"/>
      <c r="OF341"/>
      <c r="OG341"/>
      <c r="OH341"/>
      <c r="OI341"/>
      <c r="OJ341"/>
      <c r="OK341"/>
      <c r="OL341"/>
      <c r="OM341"/>
      <c r="ON341"/>
      <c r="OO341"/>
      <c r="OP341"/>
      <c r="OQ341"/>
      <c r="OR341"/>
      <c r="OS341"/>
      <c r="OT341"/>
      <c r="OU341"/>
      <c r="OV341"/>
      <c r="OW341"/>
      <c r="OX341"/>
      <c r="OY341"/>
      <c r="OZ341"/>
      <c r="PA341"/>
      <c r="PB341"/>
      <c r="PC341"/>
      <c r="PD341"/>
      <c r="PE341"/>
      <c r="PF341"/>
      <c r="PG341"/>
      <c r="PH341"/>
      <c r="PI341"/>
      <c r="PJ341"/>
      <c r="PK341"/>
      <c r="PL341"/>
      <c r="PM341"/>
      <c r="PN341"/>
      <c r="PO341"/>
      <c r="PP341"/>
      <c r="PQ341"/>
      <c r="PR341"/>
      <c r="PS341"/>
      <c r="PT341"/>
      <c r="PU341"/>
      <c r="PV341"/>
      <c r="PW341"/>
      <c r="PX341"/>
      <c r="PY341"/>
      <c r="PZ341"/>
      <c r="QA341"/>
      <c r="QB341"/>
      <c r="QC341"/>
      <c r="QD341"/>
      <c r="QE341"/>
      <c r="QF341"/>
      <c r="QG341"/>
      <c r="QH341"/>
      <c r="QI341"/>
      <c r="QJ341"/>
      <c r="QK341"/>
      <c r="QL341"/>
      <c r="QM341"/>
      <c r="QN341"/>
      <c r="QO341"/>
      <c r="QP341"/>
      <c r="QQ341"/>
      <c r="QR341"/>
      <c r="QS341"/>
      <c r="QT341"/>
      <c r="QU341"/>
      <c r="QV341"/>
      <c r="QW341"/>
      <c r="QX341"/>
      <c r="QY341"/>
      <c r="QZ341"/>
      <c r="RA341"/>
      <c r="RB341"/>
      <c r="RC341"/>
      <c r="RD341"/>
      <c r="RE341"/>
      <c r="RF341"/>
      <c r="RG341"/>
      <c r="RH341"/>
      <c r="RI341"/>
      <c r="RJ341"/>
      <c r="RK341"/>
      <c r="RL341"/>
      <c r="RM341"/>
      <c r="RN341"/>
      <c r="RO341"/>
      <c r="RP341"/>
      <c r="RQ341"/>
      <c r="RR341"/>
      <c r="RS341"/>
      <c r="RT341"/>
      <c r="RU341"/>
      <c r="RV341"/>
      <c r="RW341"/>
      <c r="RX341"/>
      <c r="RY341"/>
      <c r="RZ341"/>
      <c r="SA341"/>
      <c r="SB341"/>
      <c r="SC341"/>
      <c r="SD341"/>
      <c r="SE341"/>
      <c r="SF341"/>
      <c r="SG341"/>
      <c r="SH341"/>
      <c r="SI341"/>
      <c r="SJ341"/>
      <c r="SK341"/>
      <c r="SL341"/>
      <c r="SM341"/>
      <c r="SN341"/>
      <c r="SO341"/>
      <c r="SP341"/>
      <c r="SQ341"/>
      <c r="SR341"/>
      <c r="SS341"/>
      <c r="ST341"/>
      <c r="SU341"/>
      <c r="SV341"/>
      <c r="SW341"/>
      <c r="SX341"/>
      <c r="SY341"/>
      <c r="SZ341"/>
      <c r="TA341"/>
      <c r="TB341"/>
      <c r="TC341"/>
      <c r="TD341"/>
      <c r="TE341"/>
      <c r="TF341"/>
      <c r="TG341"/>
      <c r="TH341"/>
      <c r="TI341"/>
      <c r="TJ341"/>
      <c r="TK341"/>
      <c r="TL341"/>
      <c r="TM341"/>
      <c r="TN341"/>
      <c r="TO341"/>
      <c r="TP341"/>
      <c r="TQ341"/>
      <c r="TR341"/>
      <c r="TS341"/>
      <c r="TT341"/>
      <c r="TU341"/>
      <c r="TV341"/>
      <c r="TW341"/>
      <c r="TX341"/>
      <c r="TY341"/>
      <c r="TZ341"/>
      <c r="UA341"/>
      <c r="UB341"/>
      <c r="UC341"/>
      <c r="UD341"/>
      <c r="UE341"/>
      <c r="UF341"/>
      <c r="UG341"/>
      <c r="UH341"/>
      <c r="UI341"/>
      <c r="UJ341"/>
      <c r="UK341"/>
      <c r="UL341"/>
      <c r="UM341"/>
      <c r="UN341"/>
      <c r="UO341"/>
      <c r="UP341"/>
      <c r="UQ341"/>
      <c r="UR341"/>
      <c r="US341"/>
      <c r="UT341"/>
      <c r="UU341"/>
      <c r="UV341"/>
      <c r="UW341"/>
      <c r="UX341"/>
      <c r="UY341"/>
      <c r="UZ341"/>
      <c r="VA341"/>
      <c r="VB341"/>
      <c r="VC341"/>
      <c r="VD341"/>
      <c r="VE341"/>
      <c r="VF341"/>
      <c r="VG341"/>
      <c r="VH341"/>
      <c r="VI341"/>
      <c r="VJ341"/>
      <c r="VK341"/>
      <c r="VL341"/>
      <c r="VM341"/>
      <c r="VN341"/>
      <c r="VO341"/>
      <c r="VP341"/>
      <c r="VQ341"/>
      <c r="VR341"/>
      <c r="VS341"/>
      <c r="VT341"/>
      <c r="VU341"/>
      <c r="VV341"/>
      <c r="VW341"/>
      <c r="VX341"/>
      <c r="VY341"/>
      <c r="VZ341"/>
      <c r="WA341"/>
      <c r="WB341"/>
      <c r="WC341"/>
      <c r="WD341"/>
      <c r="WE341"/>
      <c r="WF341"/>
      <c r="WG341"/>
      <c r="WH341"/>
      <c r="WI341"/>
      <c r="WJ341"/>
      <c r="WK341"/>
      <c r="WL341"/>
      <c r="WM341"/>
      <c r="WN341"/>
      <c r="WO341"/>
      <c r="WP341"/>
      <c r="WQ341"/>
      <c r="WR341"/>
      <c r="WS341"/>
      <c r="WT341"/>
      <c r="WU341"/>
      <c r="WV341"/>
      <c r="WW341"/>
      <c r="WX341"/>
      <c r="WY341"/>
      <c r="WZ341"/>
      <c r="XA341"/>
      <c r="XB341"/>
      <c r="XC341"/>
      <c r="XD341"/>
      <c r="XE341"/>
      <c r="XF341"/>
      <c r="XG341"/>
      <c r="XH341"/>
      <c r="XI341"/>
      <c r="XJ341"/>
      <c r="XK341"/>
      <c r="XL341"/>
      <c r="XM341"/>
      <c r="XN341"/>
      <c r="XO341"/>
      <c r="XP341"/>
      <c r="XQ341"/>
      <c r="XR341"/>
      <c r="XS341"/>
      <c r="XT341"/>
      <c r="XU341"/>
      <c r="XV341"/>
      <c r="XW341"/>
      <c r="XX341"/>
      <c r="XY341"/>
      <c r="XZ341"/>
      <c r="YA341"/>
      <c r="YB341"/>
      <c r="YC341"/>
      <c r="YD341"/>
      <c r="YE341"/>
      <c r="YF341"/>
      <c r="YG341"/>
      <c r="YH341"/>
      <c r="YI341"/>
      <c r="YJ341"/>
      <c r="YK341"/>
      <c r="YL341"/>
      <c r="YM341"/>
      <c r="YN341"/>
      <c r="YO341"/>
      <c r="YP341"/>
      <c r="YQ341"/>
      <c r="YR341"/>
      <c r="YS341"/>
      <c r="YT341"/>
      <c r="YU341"/>
      <c r="YV341"/>
      <c r="YW341"/>
      <c r="YX341"/>
      <c r="YY341"/>
      <c r="YZ341"/>
      <c r="ZA341"/>
      <c r="ZB341"/>
      <c r="ZC341"/>
      <c r="ZD341"/>
      <c r="ZE341"/>
      <c r="ZF341"/>
      <c r="ZG341"/>
      <c r="ZH341"/>
      <c r="ZI341"/>
      <c r="ZJ341"/>
      <c r="ZK341"/>
      <c r="ZL341"/>
      <c r="ZM341"/>
      <c r="ZN341"/>
      <c r="ZO341"/>
      <c r="ZP341"/>
      <c r="ZQ341"/>
      <c r="ZR341"/>
      <c r="ZS341"/>
      <c r="ZT341"/>
      <c r="ZU341"/>
      <c r="ZV341"/>
      <c r="ZW341"/>
      <c r="ZX341"/>
      <c r="ZY341"/>
      <c r="ZZ341"/>
      <c r="AAA341"/>
      <c r="AAB341"/>
      <c r="AAC341"/>
      <c r="AAD341"/>
      <c r="AAE341"/>
      <c r="AAF341"/>
      <c r="AAG341"/>
      <c r="AAH341"/>
      <c r="AAI341"/>
      <c r="AAJ341"/>
      <c r="AAK341"/>
      <c r="AAL341"/>
      <c r="AAM341"/>
      <c r="AAN341"/>
      <c r="AAO341"/>
      <c r="AAP341"/>
      <c r="AAQ341"/>
      <c r="AAR341"/>
      <c r="AAS341"/>
      <c r="AAT341"/>
      <c r="AAU341"/>
      <c r="AAV341"/>
      <c r="AAW341"/>
      <c r="AAX341"/>
      <c r="AAY341"/>
      <c r="AAZ341"/>
      <c r="ABA341"/>
      <c r="ABB341"/>
      <c r="ABC341"/>
      <c r="ABD341"/>
      <c r="ABE341"/>
      <c r="ABF341"/>
      <c r="ABG341"/>
      <c r="ABH341"/>
      <c r="ABI341"/>
      <c r="ABJ341"/>
      <c r="ABK341"/>
      <c r="ABL341"/>
      <c r="ABM341"/>
      <c r="ABN341"/>
      <c r="ABO341"/>
      <c r="ABP341"/>
      <c r="ABQ341"/>
      <c r="ABR341"/>
      <c r="ABS341"/>
      <c r="ABT341"/>
      <c r="ABU341"/>
      <c r="ABV341"/>
      <c r="ABW341"/>
      <c r="ABX341"/>
      <c r="ABY341"/>
      <c r="ABZ341"/>
      <c r="ACA341"/>
      <c r="ACB341"/>
      <c r="ACC341"/>
      <c r="ACD341"/>
      <c r="ACE341"/>
      <c r="ACF341"/>
      <c r="ACG341"/>
      <c r="ACH341"/>
      <c r="ACI341"/>
      <c r="ACJ341"/>
      <c r="ACK341"/>
      <c r="ACL341"/>
      <c r="ACM341"/>
      <c r="ACN341"/>
      <c r="ACO341"/>
      <c r="ACP341"/>
      <c r="ACQ341"/>
      <c r="ACR341"/>
      <c r="ACS341"/>
      <c r="ACT341"/>
      <c r="ACU341"/>
      <c r="ACV341"/>
      <c r="ACW341"/>
      <c r="ACX341"/>
      <c r="ACY341"/>
      <c r="ACZ341"/>
      <c r="ADA341"/>
      <c r="ADB341"/>
      <c r="ADC341"/>
      <c r="ADD341"/>
      <c r="ADE341"/>
      <c r="ADF341"/>
      <c r="ADG341"/>
      <c r="ADH341"/>
      <c r="ADI341"/>
      <c r="ADJ341"/>
      <c r="ADK341"/>
      <c r="ADL341"/>
      <c r="ADM341"/>
      <c r="ADN341"/>
      <c r="ADO341"/>
      <c r="ADP341"/>
      <c r="ADQ341"/>
      <c r="ADR341"/>
      <c r="ADS341"/>
      <c r="ADT341"/>
      <c r="ADU341"/>
      <c r="ADV341"/>
      <c r="ADW341"/>
      <c r="ADX341"/>
      <c r="ADY341"/>
      <c r="ADZ341"/>
      <c r="AEA341"/>
      <c r="AEB341"/>
      <c r="AEC341"/>
      <c r="AED341"/>
      <c r="AEE341"/>
      <c r="AEF341"/>
      <c r="AEG341"/>
      <c r="AEH341"/>
      <c r="AEI341"/>
      <c r="AEJ341"/>
      <c r="AEK341"/>
      <c r="AEL341"/>
      <c r="AEM341"/>
      <c r="AEN341"/>
      <c r="AEO341"/>
      <c r="AEP341"/>
      <c r="AEQ341"/>
      <c r="AER341"/>
      <c r="AES341"/>
      <c r="AET341"/>
      <c r="AEU341"/>
      <c r="AEV341"/>
      <c r="AEW341"/>
      <c r="AEX341"/>
      <c r="AEY341"/>
      <c r="AEZ341"/>
      <c r="AFA341"/>
      <c r="AFB341"/>
      <c r="AFC341"/>
      <c r="AFD341"/>
      <c r="AFE341"/>
      <c r="AFF341"/>
      <c r="AFG341"/>
      <c r="AFH341"/>
      <c r="AFI341"/>
      <c r="AFJ341"/>
      <c r="AFK341"/>
      <c r="AFL341"/>
      <c r="AFM341"/>
      <c r="AFN341"/>
      <c r="AFO341"/>
      <c r="AFP341"/>
      <c r="AFQ341"/>
      <c r="AFR341"/>
      <c r="AFS341"/>
      <c r="AFT341"/>
      <c r="AFU341"/>
      <c r="AFV341"/>
      <c r="AFW341"/>
      <c r="AFX341"/>
      <c r="AFY341"/>
      <c r="AFZ341"/>
      <c r="AGA341"/>
      <c r="AGB341"/>
      <c r="AGC341"/>
      <c r="AGD341"/>
      <c r="AGE341"/>
      <c r="AGF341"/>
      <c r="AGG341"/>
      <c r="AGH341"/>
      <c r="AGI341"/>
      <c r="AGJ341"/>
      <c r="AGK341"/>
      <c r="AGL341"/>
      <c r="AGM341"/>
      <c r="AGN341"/>
      <c r="AGO341"/>
      <c r="AGP341"/>
      <c r="AGQ341"/>
      <c r="AGR341"/>
      <c r="AGS341"/>
      <c r="AGT341"/>
      <c r="AGU341"/>
      <c r="AGV341"/>
      <c r="AGW341"/>
      <c r="AGX341"/>
      <c r="AGY341"/>
      <c r="AGZ341"/>
      <c r="AHA341"/>
      <c r="AHB341"/>
      <c r="AHC341"/>
      <c r="AHD341"/>
      <c r="AHE341"/>
      <c r="AHF341"/>
      <c r="AHG341"/>
      <c r="AHH341"/>
      <c r="AHI341"/>
      <c r="AHJ341"/>
      <c r="AHK341"/>
      <c r="AHL341"/>
      <c r="AHM341"/>
      <c r="AHN341"/>
      <c r="AHO341"/>
      <c r="AHP341"/>
      <c r="AHQ341"/>
      <c r="AHR341"/>
      <c r="AHS341"/>
      <c r="AHT341"/>
      <c r="AHU341"/>
      <c r="AHV341"/>
      <c r="AHW341"/>
      <c r="AHX341"/>
      <c r="AHY341"/>
      <c r="AHZ341"/>
      <c r="AIA341"/>
      <c r="AIB341"/>
      <c r="AIC341"/>
      <c r="AID341"/>
      <c r="AIE341"/>
      <c r="AIF341"/>
      <c r="AIG341"/>
      <c r="AIH341"/>
      <c r="AII341"/>
      <c r="AIJ341"/>
      <c r="AIK341"/>
      <c r="AIL341"/>
      <c r="AIM341"/>
      <c r="AIN341"/>
      <c r="AIO341"/>
      <c r="AIP341"/>
      <c r="AIQ341"/>
      <c r="AIR341"/>
      <c r="AIS341"/>
      <c r="AIT341"/>
      <c r="AIU341"/>
      <c r="AIV341"/>
      <c r="AIW341"/>
      <c r="AIX341"/>
      <c r="AIY341"/>
      <c r="AIZ341"/>
      <c r="AJA341"/>
      <c r="AJB341"/>
      <c r="AJC341"/>
      <c r="AJD341"/>
      <c r="AJE341"/>
      <c r="AJF341"/>
      <c r="AJG341"/>
      <c r="AJH341"/>
      <c r="AJI341"/>
      <c r="AJJ341"/>
      <c r="AJK341"/>
      <c r="AJL341"/>
      <c r="AJM341"/>
      <c r="AJN341"/>
      <c r="AJO341"/>
      <c r="AJP341"/>
      <c r="AJQ341"/>
      <c r="AJR341"/>
      <c r="AJS341"/>
      <c r="AJT341"/>
      <c r="AJU341"/>
      <c r="AJV341"/>
      <c r="AJW341"/>
      <c r="AJX341"/>
      <c r="AJY341"/>
      <c r="AJZ341"/>
      <c r="AKA341"/>
      <c r="AKB341"/>
      <c r="AKC341"/>
      <c r="AKD341"/>
      <c r="AKE341"/>
      <c r="AKF341"/>
      <c r="AKG341"/>
      <c r="AKH341"/>
      <c r="AKI341"/>
      <c r="AKJ341"/>
      <c r="AKK341"/>
      <c r="AKL341"/>
      <c r="AKM341"/>
      <c r="AKN341"/>
      <c r="AKO341"/>
      <c r="AKP341"/>
      <c r="AKQ341"/>
      <c r="AKR341"/>
      <c r="AKS341"/>
      <c r="AKT341"/>
      <c r="AKU341"/>
      <c r="AKV341"/>
      <c r="AKW341"/>
      <c r="AKX341"/>
      <c r="AKY341"/>
      <c r="AKZ341"/>
      <c r="ALA341"/>
      <c r="ALB341"/>
      <c r="ALC341"/>
      <c r="ALD341"/>
      <c r="ALE341"/>
      <c r="ALF341"/>
      <c r="ALG341"/>
      <c r="ALH341"/>
      <c r="ALI341"/>
      <c r="ALJ341"/>
      <c r="ALK341"/>
      <c r="ALL341"/>
      <c r="ALM341"/>
      <c r="ALN341"/>
      <c r="ALO341"/>
      <c r="ALP341"/>
      <c r="ALQ341"/>
      <c r="ALR341"/>
      <c r="ALS341"/>
      <c r="ALT341"/>
      <c r="ALU341"/>
      <c r="ALV341"/>
      <c r="ALW341"/>
      <c r="ALX341"/>
      <c r="ALY341"/>
      <c r="ALZ341"/>
      <c r="AMA341"/>
    </row>
    <row r="342" spans="3:1015" x14ac:dyDescent="0.25">
      <c r="C342" s="123"/>
      <c r="D342" s="123"/>
      <c r="E342" s="123"/>
      <c r="F342" s="123"/>
      <c r="G342" s="123"/>
      <c r="H342" s="123"/>
      <c r="I342" s="123"/>
      <c r="J342" s="123"/>
      <c r="K342" s="123"/>
      <c r="L342" s="123"/>
      <c r="M342" s="123"/>
      <c r="N342" s="123"/>
      <c r="O342" s="123"/>
      <c r="P342" s="123"/>
      <c r="Q342" s="123"/>
      <c r="R342" s="123"/>
      <c r="S342" s="123"/>
      <c r="T342" s="123"/>
      <c r="U342" s="123"/>
      <c r="V342" s="123"/>
      <c r="W342" s="123"/>
      <c r="X342" s="123"/>
      <c r="Y342" s="123"/>
      <c r="Z342" s="123"/>
      <c r="AA342" s="123"/>
      <c r="AB342" s="123"/>
      <c r="AC342" s="123"/>
      <c r="AD342" s="123"/>
      <c r="AE342" s="123"/>
      <c r="AF342" s="123"/>
      <c r="AG342" s="123"/>
      <c r="AH342" s="123"/>
      <c r="AI342" s="123"/>
      <c r="AJ342" s="123"/>
      <c r="AK342" s="123"/>
      <c r="AL342" s="123"/>
      <c r="AM342" s="123"/>
      <c r="AN342" s="123"/>
      <c r="AO342" s="123"/>
      <c r="AP342" s="123"/>
      <c r="AQ342" s="123"/>
      <c r="AR342" s="123"/>
      <c r="AS342" s="123"/>
      <c r="AT342" s="123"/>
      <c r="AU342" s="123"/>
      <c r="AV342"/>
      <c r="AW342"/>
      <c r="AX342"/>
      <c r="AY342"/>
      <c r="AZ342"/>
      <c r="BA342"/>
      <c r="BB342"/>
      <c r="BC342"/>
      <c r="BD342"/>
      <c r="BE342"/>
      <c r="BF342"/>
      <c r="BG342"/>
      <c r="BH342"/>
      <c r="BI342"/>
      <c r="BJ342"/>
      <c r="BK342"/>
      <c r="BL342"/>
      <c r="BM342"/>
      <c r="BN342"/>
      <c r="BO342"/>
      <c r="BP342"/>
      <c r="BQ342"/>
      <c r="BR342"/>
      <c r="BS342"/>
      <c r="BT342"/>
      <c r="BU342"/>
      <c r="BV342"/>
      <c r="BW342"/>
      <c r="BX342"/>
      <c r="BY342"/>
      <c r="BZ342"/>
      <c r="CA342"/>
      <c r="CB342"/>
      <c r="CC342"/>
      <c r="CD342"/>
      <c r="CE342"/>
      <c r="CF342"/>
      <c r="CG342"/>
      <c r="CH342"/>
      <c r="CI342"/>
      <c r="CJ342"/>
      <c r="CK342"/>
      <c r="CL342"/>
      <c r="CM342"/>
      <c r="CN342"/>
      <c r="CO342"/>
      <c r="CP342"/>
      <c r="CQ342"/>
      <c r="CR342"/>
      <c r="CS342"/>
      <c r="CT342"/>
      <c r="CU342"/>
      <c r="CV342"/>
      <c r="CW342"/>
      <c r="CX342"/>
      <c r="CY342"/>
      <c r="CZ342"/>
      <c r="DA342"/>
      <c r="DB342"/>
      <c r="DC342"/>
      <c r="DD342"/>
      <c r="DE342"/>
      <c r="DF342"/>
      <c r="DG342"/>
      <c r="DH342"/>
      <c r="DI342"/>
      <c r="DJ342"/>
      <c r="DK342"/>
      <c r="DL342"/>
      <c r="DM342"/>
      <c r="DN342"/>
      <c r="DO342"/>
      <c r="DP342"/>
      <c r="DQ342"/>
      <c r="DR342"/>
      <c r="DS342"/>
      <c r="DT342"/>
      <c r="DU342"/>
      <c r="DV342"/>
      <c r="DW342"/>
      <c r="DX342"/>
      <c r="DY342"/>
      <c r="DZ342"/>
      <c r="EA342"/>
      <c r="EB342"/>
      <c r="EC342"/>
      <c r="ED342"/>
      <c r="EE342"/>
      <c r="EF342"/>
      <c r="EG342"/>
      <c r="EH342"/>
      <c r="EI342"/>
      <c r="EJ342"/>
      <c r="EK342"/>
      <c r="EL342"/>
      <c r="EM342"/>
      <c r="EN342"/>
      <c r="EO342"/>
      <c r="EP342"/>
      <c r="EQ342"/>
      <c r="ER342"/>
      <c r="ES342"/>
      <c r="ET342"/>
      <c r="EU342"/>
      <c r="EV342"/>
      <c r="EW342"/>
      <c r="EX342"/>
      <c r="EY342"/>
      <c r="EZ342"/>
      <c r="FA342"/>
      <c r="FB342"/>
      <c r="FC342"/>
      <c r="FD342"/>
      <c r="FE342"/>
      <c r="FF342"/>
      <c r="FG342"/>
      <c r="FH342"/>
      <c r="FI342"/>
      <c r="FJ342"/>
      <c r="FK342"/>
      <c r="FL342"/>
      <c r="FM342"/>
      <c r="FN342"/>
      <c r="FO342"/>
      <c r="FP342"/>
      <c r="FQ342"/>
      <c r="FR342"/>
      <c r="FS342"/>
      <c r="FT342"/>
      <c r="FU342"/>
      <c r="FV342"/>
      <c r="FW342"/>
      <c r="FX342"/>
      <c r="FY342"/>
      <c r="FZ342"/>
      <c r="GA342"/>
      <c r="GB342"/>
      <c r="GC342"/>
      <c r="GD342"/>
      <c r="GE342"/>
      <c r="GF342"/>
      <c r="GG342"/>
      <c r="GH342"/>
      <c r="GI342"/>
      <c r="GJ342"/>
      <c r="GK342"/>
      <c r="GL342"/>
      <c r="GM342"/>
      <c r="GN342"/>
      <c r="GO342"/>
      <c r="GP342"/>
      <c r="GQ342"/>
      <c r="GR342"/>
      <c r="GS342"/>
      <c r="GT342"/>
      <c r="GU342"/>
      <c r="GV342"/>
      <c r="GW342"/>
      <c r="GX342"/>
      <c r="GY342"/>
      <c r="GZ342"/>
      <c r="HA342"/>
      <c r="HB342"/>
      <c r="HC342"/>
      <c r="HD342"/>
      <c r="HE342"/>
      <c r="HF342"/>
      <c r="HG342"/>
      <c r="HH342"/>
      <c r="HI342"/>
      <c r="HJ342"/>
      <c r="HK342"/>
      <c r="HL342"/>
      <c r="HM342"/>
      <c r="HN342"/>
      <c r="HO342"/>
      <c r="HP342"/>
      <c r="HQ342"/>
      <c r="HR342"/>
      <c r="HS342"/>
      <c r="HT342"/>
      <c r="HU342"/>
      <c r="HV342"/>
      <c r="HW342"/>
      <c r="HX342"/>
      <c r="HY342"/>
      <c r="HZ342"/>
      <c r="IA342"/>
      <c r="IB342"/>
      <c r="IC342"/>
      <c r="ID342"/>
      <c r="IE342"/>
      <c r="IF342"/>
      <c r="IG342"/>
      <c r="IH342"/>
      <c r="II342"/>
      <c r="IJ342"/>
      <c r="IK342"/>
      <c r="IL342"/>
      <c r="IM342"/>
      <c r="IN342"/>
      <c r="IO342"/>
      <c r="IP342"/>
      <c r="IQ342"/>
      <c r="IR342"/>
      <c r="IS342"/>
      <c r="IT342"/>
      <c r="IU342"/>
      <c r="IV342"/>
      <c r="IW342"/>
      <c r="IX342"/>
      <c r="IY342"/>
      <c r="IZ342"/>
      <c r="JA342"/>
      <c r="JB342"/>
      <c r="JC342"/>
      <c r="JD342"/>
      <c r="JE342"/>
      <c r="JF342"/>
      <c r="JG342"/>
      <c r="JH342"/>
      <c r="JI342"/>
      <c r="JJ342"/>
      <c r="JK342"/>
      <c r="JL342"/>
      <c r="JM342"/>
      <c r="JN342"/>
      <c r="JO342"/>
      <c r="JP342"/>
      <c r="JQ342"/>
      <c r="JR342"/>
      <c r="JS342"/>
      <c r="JT342"/>
      <c r="JU342"/>
      <c r="JV342"/>
      <c r="JW342"/>
      <c r="JX342"/>
      <c r="JY342"/>
      <c r="JZ342"/>
      <c r="KA342"/>
      <c r="KB342"/>
      <c r="KC342"/>
      <c r="KD342"/>
      <c r="KE342"/>
      <c r="KF342"/>
      <c r="KG342"/>
      <c r="KH342"/>
      <c r="KI342"/>
      <c r="KJ342"/>
      <c r="KK342"/>
      <c r="KL342"/>
      <c r="KM342"/>
      <c r="KN342"/>
      <c r="KO342"/>
      <c r="KP342"/>
      <c r="KQ342"/>
      <c r="KR342"/>
      <c r="KS342"/>
      <c r="KT342"/>
      <c r="KU342"/>
      <c r="KV342"/>
      <c r="KW342"/>
      <c r="KX342"/>
      <c r="KY342"/>
      <c r="KZ342"/>
      <c r="LA342"/>
      <c r="LB342"/>
      <c r="LC342"/>
      <c r="LD342"/>
      <c r="LE342"/>
      <c r="LF342"/>
      <c r="LG342"/>
      <c r="LH342"/>
      <c r="LI342"/>
      <c r="LJ342"/>
      <c r="LK342"/>
      <c r="LL342"/>
      <c r="LM342"/>
      <c r="LN342"/>
      <c r="LO342"/>
      <c r="LP342"/>
      <c r="LQ342"/>
      <c r="LR342"/>
      <c r="LS342"/>
      <c r="LT342"/>
      <c r="LU342"/>
      <c r="LV342"/>
      <c r="LW342"/>
      <c r="LX342"/>
      <c r="LY342"/>
      <c r="LZ342"/>
      <c r="MA342"/>
      <c r="MB342"/>
      <c r="MC342"/>
      <c r="MD342"/>
      <c r="ME342"/>
      <c r="MF342"/>
      <c r="MG342"/>
      <c r="MH342"/>
      <c r="MI342"/>
      <c r="MJ342"/>
      <c r="MK342"/>
      <c r="ML342"/>
      <c r="MM342"/>
      <c r="MN342"/>
      <c r="MO342"/>
      <c r="MP342"/>
      <c r="MQ342"/>
      <c r="MR342"/>
      <c r="MS342"/>
      <c r="MT342"/>
      <c r="MU342"/>
      <c r="MV342"/>
      <c r="MW342"/>
      <c r="MX342"/>
      <c r="MY342"/>
      <c r="MZ342"/>
      <c r="NA342"/>
      <c r="NB342"/>
      <c r="NC342"/>
      <c r="ND342"/>
      <c r="NE342"/>
      <c r="NF342"/>
      <c r="NG342"/>
      <c r="NH342"/>
      <c r="NI342"/>
      <c r="NJ342"/>
      <c r="NK342"/>
      <c r="NL342"/>
      <c r="NM342"/>
      <c r="NN342"/>
      <c r="NO342"/>
      <c r="NP342"/>
      <c r="NQ342"/>
      <c r="NR342"/>
      <c r="NS342"/>
      <c r="NT342"/>
      <c r="NU342"/>
      <c r="NV342"/>
      <c r="NW342"/>
      <c r="NX342"/>
      <c r="NY342"/>
      <c r="NZ342"/>
      <c r="OA342"/>
      <c r="OB342"/>
      <c r="OC342"/>
      <c r="OD342"/>
      <c r="OE342"/>
      <c r="OF342"/>
      <c r="OG342"/>
      <c r="OH342"/>
      <c r="OI342"/>
      <c r="OJ342"/>
      <c r="OK342"/>
      <c r="OL342"/>
      <c r="OM342"/>
      <c r="ON342"/>
      <c r="OO342"/>
      <c r="OP342"/>
      <c r="OQ342"/>
      <c r="OR342"/>
      <c r="OS342"/>
      <c r="OT342"/>
      <c r="OU342"/>
      <c r="OV342"/>
      <c r="OW342"/>
      <c r="OX342"/>
      <c r="OY342"/>
      <c r="OZ342"/>
      <c r="PA342"/>
      <c r="PB342"/>
      <c r="PC342"/>
      <c r="PD342"/>
      <c r="PE342"/>
      <c r="PF342"/>
      <c r="PG342"/>
      <c r="PH342"/>
      <c r="PI342"/>
      <c r="PJ342"/>
      <c r="PK342"/>
      <c r="PL342"/>
      <c r="PM342"/>
      <c r="PN342"/>
      <c r="PO342"/>
      <c r="PP342"/>
      <c r="PQ342"/>
      <c r="PR342"/>
      <c r="PS342"/>
      <c r="PT342"/>
      <c r="PU342"/>
      <c r="PV342"/>
      <c r="PW342"/>
      <c r="PX342"/>
      <c r="PY342"/>
      <c r="PZ342"/>
      <c r="QA342"/>
      <c r="QB342"/>
      <c r="QC342"/>
      <c r="QD342"/>
      <c r="QE342"/>
      <c r="QF342"/>
      <c r="QG342"/>
      <c r="QH342"/>
      <c r="QI342"/>
      <c r="QJ342"/>
      <c r="QK342"/>
      <c r="QL342"/>
      <c r="QM342"/>
      <c r="QN342"/>
      <c r="QO342"/>
      <c r="QP342"/>
      <c r="QQ342"/>
      <c r="QR342"/>
      <c r="QS342"/>
      <c r="QT342"/>
      <c r="QU342"/>
      <c r="QV342"/>
      <c r="QW342"/>
      <c r="QX342"/>
      <c r="QY342"/>
      <c r="QZ342"/>
      <c r="RA342"/>
      <c r="RB342"/>
      <c r="RC342"/>
      <c r="RD342"/>
      <c r="RE342"/>
      <c r="RF342"/>
      <c r="RG342"/>
      <c r="RH342"/>
      <c r="RI342"/>
      <c r="RJ342"/>
      <c r="RK342"/>
      <c r="RL342"/>
      <c r="RM342"/>
      <c r="RN342"/>
      <c r="RO342"/>
      <c r="RP342"/>
      <c r="RQ342"/>
      <c r="RR342"/>
      <c r="RS342"/>
      <c r="RT342"/>
      <c r="RU342"/>
      <c r="RV342"/>
      <c r="RW342"/>
      <c r="RX342"/>
      <c r="RY342"/>
      <c r="RZ342"/>
      <c r="SA342"/>
      <c r="SB342"/>
      <c r="SC342"/>
      <c r="SD342"/>
      <c r="SE342"/>
      <c r="SF342"/>
      <c r="SG342"/>
      <c r="SH342"/>
      <c r="SI342"/>
      <c r="SJ342"/>
      <c r="SK342"/>
      <c r="SL342"/>
      <c r="SM342"/>
      <c r="SN342"/>
      <c r="SO342"/>
      <c r="SP342"/>
      <c r="SQ342"/>
      <c r="SR342"/>
      <c r="SS342"/>
      <c r="ST342"/>
      <c r="SU342"/>
      <c r="SV342"/>
      <c r="SW342"/>
      <c r="SX342"/>
      <c r="SY342"/>
      <c r="SZ342"/>
      <c r="TA342"/>
      <c r="TB342"/>
      <c r="TC342"/>
      <c r="TD342"/>
      <c r="TE342"/>
      <c r="TF342"/>
      <c r="TG342"/>
      <c r="TH342"/>
      <c r="TI342"/>
      <c r="TJ342"/>
      <c r="TK342"/>
      <c r="TL342"/>
      <c r="TM342"/>
      <c r="TN342"/>
      <c r="TO342"/>
      <c r="TP342"/>
      <c r="TQ342"/>
      <c r="TR342"/>
      <c r="TS342"/>
      <c r="TT342"/>
      <c r="TU342"/>
      <c r="TV342"/>
      <c r="TW342"/>
      <c r="TX342"/>
      <c r="TY342"/>
      <c r="TZ342"/>
      <c r="UA342"/>
      <c r="UB342"/>
      <c r="UC342"/>
      <c r="UD342"/>
      <c r="UE342"/>
      <c r="UF342"/>
      <c r="UG342"/>
      <c r="UH342"/>
      <c r="UI342"/>
      <c r="UJ342"/>
      <c r="UK342"/>
      <c r="UL342"/>
      <c r="UM342"/>
      <c r="UN342"/>
      <c r="UO342"/>
      <c r="UP342"/>
      <c r="UQ342"/>
      <c r="UR342"/>
      <c r="US342"/>
      <c r="UT342"/>
      <c r="UU342"/>
      <c r="UV342"/>
      <c r="UW342"/>
      <c r="UX342"/>
      <c r="UY342"/>
      <c r="UZ342"/>
      <c r="VA342"/>
      <c r="VB342"/>
      <c r="VC342"/>
      <c r="VD342"/>
      <c r="VE342"/>
      <c r="VF342"/>
      <c r="VG342"/>
      <c r="VH342"/>
      <c r="VI342"/>
      <c r="VJ342"/>
      <c r="VK342"/>
      <c r="VL342"/>
      <c r="VM342"/>
      <c r="VN342"/>
      <c r="VO342"/>
      <c r="VP342"/>
      <c r="VQ342"/>
      <c r="VR342"/>
      <c r="VS342"/>
      <c r="VT342"/>
      <c r="VU342"/>
      <c r="VV342"/>
      <c r="VW342"/>
      <c r="VX342"/>
      <c r="VY342"/>
      <c r="VZ342"/>
      <c r="WA342"/>
      <c r="WB342"/>
      <c r="WC342"/>
      <c r="WD342"/>
      <c r="WE342"/>
      <c r="WF342"/>
      <c r="WG342"/>
      <c r="WH342"/>
      <c r="WI342"/>
      <c r="WJ342"/>
      <c r="WK342"/>
      <c r="WL342"/>
      <c r="WM342"/>
      <c r="WN342"/>
      <c r="WO342"/>
      <c r="WP342"/>
      <c r="WQ342"/>
      <c r="WR342"/>
      <c r="WS342"/>
      <c r="WT342"/>
      <c r="WU342"/>
      <c r="WV342"/>
      <c r="WW342"/>
      <c r="WX342"/>
      <c r="WY342"/>
      <c r="WZ342"/>
      <c r="XA342"/>
      <c r="XB342"/>
      <c r="XC342"/>
      <c r="XD342"/>
      <c r="XE342"/>
      <c r="XF342"/>
      <c r="XG342"/>
      <c r="XH342"/>
      <c r="XI342"/>
      <c r="XJ342"/>
      <c r="XK342"/>
      <c r="XL342"/>
      <c r="XM342"/>
      <c r="XN342"/>
      <c r="XO342"/>
      <c r="XP342"/>
      <c r="XQ342"/>
      <c r="XR342"/>
      <c r="XS342"/>
      <c r="XT342"/>
      <c r="XU342"/>
      <c r="XV342"/>
      <c r="XW342"/>
      <c r="XX342"/>
      <c r="XY342"/>
      <c r="XZ342"/>
      <c r="YA342"/>
      <c r="YB342"/>
      <c r="YC342"/>
      <c r="YD342"/>
      <c r="YE342"/>
      <c r="YF342"/>
      <c r="YG342"/>
      <c r="YH342"/>
      <c r="YI342"/>
      <c r="YJ342"/>
      <c r="YK342"/>
      <c r="YL342"/>
      <c r="YM342"/>
      <c r="YN342"/>
      <c r="YO342"/>
      <c r="YP342"/>
      <c r="YQ342"/>
      <c r="YR342"/>
      <c r="YS342"/>
      <c r="YT342"/>
      <c r="YU342"/>
      <c r="YV342"/>
      <c r="YW342"/>
      <c r="YX342"/>
      <c r="YY342"/>
      <c r="YZ342"/>
      <c r="ZA342"/>
      <c r="ZB342"/>
      <c r="ZC342"/>
      <c r="ZD342"/>
      <c r="ZE342"/>
      <c r="ZF342"/>
      <c r="ZG342"/>
      <c r="ZH342"/>
      <c r="ZI342"/>
      <c r="ZJ342"/>
      <c r="ZK342"/>
      <c r="ZL342"/>
      <c r="ZM342"/>
      <c r="ZN342"/>
      <c r="ZO342"/>
      <c r="ZP342"/>
      <c r="ZQ342"/>
      <c r="ZR342"/>
      <c r="ZS342"/>
      <c r="ZT342"/>
      <c r="ZU342"/>
      <c r="ZV342"/>
      <c r="ZW342"/>
      <c r="ZX342"/>
      <c r="ZY342"/>
      <c r="ZZ342"/>
      <c r="AAA342"/>
      <c r="AAB342"/>
      <c r="AAC342"/>
      <c r="AAD342"/>
      <c r="AAE342"/>
      <c r="AAF342"/>
      <c r="AAG342"/>
      <c r="AAH342"/>
      <c r="AAI342"/>
      <c r="AAJ342"/>
      <c r="AAK342"/>
      <c r="AAL342"/>
      <c r="AAM342"/>
      <c r="AAN342"/>
      <c r="AAO342"/>
      <c r="AAP342"/>
      <c r="AAQ342"/>
      <c r="AAR342"/>
      <c r="AAS342"/>
      <c r="AAT342"/>
      <c r="AAU342"/>
      <c r="AAV342"/>
      <c r="AAW342"/>
      <c r="AAX342"/>
      <c r="AAY342"/>
      <c r="AAZ342"/>
      <c r="ABA342"/>
      <c r="ABB342"/>
      <c r="ABC342"/>
      <c r="ABD342"/>
      <c r="ABE342"/>
      <c r="ABF342"/>
      <c r="ABG342"/>
      <c r="ABH342"/>
      <c r="ABI342"/>
      <c r="ABJ342"/>
      <c r="ABK342"/>
      <c r="ABL342"/>
      <c r="ABM342"/>
      <c r="ABN342"/>
      <c r="ABO342"/>
      <c r="ABP342"/>
      <c r="ABQ342"/>
      <c r="ABR342"/>
      <c r="ABS342"/>
      <c r="ABT342"/>
      <c r="ABU342"/>
      <c r="ABV342"/>
      <c r="ABW342"/>
      <c r="ABX342"/>
      <c r="ABY342"/>
      <c r="ABZ342"/>
      <c r="ACA342"/>
      <c r="ACB342"/>
      <c r="ACC342"/>
      <c r="ACD342"/>
      <c r="ACE342"/>
      <c r="ACF342"/>
      <c r="ACG342"/>
      <c r="ACH342"/>
      <c r="ACI342"/>
      <c r="ACJ342"/>
      <c r="ACK342"/>
      <c r="ACL342"/>
      <c r="ACM342"/>
      <c r="ACN342"/>
      <c r="ACO342"/>
      <c r="ACP342"/>
      <c r="ACQ342"/>
      <c r="ACR342"/>
      <c r="ACS342"/>
      <c r="ACT342"/>
      <c r="ACU342"/>
      <c r="ACV342"/>
      <c r="ACW342"/>
      <c r="ACX342"/>
      <c r="ACY342"/>
      <c r="ACZ342"/>
      <c r="ADA342"/>
      <c r="ADB342"/>
      <c r="ADC342"/>
      <c r="ADD342"/>
      <c r="ADE342"/>
      <c r="ADF342"/>
      <c r="ADG342"/>
      <c r="ADH342"/>
      <c r="ADI342"/>
      <c r="ADJ342"/>
      <c r="ADK342"/>
      <c r="ADL342"/>
      <c r="ADM342"/>
      <c r="ADN342"/>
      <c r="ADO342"/>
      <c r="ADP342"/>
      <c r="ADQ342"/>
      <c r="ADR342"/>
      <c r="ADS342"/>
      <c r="ADT342"/>
      <c r="ADU342"/>
      <c r="ADV342"/>
      <c r="ADW342"/>
      <c r="ADX342"/>
      <c r="ADY342"/>
      <c r="ADZ342"/>
      <c r="AEA342"/>
      <c r="AEB342"/>
      <c r="AEC342"/>
      <c r="AED342"/>
      <c r="AEE342"/>
      <c r="AEF342"/>
      <c r="AEG342"/>
      <c r="AEH342"/>
      <c r="AEI342"/>
      <c r="AEJ342"/>
      <c r="AEK342"/>
      <c r="AEL342"/>
      <c r="AEM342"/>
      <c r="AEN342"/>
      <c r="AEO342"/>
      <c r="AEP342"/>
      <c r="AEQ342"/>
      <c r="AER342"/>
      <c r="AES342"/>
      <c r="AET342"/>
      <c r="AEU342"/>
      <c r="AEV342"/>
      <c r="AEW342"/>
      <c r="AEX342"/>
      <c r="AEY342"/>
      <c r="AEZ342"/>
      <c r="AFA342"/>
      <c r="AFB342"/>
      <c r="AFC342"/>
      <c r="AFD342"/>
      <c r="AFE342"/>
      <c r="AFF342"/>
      <c r="AFG342"/>
      <c r="AFH342"/>
      <c r="AFI342"/>
      <c r="AFJ342"/>
      <c r="AFK342"/>
      <c r="AFL342"/>
      <c r="AFM342"/>
      <c r="AFN342"/>
      <c r="AFO342"/>
      <c r="AFP342"/>
      <c r="AFQ342"/>
      <c r="AFR342"/>
      <c r="AFS342"/>
      <c r="AFT342"/>
      <c r="AFU342"/>
      <c r="AFV342"/>
      <c r="AFW342"/>
      <c r="AFX342"/>
      <c r="AFY342"/>
      <c r="AFZ342"/>
      <c r="AGA342"/>
      <c r="AGB342"/>
      <c r="AGC342"/>
      <c r="AGD342"/>
      <c r="AGE342"/>
      <c r="AGF342"/>
      <c r="AGG342"/>
      <c r="AGH342"/>
      <c r="AGI342"/>
      <c r="AGJ342"/>
      <c r="AGK342"/>
      <c r="AGL342"/>
      <c r="AGM342"/>
      <c r="AGN342"/>
      <c r="AGO342"/>
      <c r="AGP342"/>
      <c r="AGQ342"/>
      <c r="AGR342"/>
      <c r="AGS342"/>
      <c r="AGT342"/>
      <c r="AGU342"/>
      <c r="AGV342"/>
      <c r="AGW342"/>
      <c r="AGX342"/>
      <c r="AGY342"/>
      <c r="AGZ342"/>
      <c r="AHA342"/>
      <c r="AHB342"/>
      <c r="AHC342"/>
      <c r="AHD342"/>
      <c r="AHE342"/>
      <c r="AHF342"/>
      <c r="AHG342"/>
      <c r="AHH342"/>
      <c r="AHI342"/>
      <c r="AHJ342"/>
      <c r="AHK342"/>
      <c r="AHL342"/>
      <c r="AHM342"/>
      <c r="AHN342"/>
      <c r="AHO342"/>
      <c r="AHP342"/>
      <c r="AHQ342"/>
      <c r="AHR342"/>
      <c r="AHS342"/>
      <c r="AHT342"/>
      <c r="AHU342"/>
      <c r="AHV342"/>
      <c r="AHW342"/>
      <c r="AHX342"/>
      <c r="AHY342"/>
      <c r="AHZ342"/>
      <c r="AIA342"/>
      <c r="AIB342"/>
      <c r="AIC342"/>
      <c r="AID342"/>
      <c r="AIE342"/>
      <c r="AIF342"/>
      <c r="AIG342"/>
      <c r="AIH342"/>
      <c r="AII342"/>
      <c r="AIJ342"/>
      <c r="AIK342"/>
      <c r="AIL342"/>
      <c r="AIM342"/>
      <c r="AIN342"/>
      <c r="AIO342"/>
      <c r="AIP342"/>
      <c r="AIQ342"/>
      <c r="AIR342"/>
      <c r="AIS342"/>
      <c r="AIT342"/>
      <c r="AIU342"/>
      <c r="AIV342"/>
      <c r="AIW342"/>
      <c r="AIX342"/>
      <c r="AIY342"/>
      <c r="AIZ342"/>
      <c r="AJA342"/>
      <c r="AJB342"/>
      <c r="AJC342"/>
      <c r="AJD342"/>
      <c r="AJE342"/>
      <c r="AJF342"/>
      <c r="AJG342"/>
      <c r="AJH342"/>
      <c r="AJI342"/>
      <c r="AJJ342"/>
      <c r="AJK342"/>
      <c r="AJL342"/>
      <c r="AJM342"/>
      <c r="AJN342"/>
      <c r="AJO342"/>
      <c r="AJP342"/>
      <c r="AJQ342"/>
      <c r="AJR342"/>
      <c r="AJS342"/>
      <c r="AJT342"/>
      <c r="AJU342"/>
      <c r="AJV342"/>
      <c r="AJW342"/>
      <c r="AJX342"/>
      <c r="AJY342"/>
      <c r="AJZ342"/>
      <c r="AKA342"/>
      <c r="AKB342"/>
      <c r="AKC342"/>
      <c r="AKD342"/>
      <c r="AKE342"/>
      <c r="AKF342"/>
      <c r="AKG342"/>
      <c r="AKH342"/>
      <c r="AKI342"/>
      <c r="AKJ342"/>
      <c r="AKK342"/>
      <c r="AKL342"/>
      <c r="AKM342"/>
      <c r="AKN342"/>
      <c r="AKO342"/>
      <c r="AKP342"/>
      <c r="AKQ342"/>
      <c r="AKR342"/>
      <c r="AKS342"/>
      <c r="AKT342"/>
      <c r="AKU342"/>
      <c r="AKV342"/>
      <c r="AKW342"/>
      <c r="AKX342"/>
      <c r="AKY342"/>
      <c r="AKZ342"/>
      <c r="ALA342"/>
      <c r="ALB342"/>
      <c r="ALC342"/>
      <c r="ALD342"/>
      <c r="ALE342"/>
      <c r="ALF342"/>
      <c r="ALG342"/>
      <c r="ALH342"/>
      <c r="ALI342"/>
      <c r="ALJ342"/>
      <c r="ALK342"/>
      <c r="ALL342"/>
      <c r="ALM342"/>
      <c r="ALN342"/>
      <c r="ALO342"/>
      <c r="ALP342"/>
      <c r="ALQ342"/>
      <c r="ALR342"/>
      <c r="ALS342"/>
      <c r="ALT342"/>
      <c r="ALU342"/>
      <c r="ALV342"/>
      <c r="ALW342"/>
      <c r="ALX342"/>
      <c r="ALY342"/>
      <c r="ALZ342"/>
      <c r="AMA342"/>
    </row>
    <row r="343" spans="3:1015" x14ac:dyDescent="0.25">
      <c r="C343" s="123"/>
      <c r="D343" s="123"/>
      <c r="E343" s="123"/>
      <c r="F343" s="123"/>
      <c r="G343" s="123"/>
      <c r="H343" s="123"/>
      <c r="I343" s="123"/>
      <c r="J343" s="123"/>
      <c r="K343" s="123"/>
      <c r="L343" s="123"/>
      <c r="M343" s="123"/>
      <c r="N343" s="123"/>
      <c r="O343" s="123"/>
      <c r="P343" s="123"/>
      <c r="Q343" s="123"/>
      <c r="R343" s="123"/>
      <c r="S343" s="123"/>
      <c r="T343" s="123"/>
      <c r="U343" s="123"/>
      <c r="V343" s="123"/>
      <c r="W343" s="123"/>
      <c r="X343" s="123"/>
      <c r="Y343" s="123"/>
      <c r="Z343" s="123"/>
      <c r="AA343" s="123"/>
      <c r="AB343" s="123"/>
      <c r="AC343" s="123"/>
      <c r="AD343" s="123"/>
      <c r="AE343" s="123"/>
      <c r="AF343" s="123"/>
      <c r="AG343" s="123"/>
      <c r="AH343" s="123"/>
      <c r="AI343" s="123"/>
      <c r="AJ343" s="123"/>
      <c r="AK343" s="123"/>
      <c r="AL343" s="123"/>
      <c r="AM343" s="123"/>
      <c r="AN343" s="123"/>
      <c r="AO343" s="123"/>
      <c r="AP343" s="123"/>
      <c r="AQ343" s="123"/>
      <c r="AR343" s="123"/>
      <c r="AS343" s="123"/>
      <c r="AT343" s="123"/>
      <c r="AU343" s="123"/>
      <c r="AV343"/>
      <c r="AW343"/>
      <c r="AX343"/>
      <c r="AY343"/>
      <c r="AZ343"/>
      <c r="BA343"/>
      <c r="BB343"/>
      <c r="BC343"/>
      <c r="BD343"/>
      <c r="BE343"/>
      <c r="BF343"/>
      <c r="BG343"/>
      <c r="BH343"/>
      <c r="BI343"/>
      <c r="BJ343"/>
      <c r="BK343"/>
      <c r="BL343"/>
      <c r="BM343"/>
      <c r="BN343"/>
      <c r="BO343"/>
      <c r="BP343"/>
      <c r="BQ343"/>
      <c r="BR343"/>
      <c r="BS343"/>
      <c r="BT343"/>
      <c r="BU343"/>
      <c r="BV343"/>
      <c r="BW343"/>
      <c r="BX343"/>
      <c r="BY343"/>
      <c r="BZ343"/>
      <c r="CA343"/>
      <c r="CB343"/>
      <c r="CC343"/>
      <c r="CD343"/>
      <c r="CE343"/>
      <c r="CF343"/>
      <c r="CG343"/>
      <c r="CH343"/>
      <c r="CI343"/>
      <c r="CJ343"/>
      <c r="CK343"/>
      <c r="CL343"/>
      <c r="CM343"/>
      <c r="CN343"/>
      <c r="CO343"/>
      <c r="CP343"/>
      <c r="CQ343"/>
      <c r="CR343"/>
      <c r="CS343"/>
      <c r="CT343"/>
      <c r="CU343"/>
      <c r="CV343"/>
      <c r="CW343"/>
      <c r="CX343"/>
      <c r="CY343"/>
      <c r="CZ343"/>
      <c r="DA343"/>
      <c r="DB343"/>
      <c r="DC343"/>
      <c r="DD343"/>
      <c r="DE343"/>
      <c r="DF343"/>
      <c r="DG343"/>
      <c r="DH343"/>
      <c r="DI343"/>
      <c r="DJ343"/>
      <c r="DK343"/>
      <c r="DL343"/>
      <c r="DM343"/>
      <c r="DN343"/>
      <c r="DO343"/>
      <c r="DP343"/>
      <c r="DQ343"/>
      <c r="DR343"/>
      <c r="DS343"/>
      <c r="DT343"/>
      <c r="DU343"/>
      <c r="DV343"/>
      <c r="DW343"/>
      <c r="DX343"/>
      <c r="DY343"/>
      <c r="DZ343"/>
      <c r="EA343"/>
      <c r="EB343"/>
      <c r="EC343"/>
      <c r="ED343"/>
      <c r="EE343"/>
      <c r="EF343"/>
      <c r="EG343"/>
      <c r="EH343"/>
      <c r="EI343"/>
      <c r="EJ343"/>
      <c r="EK343"/>
      <c r="EL343"/>
      <c r="EM343"/>
      <c r="EN343"/>
      <c r="EO343"/>
      <c r="EP343"/>
      <c r="EQ343"/>
      <c r="ER343"/>
      <c r="ES343"/>
      <c r="ET343"/>
      <c r="EU343"/>
      <c r="EV343"/>
      <c r="EW343"/>
      <c r="EX343"/>
      <c r="EY343"/>
      <c r="EZ343"/>
      <c r="FA343"/>
      <c r="FB343"/>
      <c r="FC343"/>
      <c r="FD343"/>
      <c r="FE343"/>
      <c r="FF343"/>
      <c r="FG343"/>
      <c r="FH343"/>
      <c r="FI343"/>
      <c r="FJ343"/>
      <c r="FK343"/>
      <c r="FL343"/>
      <c r="FM343"/>
      <c r="FN343"/>
      <c r="FO343"/>
      <c r="FP343"/>
      <c r="FQ343"/>
      <c r="FR343"/>
      <c r="FS343"/>
      <c r="FT343"/>
      <c r="FU343"/>
      <c r="FV343"/>
      <c r="FW343"/>
      <c r="FX343"/>
      <c r="FY343"/>
      <c r="FZ343"/>
      <c r="GA343"/>
      <c r="GB343"/>
      <c r="GC343"/>
      <c r="GD343"/>
      <c r="GE343"/>
      <c r="GF343"/>
      <c r="GG343"/>
      <c r="GH343"/>
      <c r="GI343"/>
      <c r="GJ343"/>
      <c r="GK343"/>
      <c r="GL343"/>
      <c r="GM343"/>
      <c r="GN343"/>
      <c r="GO343"/>
      <c r="GP343"/>
      <c r="GQ343"/>
      <c r="GR343"/>
      <c r="GS343"/>
      <c r="GT343"/>
      <c r="GU343"/>
      <c r="GV343"/>
      <c r="GW343"/>
      <c r="GX343"/>
      <c r="GY343"/>
      <c r="GZ343"/>
      <c r="HA343"/>
      <c r="HB343"/>
      <c r="HC343"/>
      <c r="HD343"/>
      <c r="HE343"/>
      <c r="HF343"/>
      <c r="HG343"/>
      <c r="HH343"/>
      <c r="HI343"/>
      <c r="HJ343"/>
      <c r="HK343"/>
      <c r="HL343"/>
      <c r="HM343"/>
      <c r="HN343"/>
      <c r="HO343"/>
      <c r="HP343"/>
      <c r="HQ343"/>
      <c r="HR343"/>
      <c r="HS343"/>
      <c r="HT343"/>
      <c r="HU343"/>
      <c r="HV343"/>
      <c r="HW343"/>
      <c r="HX343"/>
      <c r="HY343"/>
      <c r="HZ343"/>
      <c r="IA343"/>
      <c r="IB343"/>
      <c r="IC343"/>
      <c r="ID343"/>
      <c r="IE343"/>
      <c r="IF343"/>
      <c r="IG343"/>
      <c r="IH343"/>
      <c r="II343"/>
      <c r="IJ343"/>
      <c r="IK343"/>
      <c r="IL343"/>
      <c r="IM343"/>
      <c r="IN343"/>
      <c r="IO343"/>
      <c r="IP343"/>
      <c r="IQ343"/>
      <c r="IR343"/>
      <c r="IS343"/>
      <c r="IT343"/>
      <c r="IU343"/>
      <c r="IV343"/>
      <c r="IW343"/>
      <c r="IX343"/>
      <c r="IY343"/>
      <c r="IZ343"/>
      <c r="JA343"/>
      <c r="JB343"/>
      <c r="JC343"/>
      <c r="JD343"/>
      <c r="JE343"/>
      <c r="JF343"/>
      <c r="JG343"/>
      <c r="JH343"/>
      <c r="JI343"/>
      <c r="JJ343"/>
      <c r="JK343"/>
      <c r="JL343"/>
      <c r="JM343"/>
      <c r="JN343"/>
      <c r="JO343"/>
      <c r="JP343"/>
      <c r="JQ343"/>
      <c r="JR343"/>
      <c r="JS343"/>
      <c r="JT343"/>
      <c r="JU343"/>
      <c r="JV343"/>
      <c r="JW343"/>
      <c r="JX343"/>
      <c r="JY343"/>
      <c r="JZ343"/>
      <c r="KA343"/>
      <c r="KB343"/>
      <c r="KC343"/>
      <c r="KD343"/>
      <c r="KE343"/>
      <c r="KF343"/>
      <c r="KG343"/>
      <c r="KH343"/>
      <c r="KI343"/>
      <c r="KJ343"/>
      <c r="KK343"/>
      <c r="KL343"/>
      <c r="KM343"/>
      <c r="KN343"/>
      <c r="KO343"/>
      <c r="KP343"/>
      <c r="KQ343"/>
      <c r="KR343"/>
      <c r="KS343"/>
      <c r="KT343"/>
      <c r="KU343"/>
      <c r="KV343"/>
      <c r="KW343"/>
      <c r="KX343"/>
      <c r="KY343"/>
      <c r="KZ343"/>
      <c r="LA343"/>
      <c r="LB343"/>
      <c r="LC343"/>
      <c r="LD343"/>
      <c r="LE343"/>
      <c r="LF343"/>
      <c r="LG343"/>
      <c r="LH343"/>
      <c r="LI343"/>
      <c r="LJ343"/>
      <c r="LK343"/>
      <c r="LL343"/>
      <c r="LM343"/>
      <c r="LN343"/>
      <c r="LO343"/>
      <c r="LP343"/>
      <c r="LQ343"/>
      <c r="LR343"/>
      <c r="LS343"/>
      <c r="LT343"/>
      <c r="LU343"/>
      <c r="LV343"/>
      <c r="LW343"/>
      <c r="LX343"/>
      <c r="LY343"/>
      <c r="LZ343"/>
      <c r="MA343"/>
      <c r="MB343"/>
      <c r="MC343"/>
      <c r="MD343"/>
      <c r="ME343"/>
      <c r="MF343"/>
      <c r="MG343"/>
      <c r="MH343"/>
      <c r="MI343"/>
      <c r="MJ343"/>
      <c r="MK343"/>
      <c r="ML343"/>
      <c r="MM343"/>
      <c r="MN343"/>
      <c r="MO343"/>
      <c r="MP343"/>
      <c r="MQ343"/>
      <c r="MR343"/>
      <c r="MS343"/>
      <c r="MT343"/>
      <c r="MU343"/>
      <c r="MV343"/>
      <c r="MW343"/>
      <c r="MX343"/>
      <c r="MY343"/>
      <c r="MZ343"/>
      <c r="NA343"/>
      <c r="NB343"/>
      <c r="NC343"/>
      <c r="ND343"/>
      <c r="NE343"/>
      <c r="NF343"/>
      <c r="NG343"/>
      <c r="NH343"/>
      <c r="NI343"/>
      <c r="NJ343"/>
      <c r="NK343"/>
      <c r="NL343"/>
      <c r="NM343"/>
      <c r="NN343"/>
      <c r="NO343"/>
      <c r="NP343"/>
      <c r="NQ343"/>
      <c r="NR343"/>
      <c r="NS343"/>
      <c r="NT343"/>
      <c r="NU343"/>
      <c r="NV343"/>
      <c r="NW343"/>
      <c r="NX343"/>
      <c r="NY343"/>
      <c r="NZ343"/>
      <c r="OA343"/>
      <c r="OB343"/>
      <c r="OC343"/>
      <c r="OD343"/>
      <c r="OE343"/>
      <c r="OF343"/>
      <c r="OG343"/>
      <c r="OH343"/>
      <c r="OI343"/>
      <c r="OJ343"/>
      <c r="OK343"/>
      <c r="OL343"/>
      <c r="OM343"/>
      <c r="ON343"/>
      <c r="OO343"/>
      <c r="OP343"/>
      <c r="OQ343"/>
      <c r="OR343"/>
      <c r="OS343"/>
      <c r="OT343"/>
      <c r="OU343"/>
      <c r="OV343"/>
      <c r="OW343"/>
      <c r="OX343"/>
      <c r="OY343"/>
      <c r="OZ343"/>
      <c r="PA343"/>
      <c r="PB343"/>
      <c r="PC343"/>
      <c r="PD343"/>
      <c r="PE343"/>
      <c r="PF343"/>
      <c r="PG343"/>
      <c r="PH343"/>
      <c r="PI343"/>
      <c r="PJ343"/>
      <c r="PK343"/>
      <c r="PL343"/>
      <c r="PM343"/>
      <c r="PN343"/>
      <c r="PO343"/>
      <c r="PP343"/>
      <c r="PQ343"/>
      <c r="PR343"/>
      <c r="PS343"/>
      <c r="PT343"/>
      <c r="PU343"/>
      <c r="PV343"/>
      <c r="PW343"/>
      <c r="PX343"/>
      <c r="PY343"/>
      <c r="PZ343"/>
      <c r="QA343"/>
      <c r="QB343"/>
      <c r="QC343"/>
      <c r="QD343"/>
      <c r="QE343"/>
      <c r="QF343"/>
      <c r="QG343"/>
      <c r="QH343"/>
      <c r="QI343"/>
      <c r="QJ343"/>
      <c r="QK343"/>
      <c r="QL343"/>
      <c r="QM343"/>
      <c r="QN343"/>
      <c r="QO343"/>
      <c r="QP343"/>
      <c r="QQ343"/>
      <c r="QR343"/>
      <c r="QS343"/>
      <c r="QT343"/>
      <c r="QU343"/>
      <c r="QV343"/>
      <c r="QW343"/>
      <c r="QX343"/>
      <c r="QY343"/>
      <c r="QZ343"/>
      <c r="RA343"/>
      <c r="RB343"/>
      <c r="RC343"/>
      <c r="RD343"/>
      <c r="RE343"/>
      <c r="RF343"/>
      <c r="RG343"/>
      <c r="RH343"/>
      <c r="RI343"/>
      <c r="RJ343"/>
      <c r="RK343"/>
      <c r="RL343"/>
      <c r="RM343"/>
      <c r="RN343"/>
      <c r="RO343"/>
      <c r="RP343"/>
      <c r="RQ343"/>
      <c r="RR343"/>
      <c r="RS343"/>
      <c r="RT343"/>
      <c r="RU343"/>
      <c r="RV343"/>
      <c r="RW343"/>
      <c r="RX343"/>
      <c r="RY343"/>
      <c r="RZ343"/>
      <c r="SA343"/>
      <c r="SB343"/>
      <c r="SC343"/>
      <c r="SD343"/>
      <c r="SE343"/>
      <c r="SF343"/>
      <c r="SG343"/>
      <c r="SH343"/>
      <c r="SI343"/>
      <c r="SJ343"/>
      <c r="SK343"/>
      <c r="SL343"/>
      <c r="SM343"/>
      <c r="SN343"/>
      <c r="SO343"/>
      <c r="SP343"/>
      <c r="SQ343"/>
      <c r="SR343"/>
      <c r="SS343"/>
      <c r="ST343"/>
      <c r="SU343"/>
      <c r="SV343"/>
      <c r="SW343"/>
      <c r="SX343"/>
      <c r="SY343"/>
      <c r="SZ343"/>
      <c r="TA343"/>
      <c r="TB343"/>
      <c r="TC343"/>
      <c r="TD343"/>
      <c r="TE343"/>
      <c r="TF343"/>
      <c r="TG343"/>
      <c r="TH343"/>
      <c r="TI343"/>
      <c r="TJ343"/>
      <c r="TK343"/>
      <c r="TL343"/>
      <c r="TM343"/>
      <c r="TN343"/>
      <c r="TO343"/>
      <c r="TP343"/>
      <c r="TQ343"/>
      <c r="TR343"/>
      <c r="TS343"/>
      <c r="TT343"/>
      <c r="TU343"/>
      <c r="TV343"/>
      <c r="TW343"/>
      <c r="TX343"/>
      <c r="TY343"/>
      <c r="TZ343"/>
      <c r="UA343"/>
      <c r="UB343"/>
      <c r="UC343"/>
      <c r="UD343"/>
      <c r="UE343"/>
      <c r="UF343"/>
      <c r="UG343"/>
      <c r="UH343"/>
      <c r="UI343"/>
      <c r="UJ343"/>
      <c r="UK343"/>
      <c r="UL343"/>
      <c r="UM343"/>
      <c r="UN343"/>
      <c r="UO343"/>
      <c r="UP343"/>
      <c r="UQ343"/>
      <c r="UR343"/>
      <c r="US343"/>
      <c r="UT343"/>
      <c r="UU343"/>
      <c r="UV343"/>
      <c r="UW343"/>
      <c r="UX343"/>
      <c r="UY343"/>
      <c r="UZ343"/>
      <c r="VA343"/>
      <c r="VB343"/>
      <c r="VC343"/>
      <c r="VD343"/>
      <c r="VE343"/>
      <c r="VF343"/>
      <c r="VG343"/>
      <c r="VH343"/>
      <c r="VI343"/>
      <c r="VJ343"/>
      <c r="VK343"/>
      <c r="VL343"/>
      <c r="VM343"/>
      <c r="VN343"/>
      <c r="VO343"/>
      <c r="VP343"/>
      <c r="VQ343"/>
      <c r="VR343"/>
      <c r="VS343"/>
      <c r="VT343"/>
      <c r="VU343"/>
      <c r="VV343"/>
      <c r="VW343"/>
      <c r="VX343"/>
      <c r="VY343"/>
      <c r="VZ343"/>
      <c r="WA343"/>
      <c r="WB343"/>
      <c r="WC343"/>
      <c r="WD343"/>
      <c r="WE343"/>
      <c r="WF343"/>
      <c r="WG343"/>
      <c r="WH343"/>
      <c r="WI343"/>
      <c r="WJ343"/>
      <c r="WK343"/>
      <c r="WL343"/>
      <c r="WM343"/>
      <c r="WN343"/>
      <c r="WO343"/>
      <c r="WP343"/>
      <c r="WQ343"/>
      <c r="WR343"/>
      <c r="WS343"/>
      <c r="WT343"/>
      <c r="WU343"/>
      <c r="WV343"/>
      <c r="WW343"/>
      <c r="WX343"/>
      <c r="WY343"/>
      <c r="WZ343"/>
      <c r="XA343"/>
      <c r="XB343"/>
      <c r="XC343"/>
      <c r="XD343"/>
      <c r="XE343"/>
      <c r="XF343"/>
      <c r="XG343"/>
      <c r="XH343"/>
      <c r="XI343"/>
      <c r="XJ343"/>
      <c r="XK343"/>
      <c r="XL343"/>
      <c r="XM343"/>
      <c r="XN343"/>
      <c r="XO343"/>
      <c r="XP343"/>
      <c r="XQ343"/>
      <c r="XR343"/>
      <c r="XS343"/>
      <c r="XT343"/>
      <c r="XU343"/>
      <c r="XV343"/>
      <c r="XW343"/>
      <c r="XX343"/>
      <c r="XY343"/>
      <c r="XZ343"/>
      <c r="YA343"/>
      <c r="YB343"/>
      <c r="YC343"/>
      <c r="YD343"/>
      <c r="YE343"/>
      <c r="YF343"/>
      <c r="YG343"/>
      <c r="YH343"/>
      <c r="YI343"/>
      <c r="YJ343"/>
      <c r="YK343"/>
      <c r="YL343"/>
      <c r="YM343"/>
      <c r="YN343"/>
      <c r="YO343"/>
      <c r="YP343"/>
      <c r="YQ343"/>
      <c r="YR343"/>
      <c r="YS343"/>
      <c r="YT343"/>
      <c r="YU343"/>
      <c r="YV343"/>
      <c r="YW343"/>
      <c r="YX343"/>
      <c r="YY343"/>
      <c r="YZ343"/>
      <c r="ZA343"/>
      <c r="ZB343"/>
      <c r="ZC343"/>
      <c r="ZD343"/>
      <c r="ZE343"/>
      <c r="ZF343"/>
      <c r="ZG343"/>
      <c r="ZH343"/>
      <c r="ZI343"/>
      <c r="ZJ343"/>
      <c r="ZK343"/>
      <c r="ZL343"/>
      <c r="ZM343"/>
      <c r="ZN343"/>
      <c r="ZO343"/>
      <c r="ZP343"/>
      <c r="ZQ343"/>
      <c r="ZR343"/>
      <c r="ZS343"/>
      <c r="ZT343"/>
      <c r="ZU343"/>
      <c r="ZV343"/>
      <c r="ZW343"/>
      <c r="ZX343"/>
      <c r="ZY343"/>
      <c r="ZZ343"/>
      <c r="AAA343"/>
      <c r="AAB343"/>
      <c r="AAC343"/>
      <c r="AAD343"/>
      <c r="AAE343"/>
      <c r="AAF343"/>
      <c r="AAG343"/>
      <c r="AAH343"/>
      <c r="AAI343"/>
      <c r="AAJ343"/>
      <c r="AAK343"/>
      <c r="AAL343"/>
      <c r="AAM343"/>
      <c r="AAN343"/>
      <c r="AAO343"/>
      <c r="AAP343"/>
      <c r="AAQ343"/>
      <c r="AAR343"/>
      <c r="AAS343"/>
      <c r="AAT343"/>
      <c r="AAU343"/>
      <c r="AAV343"/>
      <c r="AAW343"/>
      <c r="AAX343"/>
      <c r="AAY343"/>
      <c r="AAZ343"/>
      <c r="ABA343"/>
      <c r="ABB343"/>
      <c r="ABC343"/>
      <c r="ABD343"/>
      <c r="ABE343"/>
      <c r="ABF343"/>
      <c r="ABG343"/>
      <c r="ABH343"/>
      <c r="ABI343"/>
      <c r="ABJ343"/>
      <c r="ABK343"/>
      <c r="ABL343"/>
      <c r="ABM343"/>
      <c r="ABN343"/>
      <c r="ABO343"/>
      <c r="ABP343"/>
      <c r="ABQ343"/>
      <c r="ABR343"/>
      <c r="ABS343"/>
      <c r="ABT343"/>
      <c r="ABU343"/>
      <c r="ABV343"/>
      <c r="ABW343"/>
      <c r="ABX343"/>
      <c r="ABY343"/>
      <c r="ABZ343"/>
      <c r="ACA343"/>
      <c r="ACB343"/>
      <c r="ACC343"/>
      <c r="ACD343"/>
      <c r="ACE343"/>
      <c r="ACF343"/>
      <c r="ACG343"/>
      <c r="ACH343"/>
      <c r="ACI343"/>
      <c r="ACJ343"/>
      <c r="ACK343"/>
      <c r="ACL343"/>
      <c r="ACM343"/>
      <c r="ACN343"/>
      <c r="ACO343"/>
      <c r="ACP343"/>
      <c r="ACQ343"/>
      <c r="ACR343"/>
      <c r="ACS343"/>
      <c r="ACT343"/>
      <c r="ACU343"/>
      <c r="ACV343"/>
      <c r="ACW343"/>
      <c r="ACX343"/>
      <c r="ACY343"/>
      <c r="ACZ343"/>
      <c r="ADA343"/>
      <c r="ADB343"/>
      <c r="ADC343"/>
      <c r="ADD343"/>
      <c r="ADE343"/>
      <c r="ADF343"/>
      <c r="ADG343"/>
      <c r="ADH343"/>
      <c r="ADI343"/>
      <c r="ADJ343"/>
      <c r="ADK343"/>
      <c r="ADL343"/>
      <c r="ADM343"/>
      <c r="ADN343"/>
      <c r="ADO343"/>
      <c r="ADP343"/>
      <c r="ADQ343"/>
      <c r="ADR343"/>
      <c r="ADS343"/>
      <c r="ADT343"/>
      <c r="ADU343"/>
      <c r="ADV343"/>
      <c r="ADW343"/>
      <c r="ADX343"/>
      <c r="ADY343"/>
      <c r="ADZ343"/>
      <c r="AEA343"/>
      <c r="AEB343"/>
      <c r="AEC343"/>
      <c r="AED343"/>
      <c r="AEE343"/>
      <c r="AEF343"/>
      <c r="AEG343"/>
      <c r="AEH343"/>
      <c r="AEI343"/>
      <c r="AEJ343"/>
      <c r="AEK343"/>
      <c r="AEL343"/>
      <c r="AEM343"/>
      <c r="AEN343"/>
      <c r="AEO343"/>
      <c r="AEP343"/>
      <c r="AEQ343"/>
      <c r="AER343"/>
      <c r="AES343"/>
      <c r="AET343"/>
      <c r="AEU343"/>
      <c r="AEV343"/>
      <c r="AEW343"/>
      <c r="AEX343"/>
      <c r="AEY343"/>
      <c r="AEZ343"/>
      <c r="AFA343"/>
      <c r="AFB343"/>
      <c r="AFC343"/>
      <c r="AFD343"/>
      <c r="AFE343"/>
      <c r="AFF343"/>
      <c r="AFG343"/>
      <c r="AFH343"/>
      <c r="AFI343"/>
      <c r="AFJ343"/>
      <c r="AFK343"/>
      <c r="AFL343"/>
      <c r="AFM343"/>
      <c r="AFN343"/>
      <c r="AFO343"/>
      <c r="AFP343"/>
      <c r="AFQ343"/>
      <c r="AFR343"/>
      <c r="AFS343"/>
      <c r="AFT343"/>
      <c r="AFU343"/>
      <c r="AFV343"/>
      <c r="AFW343"/>
      <c r="AFX343"/>
      <c r="AFY343"/>
      <c r="AFZ343"/>
      <c r="AGA343"/>
      <c r="AGB343"/>
      <c r="AGC343"/>
      <c r="AGD343"/>
      <c r="AGE343"/>
      <c r="AGF343"/>
      <c r="AGG343"/>
      <c r="AGH343"/>
      <c r="AGI343"/>
      <c r="AGJ343"/>
      <c r="AGK343"/>
      <c r="AGL343"/>
      <c r="AGM343"/>
      <c r="AGN343"/>
      <c r="AGO343"/>
      <c r="AGP343"/>
      <c r="AGQ343"/>
      <c r="AGR343"/>
      <c r="AGS343"/>
      <c r="AGT343"/>
      <c r="AGU343"/>
      <c r="AGV343"/>
      <c r="AGW343"/>
      <c r="AGX343"/>
      <c r="AGY343"/>
      <c r="AGZ343"/>
      <c r="AHA343"/>
      <c r="AHB343"/>
      <c r="AHC343"/>
      <c r="AHD343"/>
      <c r="AHE343"/>
      <c r="AHF343"/>
      <c r="AHG343"/>
      <c r="AHH343"/>
      <c r="AHI343"/>
      <c r="AHJ343"/>
      <c r="AHK343"/>
      <c r="AHL343"/>
      <c r="AHM343"/>
      <c r="AHN343"/>
      <c r="AHO343"/>
      <c r="AHP343"/>
      <c r="AHQ343"/>
      <c r="AHR343"/>
      <c r="AHS343"/>
      <c r="AHT343"/>
      <c r="AHU343"/>
      <c r="AHV343"/>
      <c r="AHW343"/>
      <c r="AHX343"/>
      <c r="AHY343"/>
      <c r="AHZ343"/>
      <c r="AIA343"/>
      <c r="AIB343"/>
      <c r="AIC343"/>
      <c r="AID343"/>
      <c r="AIE343"/>
      <c r="AIF343"/>
      <c r="AIG343"/>
      <c r="AIH343"/>
      <c r="AII343"/>
      <c r="AIJ343"/>
      <c r="AIK343"/>
      <c r="AIL343"/>
      <c r="AIM343"/>
      <c r="AIN343"/>
      <c r="AIO343"/>
      <c r="AIP343"/>
      <c r="AIQ343"/>
      <c r="AIR343"/>
      <c r="AIS343"/>
      <c r="AIT343"/>
      <c r="AIU343"/>
      <c r="AIV343"/>
      <c r="AIW343"/>
      <c r="AIX343"/>
      <c r="AIY343"/>
      <c r="AIZ343"/>
      <c r="AJA343"/>
      <c r="AJB343"/>
      <c r="AJC343"/>
      <c r="AJD343"/>
      <c r="AJE343"/>
      <c r="AJF343"/>
      <c r="AJG343"/>
      <c r="AJH343"/>
      <c r="AJI343"/>
      <c r="AJJ343"/>
      <c r="AJK343"/>
      <c r="AJL343"/>
      <c r="AJM343"/>
      <c r="AJN343"/>
      <c r="AJO343"/>
      <c r="AJP343"/>
      <c r="AJQ343"/>
      <c r="AJR343"/>
      <c r="AJS343"/>
      <c r="AJT343"/>
      <c r="AJU343"/>
      <c r="AJV343"/>
      <c r="AJW343"/>
      <c r="AJX343"/>
      <c r="AJY343"/>
      <c r="AJZ343"/>
      <c r="AKA343"/>
      <c r="AKB343"/>
      <c r="AKC343"/>
      <c r="AKD343"/>
      <c r="AKE343"/>
      <c r="AKF343"/>
      <c r="AKG343"/>
      <c r="AKH343"/>
      <c r="AKI343"/>
      <c r="AKJ343"/>
      <c r="AKK343"/>
      <c r="AKL343"/>
      <c r="AKM343"/>
      <c r="AKN343"/>
      <c r="AKO343"/>
      <c r="AKP343"/>
      <c r="AKQ343"/>
      <c r="AKR343"/>
      <c r="AKS343"/>
      <c r="AKT343"/>
      <c r="AKU343"/>
      <c r="AKV343"/>
      <c r="AKW343"/>
      <c r="AKX343"/>
      <c r="AKY343"/>
      <c r="AKZ343"/>
      <c r="ALA343"/>
      <c r="ALB343"/>
      <c r="ALC343"/>
      <c r="ALD343"/>
      <c r="ALE343"/>
      <c r="ALF343"/>
      <c r="ALG343"/>
      <c r="ALH343"/>
      <c r="ALI343"/>
      <c r="ALJ343"/>
      <c r="ALK343"/>
      <c r="ALL343"/>
      <c r="ALM343"/>
      <c r="ALN343"/>
      <c r="ALO343"/>
      <c r="ALP343"/>
      <c r="ALQ343"/>
      <c r="ALR343"/>
      <c r="ALS343"/>
      <c r="ALT343"/>
      <c r="ALU343"/>
      <c r="ALV343"/>
      <c r="ALW343"/>
      <c r="ALX343"/>
      <c r="ALY343"/>
      <c r="ALZ343"/>
      <c r="AMA343"/>
    </row>
    <row r="344" spans="3:1015" s="123" customFormat="1" x14ac:dyDescent="0.25"/>
    <row r="345" spans="3:1015" s="123" customFormat="1" x14ac:dyDescent="0.25"/>
    <row r="346" spans="3:1015" s="123" customFormat="1" x14ac:dyDescent="0.25"/>
    <row r="347" spans="3:1015" s="123" customFormat="1" x14ac:dyDescent="0.25"/>
    <row r="348" spans="3:1015" s="123" customFormat="1" x14ac:dyDescent="0.25"/>
    <row r="349" spans="3:1015" s="123" customFormat="1" x14ac:dyDescent="0.25"/>
    <row r="350" spans="3:1015" s="123" customFormat="1" x14ac:dyDescent="0.25">
      <c r="C350" s="138"/>
      <c r="D350" s="138"/>
      <c r="E350" s="138"/>
      <c r="F350" s="138"/>
      <c r="G350" s="138"/>
      <c r="H350" s="138"/>
      <c r="I350" s="138"/>
      <c r="J350" s="138"/>
      <c r="K350" s="138"/>
      <c r="L350" s="138"/>
      <c r="M350" s="138"/>
      <c r="N350" s="138"/>
      <c r="O350" s="138"/>
      <c r="P350" s="138"/>
      <c r="Q350" s="138"/>
      <c r="R350" s="138"/>
      <c r="S350" s="138"/>
      <c r="T350" s="138"/>
      <c r="U350" s="138"/>
      <c r="V350" s="138"/>
      <c r="W350" s="138"/>
      <c r="X350" s="138"/>
      <c r="Y350" s="138"/>
      <c r="Z350" s="138"/>
      <c r="AA350" s="138"/>
      <c r="AB350" s="138"/>
      <c r="AC350" s="138"/>
      <c r="AD350" s="138"/>
      <c r="AE350" s="138"/>
      <c r="AF350" s="138"/>
      <c r="AG350" s="138"/>
      <c r="AH350" s="138"/>
      <c r="AI350" s="138"/>
      <c r="AJ350" s="138"/>
      <c r="AK350" s="138"/>
      <c r="AL350" s="138"/>
      <c r="AM350" s="138"/>
      <c r="AN350" s="138"/>
      <c r="AO350" s="138"/>
      <c r="AP350" s="138"/>
      <c r="AQ350" s="138"/>
      <c r="AR350" s="138"/>
      <c r="AS350" s="138"/>
      <c r="AT350" s="138"/>
      <c r="AU350" s="138"/>
      <c r="AV350" s="138"/>
      <c r="AW350" s="138"/>
      <c r="AX350" s="138"/>
      <c r="AY350" s="138"/>
      <c r="AZ350" s="138"/>
      <c r="BA350" s="138"/>
      <c r="BB350" s="138"/>
      <c r="BC350" s="138"/>
      <c r="BD350" s="138"/>
      <c r="BE350" s="138"/>
      <c r="BF350" s="138"/>
      <c r="BG350" s="138"/>
      <c r="BH350" s="138"/>
      <c r="BI350" s="138"/>
      <c r="BJ350" s="138"/>
      <c r="BK350" s="138"/>
      <c r="BL350" s="138"/>
      <c r="BM350" s="138"/>
      <c r="BN350" s="138"/>
      <c r="BO350" s="138"/>
      <c r="BP350" s="138"/>
      <c r="BQ350" s="138"/>
      <c r="BR350" s="138"/>
      <c r="BS350" s="138"/>
      <c r="BT350" s="138"/>
      <c r="BU350" s="138"/>
      <c r="BV350" s="138"/>
      <c r="BW350" s="138"/>
      <c r="BX350" s="138"/>
      <c r="BY350" s="138"/>
      <c r="BZ350" s="138"/>
      <c r="CA350" s="138"/>
      <c r="CB350" s="138"/>
      <c r="CC350" s="138"/>
      <c r="CD350" s="138"/>
      <c r="CE350" s="138"/>
      <c r="CF350" s="138"/>
      <c r="CG350" s="138"/>
      <c r="CH350" s="138"/>
      <c r="CI350" s="138"/>
      <c r="CJ350" s="138"/>
      <c r="CK350" s="138"/>
      <c r="CL350" s="138"/>
      <c r="CM350" s="138"/>
      <c r="CN350" s="138"/>
      <c r="CO350" s="138"/>
      <c r="CP350" s="138"/>
      <c r="CQ350" s="138"/>
      <c r="CR350" s="138"/>
      <c r="CS350" s="138"/>
      <c r="CT350" s="138"/>
      <c r="CU350" s="138"/>
      <c r="CV350" s="138"/>
      <c r="CW350" s="138"/>
      <c r="CX350" s="138"/>
      <c r="CY350" s="138"/>
      <c r="CZ350" s="138"/>
      <c r="DA350" s="138"/>
      <c r="DB350" s="138"/>
      <c r="DC350" s="138"/>
      <c r="DD350" s="138"/>
      <c r="DE350" s="138"/>
      <c r="DF350" s="138"/>
      <c r="DG350" s="138"/>
      <c r="DH350" s="138"/>
      <c r="DI350" s="138"/>
      <c r="DJ350" s="138"/>
      <c r="DK350" s="138"/>
      <c r="DL350" s="138"/>
      <c r="DM350" s="138"/>
      <c r="DN350" s="138"/>
      <c r="DO350" s="138"/>
      <c r="DP350" s="138"/>
      <c r="DQ350" s="138"/>
      <c r="DR350" s="138"/>
      <c r="DS350" s="138"/>
      <c r="DT350" s="138"/>
      <c r="DU350" s="138"/>
      <c r="DV350" s="138"/>
      <c r="DW350" s="138"/>
      <c r="DX350" s="138"/>
      <c r="DY350" s="138"/>
      <c r="DZ350" s="138"/>
      <c r="EA350" s="138"/>
      <c r="EB350" s="138"/>
      <c r="EC350" s="138"/>
      <c r="ED350" s="138"/>
      <c r="EE350" s="138"/>
      <c r="EF350" s="138"/>
      <c r="EG350" s="138"/>
      <c r="EH350" s="138"/>
      <c r="EI350" s="138"/>
      <c r="EJ350" s="138"/>
      <c r="EK350" s="138"/>
      <c r="EL350" s="138"/>
      <c r="EM350" s="138"/>
      <c r="EN350" s="138"/>
      <c r="EO350" s="138"/>
      <c r="EP350" s="138"/>
      <c r="EQ350" s="138"/>
      <c r="ER350" s="138"/>
      <c r="ES350" s="138"/>
      <c r="ET350" s="138"/>
      <c r="EU350" s="138"/>
      <c r="EV350" s="138"/>
      <c r="EW350" s="138"/>
      <c r="EX350" s="138"/>
      <c r="EY350" s="138"/>
      <c r="EZ350" s="138"/>
      <c r="FA350" s="138"/>
      <c r="FB350" s="138"/>
      <c r="FC350" s="138"/>
      <c r="FD350" s="138"/>
      <c r="FE350" s="138"/>
      <c r="FF350" s="138"/>
      <c r="FG350" s="138"/>
      <c r="FH350" s="138"/>
      <c r="FI350" s="138"/>
      <c r="FJ350" s="138"/>
      <c r="FK350" s="138"/>
      <c r="FL350" s="138"/>
      <c r="FM350" s="138"/>
      <c r="FN350" s="138"/>
      <c r="FO350" s="138"/>
      <c r="FP350" s="138"/>
      <c r="FQ350" s="138"/>
      <c r="FR350" s="138"/>
      <c r="FS350" s="138"/>
      <c r="FT350" s="138"/>
      <c r="FU350" s="138"/>
      <c r="FV350" s="138"/>
      <c r="FW350" s="138"/>
      <c r="FX350" s="138"/>
      <c r="FY350" s="138"/>
      <c r="FZ350" s="138"/>
      <c r="GA350" s="138"/>
      <c r="GB350" s="138"/>
      <c r="GC350" s="138"/>
      <c r="GD350" s="138"/>
      <c r="GE350" s="138"/>
      <c r="GF350" s="138"/>
      <c r="GG350" s="138"/>
      <c r="GH350" s="138"/>
      <c r="GI350" s="138"/>
      <c r="GJ350" s="138"/>
      <c r="GK350" s="138"/>
      <c r="GL350" s="138"/>
      <c r="GM350" s="138"/>
      <c r="GN350" s="138"/>
      <c r="GO350" s="138"/>
      <c r="GP350" s="138"/>
      <c r="GQ350" s="138"/>
      <c r="GR350" s="138"/>
      <c r="GS350" s="138"/>
      <c r="GT350" s="138"/>
      <c r="GU350" s="138"/>
      <c r="GV350" s="138"/>
      <c r="GW350" s="138"/>
      <c r="GX350" s="138"/>
      <c r="GY350" s="138"/>
      <c r="GZ350" s="138"/>
      <c r="HA350" s="138"/>
      <c r="HB350" s="138"/>
      <c r="HC350" s="138"/>
      <c r="HD350" s="138"/>
      <c r="HE350" s="138"/>
      <c r="HF350" s="138"/>
      <c r="HG350" s="138"/>
      <c r="HH350" s="138"/>
      <c r="HI350" s="138"/>
      <c r="HJ350" s="138"/>
      <c r="HK350" s="138"/>
      <c r="HL350" s="138"/>
      <c r="HM350" s="138"/>
      <c r="HN350" s="138"/>
      <c r="HO350" s="138"/>
      <c r="HP350" s="138"/>
      <c r="HQ350" s="138"/>
      <c r="HR350" s="138"/>
      <c r="HS350" s="138"/>
      <c r="HT350" s="138"/>
      <c r="HU350" s="138"/>
      <c r="HV350" s="138"/>
      <c r="HW350" s="138"/>
      <c r="HX350" s="138"/>
      <c r="HY350" s="138"/>
      <c r="HZ350" s="138"/>
      <c r="IA350" s="138"/>
      <c r="IB350" s="138"/>
      <c r="IC350" s="138"/>
      <c r="ID350" s="138"/>
      <c r="IE350" s="138"/>
      <c r="IF350" s="138"/>
      <c r="IG350" s="138"/>
      <c r="IH350" s="138"/>
      <c r="II350" s="138"/>
      <c r="IJ350" s="138"/>
      <c r="IK350" s="138"/>
      <c r="IL350" s="138"/>
      <c r="IM350" s="138"/>
      <c r="IN350" s="138"/>
      <c r="IO350" s="138"/>
      <c r="IP350" s="138"/>
      <c r="IQ350" s="138"/>
      <c r="IR350" s="138"/>
      <c r="IS350" s="138"/>
      <c r="IT350" s="138"/>
      <c r="IU350" s="138"/>
      <c r="IV350" s="138"/>
      <c r="IW350" s="138"/>
      <c r="IX350" s="138"/>
      <c r="IY350" s="138"/>
      <c r="IZ350" s="138"/>
      <c r="JA350" s="138"/>
      <c r="JB350" s="138"/>
      <c r="JC350" s="138"/>
      <c r="JD350" s="138"/>
      <c r="JE350" s="138"/>
      <c r="JF350" s="138"/>
      <c r="JG350" s="138"/>
      <c r="JH350" s="138"/>
      <c r="JI350" s="138"/>
      <c r="JJ350" s="138"/>
      <c r="JK350" s="138"/>
      <c r="JL350" s="138"/>
      <c r="JM350" s="138"/>
      <c r="JN350" s="138"/>
      <c r="JO350" s="138"/>
      <c r="JP350" s="138"/>
      <c r="JQ350" s="138"/>
      <c r="JR350" s="138"/>
      <c r="JS350" s="138"/>
      <c r="JT350" s="138"/>
      <c r="JU350" s="138"/>
      <c r="JV350" s="138"/>
      <c r="JW350" s="138"/>
      <c r="JX350" s="138"/>
      <c r="JY350" s="138"/>
      <c r="JZ350" s="138"/>
      <c r="KA350" s="138"/>
      <c r="KB350" s="138"/>
      <c r="KC350" s="138"/>
      <c r="KD350" s="138"/>
      <c r="KE350" s="138"/>
      <c r="KF350" s="138"/>
      <c r="KG350" s="138"/>
      <c r="KH350" s="138"/>
      <c r="KI350" s="138"/>
      <c r="KJ350" s="138"/>
      <c r="KK350" s="138"/>
      <c r="KL350" s="138"/>
      <c r="KM350" s="138"/>
      <c r="KN350" s="138"/>
      <c r="KO350" s="138"/>
      <c r="KP350" s="138"/>
      <c r="KQ350" s="138"/>
      <c r="KR350" s="138"/>
      <c r="KS350" s="138"/>
      <c r="KT350" s="138"/>
      <c r="KU350" s="138"/>
      <c r="KV350" s="138"/>
      <c r="KW350" s="138"/>
      <c r="KX350" s="138"/>
      <c r="KY350" s="138"/>
      <c r="KZ350" s="138"/>
      <c r="LA350" s="138"/>
      <c r="LB350" s="138"/>
      <c r="LC350" s="138"/>
      <c r="LD350" s="138"/>
      <c r="LE350" s="138"/>
      <c r="LF350" s="138"/>
      <c r="LG350" s="138"/>
      <c r="LH350" s="138"/>
      <c r="LI350" s="138"/>
      <c r="LJ350" s="138"/>
      <c r="LK350" s="138"/>
      <c r="LL350" s="138"/>
      <c r="LM350" s="138"/>
      <c r="LN350" s="138"/>
      <c r="LO350" s="138"/>
      <c r="LP350" s="138"/>
      <c r="LQ350" s="138"/>
      <c r="LR350" s="138"/>
      <c r="LS350" s="138"/>
      <c r="LT350" s="138"/>
      <c r="LU350" s="138"/>
      <c r="LV350" s="138"/>
      <c r="LW350" s="138"/>
      <c r="LX350" s="138"/>
      <c r="LY350" s="138"/>
      <c r="LZ350" s="138"/>
      <c r="MA350" s="138"/>
      <c r="MB350" s="138"/>
      <c r="MC350" s="138"/>
      <c r="MD350" s="138"/>
      <c r="ME350" s="138"/>
      <c r="MF350" s="138"/>
      <c r="MG350" s="138"/>
      <c r="MH350" s="138"/>
      <c r="MI350" s="138"/>
      <c r="MJ350" s="138"/>
      <c r="MK350" s="138"/>
      <c r="ML350" s="138"/>
      <c r="MM350" s="138"/>
      <c r="MN350" s="138"/>
      <c r="MO350" s="138"/>
      <c r="MP350" s="138"/>
      <c r="MQ350" s="138"/>
      <c r="MR350" s="138"/>
      <c r="MS350" s="138"/>
      <c r="MT350" s="138"/>
      <c r="MU350" s="138"/>
      <c r="MV350" s="138"/>
      <c r="MW350" s="138"/>
      <c r="MX350" s="138"/>
      <c r="MY350" s="138"/>
      <c r="MZ350" s="138"/>
      <c r="NA350" s="138"/>
      <c r="NB350" s="138"/>
      <c r="NC350" s="138"/>
      <c r="ND350" s="138"/>
      <c r="NE350" s="138"/>
      <c r="NF350" s="138"/>
      <c r="NG350" s="138"/>
      <c r="NH350" s="138"/>
      <c r="NI350" s="138"/>
      <c r="NJ350" s="138"/>
      <c r="NK350" s="138"/>
      <c r="NL350" s="138"/>
      <c r="NM350" s="138"/>
      <c r="NN350" s="138"/>
      <c r="NO350" s="138"/>
      <c r="NP350" s="138"/>
      <c r="NQ350" s="138"/>
      <c r="NR350" s="138"/>
      <c r="NS350" s="138"/>
      <c r="NT350" s="138"/>
      <c r="NU350" s="138"/>
      <c r="NV350" s="138"/>
      <c r="NW350" s="138"/>
      <c r="NX350" s="138"/>
      <c r="NY350" s="138"/>
      <c r="NZ350" s="138"/>
      <c r="OA350" s="138"/>
      <c r="OB350" s="138"/>
      <c r="OC350" s="138"/>
      <c r="OD350" s="138"/>
      <c r="OE350" s="138"/>
      <c r="OF350" s="138"/>
      <c r="OG350" s="138"/>
      <c r="OH350" s="138"/>
      <c r="OI350" s="138"/>
      <c r="OJ350" s="138"/>
      <c r="OK350" s="138"/>
      <c r="OL350" s="138"/>
      <c r="OM350" s="138"/>
      <c r="ON350" s="138"/>
      <c r="OO350" s="138"/>
      <c r="OP350" s="138"/>
      <c r="OQ350" s="138"/>
      <c r="OR350" s="138"/>
      <c r="OS350" s="138"/>
      <c r="OT350" s="138"/>
      <c r="OU350" s="138"/>
      <c r="OV350" s="138"/>
      <c r="OW350" s="138"/>
      <c r="OX350" s="138"/>
      <c r="OY350" s="138"/>
      <c r="OZ350" s="138"/>
      <c r="PA350" s="138"/>
      <c r="PB350" s="138"/>
      <c r="PC350" s="138"/>
      <c r="PD350" s="138"/>
      <c r="PE350" s="138"/>
      <c r="PF350" s="138"/>
      <c r="PG350" s="138"/>
      <c r="PH350" s="138"/>
      <c r="PI350" s="138"/>
      <c r="PJ350" s="138"/>
      <c r="PK350" s="138"/>
      <c r="PL350" s="138"/>
      <c r="PM350" s="138"/>
      <c r="PN350" s="138"/>
      <c r="PO350" s="138"/>
      <c r="PP350" s="138"/>
      <c r="PQ350" s="138"/>
      <c r="PR350" s="138"/>
      <c r="PS350" s="138"/>
      <c r="PT350" s="138"/>
      <c r="PU350" s="138"/>
      <c r="PV350" s="138"/>
      <c r="PW350" s="138"/>
      <c r="PX350" s="138"/>
      <c r="PY350" s="138"/>
      <c r="PZ350" s="138"/>
      <c r="QA350" s="138"/>
      <c r="QB350" s="138"/>
      <c r="QC350" s="138"/>
      <c r="QD350" s="138"/>
      <c r="QE350" s="138"/>
      <c r="QF350" s="138"/>
      <c r="QG350" s="138"/>
      <c r="QH350" s="138"/>
      <c r="QI350" s="138"/>
      <c r="QJ350" s="138"/>
      <c r="QK350" s="138"/>
      <c r="QL350" s="138"/>
      <c r="QM350" s="138"/>
      <c r="QN350" s="138"/>
      <c r="QO350" s="138"/>
      <c r="QP350" s="138"/>
      <c r="QQ350" s="138"/>
      <c r="QR350" s="138"/>
      <c r="QS350" s="138"/>
      <c r="QT350" s="138"/>
      <c r="QU350" s="138"/>
      <c r="QV350" s="138"/>
      <c r="QW350" s="138"/>
      <c r="QX350" s="138"/>
      <c r="QY350" s="138"/>
      <c r="QZ350" s="138"/>
      <c r="RA350" s="138"/>
      <c r="RB350" s="138"/>
      <c r="RC350" s="138"/>
      <c r="RD350" s="138"/>
      <c r="RE350" s="138"/>
      <c r="RF350" s="138"/>
      <c r="RG350" s="138"/>
      <c r="RH350" s="138"/>
      <c r="RI350" s="138"/>
      <c r="RJ350" s="138"/>
      <c r="RK350" s="138"/>
      <c r="RL350" s="138"/>
      <c r="RM350" s="138"/>
      <c r="RN350" s="138"/>
      <c r="RO350" s="138"/>
      <c r="RP350" s="138"/>
      <c r="RQ350" s="138"/>
      <c r="RR350" s="138"/>
      <c r="RS350" s="138"/>
      <c r="RT350" s="138"/>
      <c r="RU350" s="138"/>
      <c r="RV350" s="138"/>
      <c r="RW350" s="138"/>
      <c r="RX350" s="138"/>
      <c r="RY350" s="138"/>
      <c r="RZ350" s="138"/>
      <c r="SA350" s="138"/>
      <c r="SB350" s="138"/>
      <c r="SC350" s="138"/>
      <c r="SD350" s="138"/>
      <c r="SE350" s="138"/>
      <c r="SF350" s="138"/>
      <c r="SG350" s="138"/>
      <c r="SH350" s="138"/>
      <c r="SI350" s="138"/>
      <c r="SJ350" s="138"/>
      <c r="SK350" s="138"/>
      <c r="SL350" s="138"/>
      <c r="SM350" s="138"/>
      <c r="SN350" s="138"/>
      <c r="SO350" s="138"/>
      <c r="SP350" s="138"/>
      <c r="SQ350" s="138"/>
      <c r="SR350" s="138"/>
      <c r="SS350" s="138"/>
      <c r="ST350" s="138"/>
      <c r="SU350" s="138"/>
      <c r="SV350" s="138"/>
      <c r="SW350" s="138"/>
      <c r="SX350" s="138"/>
      <c r="SY350" s="138"/>
      <c r="SZ350" s="138"/>
      <c r="TA350" s="138"/>
      <c r="TB350" s="138"/>
      <c r="TC350" s="138"/>
      <c r="TD350" s="138"/>
      <c r="TE350" s="138"/>
      <c r="TF350" s="138"/>
      <c r="TG350" s="138"/>
      <c r="TH350" s="138"/>
      <c r="TI350" s="138"/>
      <c r="TJ350" s="138"/>
      <c r="TK350" s="138"/>
      <c r="TL350" s="138"/>
      <c r="TM350" s="138"/>
      <c r="TN350" s="138"/>
      <c r="TO350" s="138"/>
      <c r="TP350" s="138"/>
      <c r="TQ350" s="138"/>
      <c r="TR350" s="138"/>
      <c r="TS350" s="138"/>
      <c r="TT350" s="138"/>
      <c r="TU350" s="138"/>
      <c r="TV350" s="138"/>
      <c r="TW350" s="138"/>
      <c r="TX350" s="138"/>
      <c r="TY350" s="138"/>
      <c r="TZ350" s="138"/>
      <c r="UA350" s="138"/>
      <c r="UB350" s="138"/>
      <c r="UC350" s="138"/>
      <c r="UD350" s="138"/>
      <c r="UE350" s="138"/>
      <c r="UF350" s="138"/>
      <c r="UG350" s="138"/>
      <c r="UH350" s="138"/>
      <c r="UI350" s="138"/>
      <c r="UJ350" s="138"/>
      <c r="UK350" s="138"/>
      <c r="UL350" s="138"/>
      <c r="UM350" s="138"/>
      <c r="UN350" s="138"/>
      <c r="UO350" s="138"/>
      <c r="UP350" s="138"/>
      <c r="UQ350" s="138"/>
      <c r="UR350" s="138"/>
      <c r="US350" s="138"/>
      <c r="UT350" s="138"/>
      <c r="UU350" s="138"/>
      <c r="UV350" s="138"/>
      <c r="UW350" s="138"/>
      <c r="UX350" s="138"/>
      <c r="UY350" s="138"/>
      <c r="UZ350" s="138"/>
      <c r="VA350" s="138"/>
      <c r="VB350" s="138"/>
      <c r="VC350" s="138"/>
      <c r="VD350" s="138"/>
      <c r="VE350" s="138"/>
      <c r="VF350" s="138"/>
      <c r="VG350" s="138"/>
      <c r="VH350" s="138"/>
      <c r="VI350" s="138"/>
      <c r="VJ350" s="138"/>
      <c r="VK350" s="138"/>
      <c r="VL350" s="138"/>
      <c r="VM350" s="138"/>
      <c r="VN350" s="138"/>
      <c r="VO350" s="138"/>
      <c r="VP350" s="138"/>
      <c r="VQ350" s="138"/>
      <c r="VR350" s="138"/>
      <c r="VS350" s="138"/>
      <c r="VT350" s="138"/>
      <c r="VU350" s="138"/>
      <c r="VV350" s="138"/>
      <c r="VW350" s="138"/>
      <c r="VX350" s="138"/>
      <c r="VY350" s="138"/>
      <c r="VZ350" s="138"/>
      <c r="WA350" s="138"/>
      <c r="WB350" s="138"/>
      <c r="WC350" s="138"/>
      <c r="WD350" s="138"/>
      <c r="WE350" s="138"/>
      <c r="WF350" s="138"/>
      <c r="WG350" s="138"/>
      <c r="WH350" s="138"/>
      <c r="WI350" s="138"/>
      <c r="WJ350" s="138"/>
      <c r="WK350" s="138"/>
      <c r="WL350" s="138"/>
      <c r="WM350" s="138"/>
      <c r="WN350" s="138"/>
      <c r="WO350" s="138"/>
      <c r="WP350" s="138"/>
      <c r="WQ350" s="138"/>
      <c r="WR350" s="138"/>
      <c r="WS350" s="138"/>
      <c r="WT350" s="138"/>
      <c r="WU350" s="138"/>
      <c r="WV350" s="138"/>
      <c r="WW350" s="138"/>
      <c r="WX350" s="138"/>
      <c r="WY350" s="138"/>
      <c r="WZ350" s="138"/>
      <c r="XA350" s="138"/>
      <c r="XB350" s="138"/>
      <c r="XC350" s="138"/>
      <c r="XD350" s="138"/>
      <c r="XE350" s="138"/>
      <c r="XF350" s="138"/>
      <c r="XG350" s="138"/>
      <c r="XH350" s="138"/>
      <c r="XI350" s="138"/>
      <c r="XJ350" s="138"/>
      <c r="XK350" s="138"/>
      <c r="XL350" s="138"/>
      <c r="XM350" s="138"/>
      <c r="XN350" s="138"/>
      <c r="XO350" s="138"/>
      <c r="XP350" s="138"/>
      <c r="XQ350" s="138"/>
      <c r="XR350" s="138"/>
      <c r="XS350" s="138"/>
      <c r="XT350" s="138"/>
      <c r="XU350" s="138"/>
      <c r="XV350" s="138"/>
      <c r="XW350" s="138"/>
      <c r="XX350" s="138"/>
      <c r="XY350" s="138"/>
      <c r="XZ350" s="138"/>
      <c r="YA350" s="138"/>
      <c r="YB350" s="138"/>
      <c r="YC350" s="138"/>
      <c r="YD350" s="138"/>
      <c r="YE350" s="138"/>
      <c r="YF350" s="138"/>
      <c r="YG350" s="138"/>
      <c r="YH350" s="138"/>
      <c r="YI350" s="138"/>
      <c r="YJ350" s="138"/>
      <c r="YK350" s="138"/>
      <c r="YL350" s="138"/>
      <c r="YM350" s="138"/>
      <c r="YN350" s="138"/>
      <c r="YO350" s="138"/>
      <c r="YP350" s="138"/>
      <c r="YQ350" s="138"/>
      <c r="YR350" s="138"/>
      <c r="YS350" s="138"/>
      <c r="YT350" s="138"/>
      <c r="YU350" s="138"/>
      <c r="YV350" s="138"/>
      <c r="YW350" s="138"/>
      <c r="YX350" s="138"/>
      <c r="YY350" s="138"/>
      <c r="YZ350" s="138"/>
      <c r="ZA350" s="138"/>
      <c r="ZB350" s="138"/>
      <c r="ZC350" s="138"/>
      <c r="ZD350" s="138"/>
      <c r="ZE350" s="138"/>
      <c r="ZF350" s="138"/>
      <c r="ZG350" s="138"/>
      <c r="ZH350" s="138"/>
      <c r="ZI350" s="138"/>
      <c r="ZJ350" s="138"/>
      <c r="ZK350" s="138"/>
      <c r="ZL350" s="138"/>
      <c r="ZM350" s="138"/>
      <c r="ZN350" s="138"/>
      <c r="ZO350" s="138"/>
      <c r="ZP350" s="138"/>
      <c r="ZQ350" s="138"/>
      <c r="ZR350" s="138"/>
      <c r="ZS350" s="138"/>
      <c r="ZT350" s="138"/>
      <c r="ZU350" s="138"/>
      <c r="ZV350" s="138"/>
      <c r="ZW350" s="138"/>
      <c r="ZX350" s="138"/>
      <c r="ZY350" s="138"/>
      <c r="ZZ350" s="138"/>
      <c r="AAA350" s="138"/>
      <c r="AAB350" s="138"/>
      <c r="AAC350" s="138"/>
      <c r="AAD350" s="138"/>
      <c r="AAE350" s="138"/>
      <c r="AAF350" s="138"/>
      <c r="AAG350" s="138"/>
      <c r="AAH350" s="138"/>
      <c r="AAI350" s="138"/>
      <c r="AAJ350" s="138"/>
      <c r="AAK350" s="138"/>
      <c r="AAL350" s="138"/>
      <c r="AAM350" s="138"/>
      <c r="AAN350" s="138"/>
      <c r="AAO350" s="138"/>
      <c r="AAP350" s="138"/>
      <c r="AAQ350" s="138"/>
      <c r="AAR350" s="138"/>
      <c r="AAS350" s="138"/>
      <c r="AAT350" s="138"/>
      <c r="AAU350" s="138"/>
      <c r="AAV350" s="138"/>
      <c r="AAW350" s="138"/>
      <c r="AAX350" s="138"/>
      <c r="AAY350" s="138"/>
      <c r="AAZ350" s="138"/>
      <c r="ABA350" s="138"/>
      <c r="ABB350" s="138"/>
      <c r="ABC350" s="138"/>
      <c r="ABD350" s="138"/>
      <c r="ABE350" s="138"/>
      <c r="ABF350" s="138"/>
      <c r="ABG350" s="138"/>
      <c r="ABH350" s="138"/>
      <c r="ABI350" s="138"/>
      <c r="ABJ350" s="138"/>
      <c r="ABK350" s="138"/>
      <c r="ABL350" s="138"/>
      <c r="ABM350" s="138"/>
      <c r="ABN350" s="138"/>
      <c r="ABO350" s="138"/>
      <c r="ABP350" s="138"/>
      <c r="ABQ350" s="138"/>
      <c r="ABR350" s="138"/>
      <c r="ABS350" s="138"/>
      <c r="ABT350" s="138"/>
      <c r="ABU350" s="138"/>
      <c r="ABV350" s="138"/>
      <c r="ABW350" s="138"/>
      <c r="ABX350" s="138"/>
      <c r="ABY350" s="138"/>
      <c r="ABZ350" s="138"/>
      <c r="ACA350" s="138"/>
      <c r="ACB350" s="138"/>
      <c r="ACC350" s="138"/>
      <c r="ACD350" s="138"/>
      <c r="ACE350" s="138"/>
      <c r="ACF350" s="138"/>
      <c r="ACG350" s="138"/>
      <c r="ACH350" s="138"/>
      <c r="ACI350" s="138"/>
      <c r="ACJ350" s="138"/>
      <c r="ACK350" s="138"/>
      <c r="ACL350" s="138"/>
      <c r="ACM350" s="138"/>
      <c r="ACN350" s="138"/>
      <c r="ACO350" s="138"/>
      <c r="ACP350" s="138"/>
      <c r="ACQ350" s="138"/>
      <c r="ACR350" s="138"/>
      <c r="ACS350" s="138"/>
      <c r="ACT350" s="138"/>
      <c r="ACU350" s="138"/>
      <c r="ACV350" s="138"/>
      <c r="ACW350" s="138"/>
      <c r="ACX350" s="138"/>
      <c r="ACY350" s="138"/>
      <c r="ACZ350" s="138"/>
      <c r="ADA350" s="138"/>
      <c r="ADB350" s="138"/>
      <c r="ADC350" s="138"/>
      <c r="ADD350" s="138"/>
      <c r="ADE350" s="138"/>
      <c r="ADF350" s="138"/>
      <c r="ADG350" s="138"/>
      <c r="ADH350" s="138"/>
      <c r="ADI350" s="138"/>
      <c r="ADJ350" s="138"/>
      <c r="ADK350" s="138"/>
      <c r="ADL350" s="138"/>
      <c r="ADM350" s="138"/>
      <c r="ADN350" s="138"/>
      <c r="ADO350" s="138"/>
      <c r="ADP350" s="138"/>
      <c r="ADQ350" s="138"/>
      <c r="ADR350" s="138"/>
      <c r="ADS350" s="138"/>
      <c r="ADT350" s="138"/>
      <c r="ADU350" s="138"/>
      <c r="ADV350" s="138"/>
      <c r="ADW350" s="138"/>
      <c r="ADX350" s="138"/>
      <c r="ADY350" s="138"/>
      <c r="ADZ350" s="138"/>
      <c r="AEA350" s="138"/>
      <c r="AEB350" s="138"/>
      <c r="AEC350" s="138"/>
      <c r="AED350" s="138"/>
      <c r="AEE350" s="138"/>
      <c r="AEF350" s="138"/>
      <c r="AEG350" s="138"/>
      <c r="AEH350" s="138"/>
      <c r="AEI350" s="138"/>
      <c r="AEJ350" s="138"/>
      <c r="AEK350" s="138"/>
      <c r="AEL350" s="138"/>
      <c r="AEM350" s="138"/>
      <c r="AEN350" s="138"/>
      <c r="AEO350" s="138"/>
      <c r="AEP350" s="138"/>
      <c r="AEQ350" s="138"/>
      <c r="AER350" s="138"/>
      <c r="AES350" s="138"/>
      <c r="AET350" s="138"/>
      <c r="AEU350" s="138"/>
      <c r="AEV350" s="138"/>
      <c r="AEW350" s="138"/>
      <c r="AEX350" s="138"/>
      <c r="AEY350" s="138"/>
      <c r="AEZ350" s="138"/>
      <c r="AFA350" s="138"/>
      <c r="AFB350" s="138"/>
      <c r="AFC350" s="138"/>
      <c r="AFD350" s="138"/>
      <c r="AFE350" s="138"/>
      <c r="AFF350" s="138"/>
      <c r="AFG350" s="138"/>
      <c r="AFH350" s="138"/>
      <c r="AFI350" s="138"/>
      <c r="AFJ350" s="138"/>
      <c r="AFK350" s="138"/>
      <c r="AFL350" s="138"/>
      <c r="AFM350" s="138"/>
      <c r="AFN350" s="138"/>
      <c r="AFO350" s="138"/>
      <c r="AFP350" s="138"/>
      <c r="AFQ350" s="138"/>
      <c r="AFR350" s="138"/>
      <c r="AFS350" s="138"/>
      <c r="AFT350" s="138"/>
      <c r="AFU350" s="138"/>
      <c r="AFV350" s="138"/>
      <c r="AFW350" s="138"/>
      <c r="AFX350" s="138"/>
      <c r="AFY350" s="138"/>
      <c r="AFZ350" s="138"/>
      <c r="AGA350" s="138"/>
      <c r="AGB350" s="138"/>
      <c r="AGC350" s="138"/>
      <c r="AGD350" s="138"/>
      <c r="AGE350" s="138"/>
      <c r="AGF350" s="138"/>
      <c r="AGG350" s="138"/>
      <c r="AGH350" s="138"/>
      <c r="AGI350" s="138"/>
      <c r="AGJ350" s="138"/>
      <c r="AGK350" s="138"/>
      <c r="AGL350" s="138"/>
      <c r="AGM350" s="138"/>
      <c r="AGN350" s="138"/>
      <c r="AGO350" s="138"/>
      <c r="AGP350" s="138"/>
      <c r="AGQ350" s="138"/>
      <c r="AGR350" s="138"/>
      <c r="AGS350" s="138"/>
      <c r="AGT350" s="138"/>
      <c r="AGU350" s="138"/>
      <c r="AGV350" s="138"/>
      <c r="AGW350" s="138"/>
      <c r="AGX350" s="138"/>
      <c r="AGY350" s="138"/>
      <c r="AGZ350" s="138"/>
      <c r="AHA350" s="138"/>
      <c r="AHB350" s="138"/>
      <c r="AHC350" s="138"/>
      <c r="AHD350" s="138"/>
      <c r="AHE350" s="138"/>
      <c r="AHF350" s="138"/>
      <c r="AHG350" s="138"/>
      <c r="AHH350" s="138"/>
      <c r="AHI350" s="138"/>
      <c r="AHJ350" s="138"/>
      <c r="AHK350" s="138"/>
      <c r="AHL350" s="138"/>
      <c r="AHM350" s="138"/>
      <c r="AHN350" s="138"/>
      <c r="AHO350" s="138"/>
      <c r="AHP350" s="138"/>
      <c r="AHQ350" s="138"/>
      <c r="AHR350" s="138"/>
      <c r="AHS350" s="138"/>
      <c r="AHT350" s="138"/>
      <c r="AHU350" s="138"/>
      <c r="AHV350" s="138"/>
      <c r="AHW350" s="138"/>
      <c r="AHX350" s="138"/>
      <c r="AHY350" s="138"/>
      <c r="AHZ350" s="138"/>
      <c r="AIA350" s="138"/>
      <c r="AIB350" s="138"/>
      <c r="AIC350" s="138"/>
      <c r="AID350" s="138"/>
      <c r="AIE350" s="138"/>
      <c r="AIF350" s="138"/>
      <c r="AIG350" s="138"/>
      <c r="AIH350" s="138"/>
      <c r="AII350" s="138"/>
      <c r="AIJ350" s="138"/>
      <c r="AIK350" s="138"/>
      <c r="AIL350" s="138"/>
      <c r="AIM350" s="138"/>
      <c r="AIN350" s="138"/>
      <c r="AIO350" s="138"/>
      <c r="AIP350" s="138"/>
      <c r="AIQ350" s="138"/>
      <c r="AIR350" s="138"/>
      <c r="AIS350" s="138"/>
      <c r="AIT350" s="138"/>
      <c r="AIU350" s="138"/>
      <c r="AIV350" s="138"/>
      <c r="AIW350" s="138"/>
      <c r="AIX350" s="138"/>
      <c r="AIY350" s="138"/>
      <c r="AIZ350" s="138"/>
      <c r="AJA350" s="138"/>
      <c r="AJB350" s="138"/>
      <c r="AJC350" s="138"/>
      <c r="AJD350" s="138"/>
      <c r="AJE350" s="138"/>
      <c r="AJF350" s="138"/>
      <c r="AJG350" s="138"/>
      <c r="AJH350" s="138"/>
      <c r="AJI350" s="138"/>
      <c r="AJJ350" s="138"/>
      <c r="AJK350" s="138"/>
      <c r="AJL350" s="138"/>
      <c r="AJM350" s="138"/>
      <c r="AJN350" s="138"/>
      <c r="AJO350" s="138"/>
      <c r="AJP350" s="138"/>
      <c r="AJQ350" s="138"/>
      <c r="AJR350" s="138"/>
      <c r="AJS350" s="138"/>
      <c r="AJT350" s="138"/>
      <c r="AJU350" s="138"/>
      <c r="AJV350" s="138"/>
      <c r="AJW350" s="138"/>
      <c r="AJX350" s="138"/>
      <c r="AJY350" s="138"/>
      <c r="AJZ350" s="138"/>
      <c r="AKA350" s="138"/>
      <c r="AKB350" s="138"/>
      <c r="AKC350" s="138"/>
      <c r="AKD350" s="138"/>
      <c r="AKE350" s="138"/>
      <c r="AKF350" s="138"/>
      <c r="AKG350" s="138"/>
      <c r="AKH350" s="138"/>
      <c r="AKI350" s="138"/>
      <c r="AKJ350" s="138"/>
      <c r="AKK350" s="138"/>
      <c r="AKL350" s="138"/>
      <c r="AKM350" s="138"/>
      <c r="AKN350" s="138"/>
      <c r="AKO350" s="138"/>
      <c r="AKP350" s="138"/>
      <c r="AKQ350" s="138"/>
      <c r="AKR350" s="138"/>
      <c r="AKS350" s="138"/>
      <c r="AKT350" s="138"/>
      <c r="AKU350" s="138"/>
      <c r="AKV350" s="138"/>
      <c r="AKW350" s="138"/>
      <c r="AKX350" s="138"/>
      <c r="AKY350" s="138"/>
      <c r="AKZ350" s="138"/>
      <c r="ALA350" s="138"/>
      <c r="ALB350" s="138"/>
      <c r="ALC350" s="138"/>
      <c r="ALD350" s="138"/>
      <c r="ALE350" s="138"/>
      <c r="ALF350" s="138"/>
      <c r="ALG350" s="138"/>
      <c r="ALH350" s="138"/>
      <c r="ALI350" s="138"/>
      <c r="ALJ350" s="138"/>
      <c r="ALK350" s="138"/>
      <c r="ALL350" s="138"/>
      <c r="ALM350" s="138"/>
      <c r="ALN350" s="138"/>
      <c r="ALO350" s="138"/>
      <c r="ALP350" s="138"/>
      <c r="ALQ350" s="138"/>
      <c r="ALR350" s="138"/>
      <c r="ALS350" s="138"/>
      <c r="ALT350" s="138"/>
      <c r="ALU350" s="138"/>
      <c r="ALV350" s="138"/>
      <c r="ALW350" s="138"/>
      <c r="ALX350" s="138"/>
      <c r="ALY350" s="138"/>
      <c r="ALZ350" s="138"/>
      <c r="AMA350" s="138"/>
    </row>
    <row r="351" spans="3:1015" s="123" customFormat="1" x14ac:dyDescent="0.25">
      <c r="C351" s="138"/>
      <c r="D351" s="138"/>
      <c r="E351" s="138"/>
      <c r="F351" s="138"/>
      <c r="G351" s="138"/>
      <c r="H351" s="138"/>
      <c r="I351" s="138"/>
      <c r="J351" s="138"/>
      <c r="K351" s="138"/>
      <c r="L351" s="138"/>
      <c r="M351" s="138"/>
      <c r="N351" s="138"/>
      <c r="O351" s="138"/>
      <c r="P351" s="138"/>
      <c r="Q351" s="138"/>
      <c r="R351" s="138"/>
      <c r="S351" s="138"/>
      <c r="T351" s="138"/>
      <c r="U351" s="138"/>
      <c r="V351" s="138"/>
      <c r="W351" s="138"/>
      <c r="X351" s="138"/>
      <c r="Y351" s="138"/>
      <c r="Z351" s="138"/>
      <c r="AA351" s="138"/>
      <c r="AB351" s="138"/>
      <c r="AC351" s="138"/>
      <c r="AD351" s="138"/>
      <c r="AE351" s="138"/>
      <c r="AF351" s="138"/>
      <c r="AG351" s="138"/>
      <c r="AH351" s="138"/>
      <c r="AI351" s="138"/>
      <c r="AJ351" s="138"/>
      <c r="AK351" s="138"/>
      <c r="AL351" s="138"/>
      <c r="AM351" s="138"/>
      <c r="AN351" s="138"/>
      <c r="AO351" s="138"/>
      <c r="AP351" s="138"/>
      <c r="AQ351" s="138"/>
      <c r="AR351" s="138"/>
      <c r="AS351" s="138"/>
      <c r="AT351" s="138"/>
      <c r="AU351" s="138"/>
      <c r="AV351" s="138"/>
      <c r="AW351" s="138"/>
      <c r="AX351" s="138"/>
      <c r="AY351" s="138"/>
      <c r="AZ351" s="138"/>
      <c r="BA351" s="138"/>
      <c r="BB351" s="138"/>
      <c r="BC351" s="138"/>
      <c r="BD351" s="138"/>
      <c r="BE351" s="138"/>
      <c r="BF351" s="138"/>
      <c r="BG351" s="138"/>
      <c r="BH351" s="138"/>
      <c r="BI351" s="138"/>
      <c r="BJ351" s="138"/>
      <c r="BK351" s="138"/>
      <c r="BL351" s="138"/>
      <c r="BM351" s="138"/>
      <c r="BN351" s="138"/>
      <c r="BO351" s="138"/>
      <c r="BP351" s="138"/>
      <c r="BQ351" s="138"/>
      <c r="BR351" s="138"/>
      <c r="BS351" s="138"/>
      <c r="BT351" s="138"/>
      <c r="BU351" s="138"/>
      <c r="BV351" s="138"/>
      <c r="BW351" s="138"/>
      <c r="BX351" s="138"/>
      <c r="BY351" s="138"/>
      <c r="BZ351" s="138"/>
      <c r="CA351" s="138"/>
      <c r="CB351" s="138"/>
      <c r="CC351" s="138"/>
      <c r="CD351" s="138"/>
      <c r="CE351" s="138"/>
      <c r="CF351" s="138"/>
      <c r="CG351" s="138"/>
      <c r="CH351" s="138"/>
      <c r="CI351" s="138"/>
      <c r="CJ351" s="138"/>
      <c r="CK351" s="138"/>
      <c r="CL351" s="138"/>
      <c r="CM351" s="138"/>
      <c r="CN351" s="138"/>
      <c r="CO351" s="138"/>
      <c r="CP351" s="138"/>
      <c r="CQ351" s="138"/>
      <c r="CR351" s="138"/>
      <c r="CS351" s="138"/>
      <c r="CT351" s="138"/>
      <c r="CU351" s="138"/>
      <c r="CV351" s="138"/>
      <c r="CW351" s="138"/>
      <c r="CX351" s="138"/>
      <c r="CY351" s="138"/>
      <c r="CZ351" s="138"/>
      <c r="DA351" s="138"/>
      <c r="DB351" s="138"/>
      <c r="DC351" s="138"/>
      <c r="DD351" s="138"/>
      <c r="DE351" s="138"/>
      <c r="DF351" s="138"/>
      <c r="DG351" s="138"/>
      <c r="DH351" s="138"/>
      <c r="DI351" s="138"/>
      <c r="DJ351" s="138"/>
      <c r="DK351" s="138"/>
      <c r="DL351" s="138"/>
      <c r="DM351" s="138"/>
      <c r="DN351" s="138"/>
      <c r="DO351" s="138"/>
      <c r="DP351" s="138"/>
      <c r="DQ351" s="138"/>
      <c r="DR351" s="138"/>
      <c r="DS351" s="138"/>
      <c r="DT351" s="138"/>
      <c r="DU351" s="138"/>
      <c r="DV351" s="138"/>
      <c r="DW351" s="138"/>
      <c r="DX351" s="138"/>
      <c r="DY351" s="138"/>
      <c r="DZ351" s="138"/>
      <c r="EA351" s="138"/>
      <c r="EB351" s="138"/>
      <c r="EC351" s="138"/>
      <c r="ED351" s="138"/>
      <c r="EE351" s="138"/>
      <c r="EF351" s="138"/>
      <c r="EG351" s="138"/>
      <c r="EH351" s="138"/>
      <c r="EI351" s="138"/>
      <c r="EJ351" s="138"/>
      <c r="EK351" s="138"/>
      <c r="EL351" s="138"/>
      <c r="EM351" s="138"/>
      <c r="EN351" s="138"/>
      <c r="EO351" s="138"/>
      <c r="EP351" s="138"/>
      <c r="EQ351" s="138"/>
      <c r="ER351" s="138"/>
      <c r="ES351" s="138"/>
      <c r="ET351" s="138"/>
      <c r="EU351" s="138"/>
      <c r="EV351" s="138"/>
      <c r="EW351" s="138"/>
      <c r="EX351" s="138"/>
      <c r="EY351" s="138"/>
      <c r="EZ351" s="138"/>
      <c r="FA351" s="138"/>
      <c r="FB351" s="138"/>
      <c r="FC351" s="138"/>
      <c r="FD351" s="138"/>
      <c r="FE351" s="138"/>
      <c r="FF351" s="138"/>
      <c r="FG351" s="138"/>
      <c r="FH351" s="138"/>
      <c r="FI351" s="138"/>
      <c r="FJ351" s="138"/>
      <c r="FK351" s="138"/>
      <c r="FL351" s="138"/>
      <c r="FM351" s="138"/>
      <c r="FN351" s="138"/>
      <c r="FO351" s="138"/>
      <c r="FP351" s="138"/>
      <c r="FQ351" s="138"/>
      <c r="FR351" s="138"/>
      <c r="FS351" s="138"/>
      <c r="FT351" s="138"/>
      <c r="FU351" s="138"/>
      <c r="FV351" s="138"/>
      <c r="FW351" s="138"/>
      <c r="FX351" s="138"/>
      <c r="FY351" s="138"/>
      <c r="FZ351" s="138"/>
      <c r="GA351" s="138"/>
      <c r="GB351" s="138"/>
      <c r="GC351" s="138"/>
      <c r="GD351" s="138"/>
      <c r="GE351" s="138"/>
      <c r="GF351" s="138"/>
      <c r="GG351" s="138"/>
      <c r="GH351" s="138"/>
      <c r="GI351" s="138"/>
      <c r="GJ351" s="138"/>
      <c r="GK351" s="138"/>
      <c r="GL351" s="138"/>
      <c r="GM351" s="138"/>
      <c r="GN351" s="138"/>
      <c r="GO351" s="138"/>
      <c r="GP351" s="138"/>
      <c r="GQ351" s="138"/>
      <c r="GR351" s="138"/>
      <c r="GS351" s="138"/>
      <c r="GT351" s="138"/>
      <c r="GU351" s="138"/>
      <c r="GV351" s="138"/>
      <c r="GW351" s="138"/>
      <c r="GX351" s="138"/>
      <c r="GY351" s="138"/>
      <c r="GZ351" s="138"/>
      <c r="HA351" s="138"/>
      <c r="HB351" s="138"/>
      <c r="HC351" s="138"/>
      <c r="HD351" s="138"/>
      <c r="HE351" s="138"/>
      <c r="HF351" s="138"/>
      <c r="HG351" s="138"/>
      <c r="HH351" s="138"/>
      <c r="HI351" s="138"/>
      <c r="HJ351" s="138"/>
      <c r="HK351" s="138"/>
      <c r="HL351" s="138"/>
      <c r="HM351" s="138"/>
      <c r="HN351" s="138"/>
      <c r="HO351" s="138"/>
      <c r="HP351" s="138"/>
      <c r="HQ351" s="138"/>
      <c r="HR351" s="138"/>
      <c r="HS351" s="138"/>
      <c r="HT351" s="138"/>
      <c r="HU351" s="138"/>
      <c r="HV351" s="138"/>
      <c r="HW351" s="138"/>
      <c r="HX351" s="138"/>
      <c r="HY351" s="138"/>
      <c r="HZ351" s="138"/>
      <c r="IA351" s="138"/>
      <c r="IB351" s="138"/>
      <c r="IC351" s="138"/>
      <c r="ID351" s="138"/>
      <c r="IE351" s="138"/>
      <c r="IF351" s="138"/>
      <c r="IG351" s="138"/>
      <c r="IH351" s="138"/>
      <c r="II351" s="138"/>
      <c r="IJ351" s="138"/>
      <c r="IK351" s="138"/>
      <c r="IL351" s="138"/>
      <c r="IM351" s="138"/>
      <c r="IN351" s="138"/>
      <c r="IO351" s="138"/>
      <c r="IP351" s="138"/>
      <c r="IQ351" s="138"/>
      <c r="IR351" s="138"/>
      <c r="IS351" s="138"/>
      <c r="IT351" s="138"/>
      <c r="IU351" s="138"/>
      <c r="IV351" s="138"/>
      <c r="IW351" s="138"/>
      <c r="IX351" s="138"/>
      <c r="IY351" s="138"/>
      <c r="IZ351" s="138"/>
      <c r="JA351" s="138"/>
      <c r="JB351" s="138"/>
      <c r="JC351" s="138"/>
      <c r="JD351" s="138"/>
      <c r="JE351" s="138"/>
      <c r="JF351" s="138"/>
      <c r="JG351" s="138"/>
      <c r="JH351" s="138"/>
      <c r="JI351" s="138"/>
      <c r="JJ351" s="138"/>
      <c r="JK351" s="138"/>
      <c r="JL351" s="138"/>
      <c r="JM351" s="138"/>
      <c r="JN351" s="138"/>
      <c r="JO351" s="138"/>
      <c r="JP351" s="138"/>
      <c r="JQ351" s="138"/>
      <c r="JR351" s="138"/>
      <c r="JS351" s="138"/>
      <c r="JT351" s="138"/>
      <c r="JU351" s="138"/>
      <c r="JV351" s="138"/>
      <c r="JW351" s="138"/>
      <c r="JX351" s="138"/>
      <c r="JY351" s="138"/>
      <c r="JZ351" s="138"/>
      <c r="KA351" s="138"/>
      <c r="KB351" s="138"/>
      <c r="KC351" s="138"/>
      <c r="KD351" s="138"/>
      <c r="KE351" s="138"/>
      <c r="KF351" s="138"/>
      <c r="KG351" s="138"/>
      <c r="KH351" s="138"/>
      <c r="KI351" s="138"/>
      <c r="KJ351" s="138"/>
      <c r="KK351" s="138"/>
      <c r="KL351" s="138"/>
      <c r="KM351" s="138"/>
      <c r="KN351" s="138"/>
      <c r="KO351" s="138"/>
      <c r="KP351" s="138"/>
      <c r="KQ351" s="138"/>
      <c r="KR351" s="138"/>
      <c r="KS351" s="138"/>
      <c r="KT351" s="138"/>
      <c r="KU351" s="138"/>
      <c r="KV351" s="138"/>
      <c r="KW351" s="138"/>
      <c r="KX351" s="138"/>
      <c r="KY351" s="138"/>
      <c r="KZ351" s="138"/>
      <c r="LA351" s="138"/>
      <c r="LB351" s="138"/>
      <c r="LC351" s="138"/>
      <c r="LD351" s="138"/>
      <c r="LE351" s="138"/>
      <c r="LF351" s="138"/>
      <c r="LG351" s="138"/>
      <c r="LH351" s="138"/>
      <c r="LI351" s="138"/>
      <c r="LJ351" s="138"/>
      <c r="LK351" s="138"/>
      <c r="LL351" s="138"/>
      <c r="LM351" s="138"/>
      <c r="LN351" s="138"/>
      <c r="LO351" s="138"/>
      <c r="LP351" s="138"/>
      <c r="LQ351" s="138"/>
      <c r="LR351" s="138"/>
      <c r="LS351" s="138"/>
      <c r="LT351" s="138"/>
      <c r="LU351" s="138"/>
      <c r="LV351" s="138"/>
      <c r="LW351" s="138"/>
      <c r="LX351" s="138"/>
      <c r="LY351" s="138"/>
      <c r="LZ351" s="138"/>
      <c r="MA351" s="138"/>
      <c r="MB351" s="138"/>
      <c r="MC351" s="138"/>
      <c r="MD351" s="138"/>
      <c r="ME351" s="138"/>
      <c r="MF351" s="138"/>
      <c r="MG351" s="138"/>
      <c r="MH351" s="138"/>
      <c r="MI351" s="138"/>
      <c r="MJ351" s="138"/>
      <c r="MK351" s="138"/>
      <c r="ML351" s="138"/>
      <c r="MM351" s="138"/>
      <c r="MN351" s="138"/>
      <c r="MO351" s="138"/>
      <c r="MP351" s="138"/>
      <c r="MQ351" s="138"/>
      <c r="MR351" s="138"/>
      <c r="MS351" s="138"/>
      <c r="MT351" s="138"/>
      <c r="MU351" s="138"/>
      <c r="MV351" s="138"/>
      <c r="MW351" s="138"/>
      <c r="MX351" s="138"/>
      <c r="MY351" s="138"/>
      <c r="MZ351" s="138"/>
      <c r="NA351" s="138"/>
      <c r="NB351" s="138"/>
      <c r="NC351" s="138"/>
      <c r="ND351" s="138"/>
      <c r="NE351" s="138"/>
      <c r="NF351" s="138"/>
      <c r="NG351" s="138"/>
      <c r="NH351" s="138"/>
      <c r="NI351" s="138"/>
      <c r="NJ351" s="138"/>
      <c r="NK351" s="138"/>
      <c r="NL351" s="138"/>
      <c r="NM351" s="138"/>
      <c r="NN351" s="138"/>
      <c r="NO351" s="138"/>
      <c r="NP351" s="138"/>
      <c r="NQ351" s="138"/>
      <c r="NR351" s="138"/>
      <c r="NS351" s="138"/>
      <c r="NT351" s="138"/>
      <c r="NU351" s="138"/>
      <c r="NV351" s="138"/>
      <c r="NW351" s="138"/>
      <c r="NX351" s="138"/>
      <c r="NY351" s="138"/>
      <c r="NZ351" s="138"/>
      <c r="OA351" s="138"/>
      <c r="OB351" s="138"/>
      <c r="OC351" s="138"/>
      <c r="OD351" s="138"/>
      <c r="OE351" s="138"/>
      <c r="OF351" s="138"/>
      <c r="OG351" s="138"/>
      <c r="OH351" s="138"/>
      <c r="OI351" s="138"/>
      <c r="OJ351" s="138"/>
      <c r="OK351" s="138"/>
      <c r="OL351" s="138"/>
      <c r="OM351" s="138"/>
      <c r="ON351" s="138"/>
      <c r="OO351" s="138"/>
      <c r="OP351" s="138"/>
      <c r="OQ351" s="138"/>
      <c r="OR351" s="138"/>
      <c r="OS351" s="138"/>
      <c r="OT351" s="138"/>
      <c r="OU351" s="138"/>
      <c r="OV351" s="138"/>
      <c r="OW351" s="138"/>
      <c r="OX351" s="138"/>
      <c r="OY351" s="138"/>
      <c r="OZ351" s="138"/>
      <c r="PA351" s="138"/>
      <c r="PB351" s="138"/>
      <c r="PC351" s="138"/>
      <c r="PD351" s="138"/>
      <c r="PE351" s="138"/>
      <c r="PF351" s="138"/>
      <c r="PG351" s="138"/>
      <c r="PH351" s="138"/>
      <c r="PI351" s="138"/>
      <c r="PJ351" s="138"/>
      <c r="PK351" s="138"/>
      <c r="PL351" s="138"/>
      <c r="PM351" s="138"/>
      <c r="PN351" s="138"/>
      <c r="PO351" s="138"/>
      <c r="PP351" s="138"/>
      <c r="PQ351" s="138"/>
      <c r="PR351" s="138"/>
      <c r="PS351" s="138"/>
      <c r="PT351" s="138"/>
      <c r="PU351" s="138"/>
      <c r="PV351" s="138"/>
      <c r="PW351" s="138"/>
      <c r="PX351" s="138"/>
      <c r="PY351" s="138"/>
      <c r="PZ351" s="138"/>
      <c r="QA351" s="138"/>
      <c r="QB351" s="138"/>
      <c r="QC351" s="138"/>
      <c r="QD351" s="138"/>
      <c r="QE351" s="138"/>
      <c r="QF351" s="138"/>
      <c r="QG351" s="138"/>
      <c r="QH351" s="138"/>
      <c r="QI351" s="138"/>
      <c r="QJ351" s="138"/>
      <c r="QK351" s="138"/>
      <c r="QL351" s="138"/>
      <c r="QM351" s="138"/>
      <c r="QN351" s="138"/>
      <c r="QO351" s="138"/>
      <c r="QP351" s="138"/>
      <c r="QQ351" s="138"/>
      <c r="QR351" s="138"/>
      <c r="QS351" s="138"/>
      <c r="QT351" s="138"/>
      <c r="QU351" s="138"/>
      <c r="QV351" s="138"/>
      <c r="QW351" s="138"/>
      <c r="QX351" s="138"/>
      <c r="QY351" s="138"/>
      <c r="QZ351" s="138"/>
      <c r="RA351" s="138"/>
      <c r="RB351" s="138"/>
      <c r="RC351" s="138"/>
      <c r="RD351" s="138"/>
      <c r="RE351" s="138"/>
      <c r="RF351" s="138"/>
      <c r="RG351" s="138"/>
      <c r="RH351" s="138"/>
      <c r="RI351" s="138"/>
      <c r="RJ351" s="138"/>
      <c r="RK351" s="138"/>
      <c r="RL351" s="138"/>
      <c r="RM351" s="138"/>
      <c r="RN351" s="138"/>
      <c r="RO351" s="138"/>
      <c r="RP351" s="138"/>
      <c r="RQ351" s="138"/>
      <c r="RR351" s="138"/>
      <c r="RS351" s="138"/>
      <c r="RT351" s="138"/>
      <c r="RU351" s="138"/>
      <c r="RV351" s="138"/>
      <c r="RW351" s="138"/>
      <c r="RX351" s="138"/>
      <c r="RY351" s="138"/>
      <c r="RZ351" s="138"/>
      <c r="SA351" s="138"/>
      <c r="SB351" s="138"/>
      <c r="SC351" s="138"/>
      <c r="SD351" s="138"/>
      <c r="SE351" s="138"/>
      <c r="SF351" s="138"/>
      <c r="SG351" s="138"/>
      <c r="SH351" s="138"/>
      <c r="SI351" s="138"/>
      <c r="SJ351" s="138"/>
      <c r="SK351" s="138"/>
      <c r="SL351" s="138"/>
      <c r="SM351" s="138"/>
      <c r="SN351" s="138"/>
      <c r="SO351" s="138"/>
      <c r="SP351" s="138"/>
      <c r="SQ351" s="138"/>
      <c r="SR351" s="138"/>
      <c r="SS351" s="138"/>
      <c r="ST351" s="138"/>
      <c r="SU351" s="138"/>
      <c r="SV351" s="138"/>
      <c r="SW351" s="138"/>
      <c r="SX351" s="138"/>
      <c r="SY351" s="138"/>
      <c r="SZ351" s="138"/>
      <c r="TA351" s="138"/>
      <c r="TB351" s="138"/>
      <c r="TC351" s="138"/>
      <c r="TD351" s="138"/>
      <c r="TE351" s="138"/>
      <c r="TF351" s="138"/>
      <c r="TG351" s="138"/>
      <c r="TH351" s="138"/>
      <c r="TI351" s="138"/>
      <c r="TJ351" s="138"/>
      <c r="TK351" s="138"/>
      <c r="TL351" s="138"/>
      <c r="TM351" s="138"/>
      <c r="TN351" s="138"/>
      <c r="TO351" s="138"/>
      <c r="TP351" s="138"/>
      <c r="TQ351" s="138"/>
      <c r="TR351" s="138"/>
      <c r="TS351" s="138"/>
      <c r="TT351" s="138"/>
      <c r="TU351" s="138"/>
      <c r="TV351" s="138"/>
      <c r="TW351" s="138"/>
      <c r="TX351" s="138"/>
      <c r="TY351" s="138"/>
      <c r="TZ351" s="138"/>
      <c r="UA351" s="138"/>
      <c r="UB351" s="138"/>
      <c r="UC351" s="138"/>
      <c r="UD351" s="138"/>
      <c r="UE351" s="138"/>
      <c r="UF351" s="138"/>
      <c r="UG351" s="138"/>
      <c r="UH351" s="138"/>
      <c r="UI351" s="138"/>
      <c r="UJ351" s="138"/>
      <c r="UK351" s="138"/>
      <c r="UL351" s="138"/>
      <c r="UM351" s="138"/>
      <c r="UN351" s="138"/>
      <c r="UO351" s="138"/>
      <c r="UP351" s="138"/>
      <c r="UQ351" s="138"/>
      <c r="UR351" s="138"/>
      <c r="US351" s="138"/>
      <c r="UT351" s="138"/>
      <c r="UU351" s="138"/>
      <c r="UV351" s="138"/>
      <c r="UW351" s="138"/>
      <c r="UX351" s="138"/>
      <c r="UY351" s="138"/>
      <c r="UZ351" s="138"/>
      <c r="VA351" s="138"/>
      <c r="VB351" s="138"/>
      <c r="VC351" s="138"/>
      <c r="VD351" s="138"/>
      <c r="VE351" s="138"/>
      <c r="VF351" s="138"/>
      <c r="VG351" s="138"/>
      <c r="VH351" s="138"/>
      <c r="VI351" s="138"/>
      <c r="VJ351" s="138"/>
      <c r="VK351" s="138"/>
      <c r="VL351" s="138"/>
      <c r="VM351" s="138"/>
      <c r="VN351" s="138"/>
      <c r="VO351" s="138"/>
      <c r="VP351" s="138"/>
      <c r="VQ351" s="138"/>
      <c r="VR351" s="138"/>
      <c r="VS351" s="138"/>
      <c r="VT351" s="138"/>
      <c r="VU351" s="138"/>
      <c r="VV351" s="138"/>
      <c r="VW351" s="138"/>
      <c r="VX351" s="138"/>
      <c r="VY351" s="138"/>
      <c r="VZ351" s="138"/>
      <c r="WA351" s="138"/>
      <c r="WB351" s="138"/>
      <c r="WC351" s="138"/>
      <c r="WD351" s="138"/>
      <c r="WE351" s="138"/>
      <c r="WF351" s="138"/>
      <c r="WG351" s="138"/>
      <c r="WH351" s="138"/>
      <c r="WI351" s="138"/>
      <c r="WJ351" s="138"/>
      <c r="WK351" s="138"/>
      <c r="WL351" s="138"/>
      <c r="WM351" s="138"/>
      <c r="WN351" s="138"/>
      <c r="WO351" s="138"/>
      <c r="WP351" s="138"/>
      <c r="WQ351" s="138"/>
      <c r="WR351" s="138"/>
      <c r="WS351" s="138"/>
      <c r="WT351" s="138"/>
      <c r="WU351" s="138"/>
      <c r="WV351" s="138"/>
      <c r="WW351" s="138"/>
      <c r="WX351" s="138"/>
      <c r="WY351" s="138"/>
      <c r="WZ351" s="138"/>
      <c r="XA351" s="138"/>
      <c r="XB351" s="138"/>
      <c r="XC351" s="138"/>
      <c r="XD351" s="138"/>
      <c r="XE351" s="138"/>
      <c r="XF351" s="138"/>
      <c r="XG351" s="138"/>
      <c r="XH351" s="138"/>
      <c r="XI351" s="138"/>
      <c r="XJ351" s="138"/>
      <c r="XK351" s="138"/>
      <c r="XL351" s="138"/>
      <c r="XM351" s="138"/>
      <c r="XN351" s="138"/>
      <c r="XO351" s="138"/>
      <c r="XP351" s="138"/>
      <c r="XQ351" s="138"/>
      <c r="XR351" s="138"/>
      <c r="XS351" s="138"/>
      <c r="XT351" s="138"/>
      <c r="XU351" s="138"/>
      <c r="XV351" s="138"/>
      <c r="XW351" s="138"/>
      <c r="XX351" s="138"/>
      <c r="XY351" s="138"/>
      <c r="XZ351" s="138"/>
      <c r="YA351" s="138"/>
      <c r="YB351" s="138"/>
      <c r="YC351" s="138"/>
      <c r="YD351" s="138"/>
      <c r="YE351" s="138"/>
      <c r="YF351" s="138"/>
      <c r="YG351" s="138"/>
      <c r="YH351" s="138"/>
      <c r="YI351" s="138"/>
      <c r="YJ351" s="138"/>
      <c r="YK351" s="138"/>
      <c r="YL351" s="138"/>
      <c r="YM351" s="138"/>
      <c r="YN351" s="138"/>
      <c r="YO351" s="138"/>
      <c r="YP351" s="138"/>
      <c r="YQ351" s="138"/>
      <c r="YR351" s="138"/>
      <c r="YS351" s="138"/>
      <c r="YT351" s="138"/>
      <c r="YU351" s="138"/>
      <c r="YV351" s="138"/>
      <c r="YW351" s="138"/>
      <c r="YX351" s="138"/>
      <c r="YY351" s="138"/>
      <c r="YZ351" s="138"/>
      <c r="ZA351" s="138"/>
      <c r="ZB351" s="138"/>
      <c r="ZC351" s="138"/>
      <c r="ZD351" s="138"/>
      <c r="ZE351" s="138"/>
      <c r="ZF351" s="138"/>
      <c r="ZG351" s="138"/>
      <c r="ZH351" s="138"/>
      <c r="ZI351" s="138"/>
      <c r="ZJ351" s="138"/>
      <c r="ZK351" s="138"/>
      <c r="ZL351" s="138"/>
      <c r="ZM351" s="138"/>
      <c r="ZN351" s="138"/>
      <c r="ZO351" s="138"/>
      <c r="ZP351" s="138"/>
      <c r="ZQ351" s="138"/>
      <c r="ZR351" s="138"/>
      <c r="ZS351" s="138"/>
      <c r="ZT351" s="138"/>
      <c r="ZU351" s="138"/>
      <c r="ZV351" s="138"/>
      <c r="ZW351" s="138"/>
      <c r="ZX351" s="138"/>
      <c r="ZY351" s="138"/>
      <c r="ZZ351" s="138"/>
      <c r="AAA351" s="138"/>
      <c r="AAB351" s="138"/>
      <c r="AAC351" s="138"/>
      <c r="AAD351" s="138"/>
      <c r="AAE351" s="138"/>
      <c r="AAF351" s="138"/>
      <c r="AAG351" s="138"/>
      <c r="AAH351" s="138"/>
      <c r="AAI351" s="138"/>
      <c r="AAJ351" s="138"/>
      <c r="AAK351" s="138"/>
      <c r="AAL351" s="138"/>
      <c r="AAM351" s="138"/>
      <c r="AAN351" s="138"/>
      <c r="AAO351" s="138"/>
      <c r="AAP351" s="138"/>
      <c r="AAQ351" s="138"/>
      <c r="AAR351" s="138"/>
      <c r="AAS351" s="138"/>
      <c r="AAT351" s="138"/>
      <c r="AAU351" s="138"/>
      <c r="AAV351" s="138"/>
      <c r="AAW351" s="138"/>
      <c r="AAX351" s="138"/>
      <c r="AAY351" s="138"/>
      <c r="AAZ351" s="138"/>
      <c r="ABA351" s="138"/>
      <c r="ABB351" s="138"/>
      <c r="ABC351" s="138"/>
      <c r="ABD351" s="138"/>
      <c r="ABE351" s="138"/>
      <c r="ABF351" s="138"/>
      <c r="ABG351" s="138"/>
      <c r="ABH351" s="138"/>
      <c r="ABI351" s="138"/>
      <c r="ABJ351" s="138"/>
      <c r="ABK351" s="138"/>
      <c r="ABL351" s="138"/>
      <c r="ABM351" s="138"/>
      <c r="ABN351" s="138"/>
      <c r="ABO351" s="138"/>
      <c r="ABP351" s="138"/>
      <c r="ABQ351" s="138"/>
      <c r="ABR351" s="138"/>
      <c r="ABS351" s="138"/>
      <c r="ABT351" s="138"/>
      <c r="ABU351" s="138"/>
      <c r="ABV351" s="138"/>
      <c r="ABW351" s="138"/>
      <c r="ABX351" s="138"/>
      <c r="ABY351" s="138"/>
      <c r="ABZ351" s="138"/>
      <c r="ACA351" s="138"/>
      <c r="ACB351" s="138"/>
      <c r="ACC351" s="138"/>
      <c r="ACD351" s="138"/>
      <c r="ACE351" s="138"/>
      <c r="ACF351" s="138"/>
      <c r="ACG351" s="138"/>
      <c r="ACH351" s="138"/>
      <c r="ACI351" s="138"/>
      <c r="ACJ351" s="138"/>
      <c r="ACK351" s="138"/>
      <c r="ACL351" s="138"/>
      <c r="ACM351" s="138"/>
      <c r="ACN351" s="138"/>
      <c r="ACO351" s="138"/>
      <c r="ACP351" s="138"/>
      <c r="ACQ351" s="138"/>
      <c r="ACR351" s="138"/>
      <c r="ACS351" s="138"/>
      <c r="ACT351" s="138"/>
      <c r="ACU351" s="138"/>
      <c r="ACV351" s="138"/>
      <c r="ACW351" s="138"/>
      <c r="ACX351" s="138"/>
      <c r="ACY351" s="138"/>
      <c r="ACZ351" s="138"/>
      <c r="ADA351" s="138"/>
      <c r="ADB351" s="138"/>
      <c r="ADC351" s="138"/>
      <c r="ADD351" s="138"/>
      <c r="ADE351" s="138"/>
      <c r="ADF351" s="138"/>
      <c r="ADG351" s="138"/>
      <c r="ADH351" s="138"/>
      <c r="ADI351" s="138"/>
      <c r="ADJ351" s="138"/>
      <c r="ADK351" s="138"/>
      <c r="ADL351" s="138"/>
      <c r="ADM351" s="138"/>
      <c r="ADN351" s="138"/>
      <c r="ADO351" s="138"/>
      <c r="ADP351" s="138"/>
      <c r="ADQ351" s="138"/>
      <c r="ADR351" s="138"/>
      <c r="ADS351" s="138"/>
      <c r="ADT351" s="138"/>
      <c r="ADU351" s="138"/>
      <c r="ADV351" s="138"/>
      <c r="ADW351" s="138"/>
      <c r="ADX351" s="138"/>
      <c r="ADY351" s="138"/>
      <c r="ADZ351" s="138"/>
      <c r="AEA351" s="138"/>
      <c r="AEB351" s="138"/>
      <c r="AEC351" s="138"/>
      <c r="AED351" s="138"/>
      <c r="AEE351" s="138"/>
      <c r="AEF351" s="138"/>
      <c r="AEG351" s="138"/>
      <c r="AEH351" s="138"/>
      <c r="AEI351" s="138"/>
      <c r="AEJ351" s="138"/>
      <c r="AEK351" s="138"/>
      <c r="AEL351" s="138"/>
      <c r="AEM351" s="138"/>
      <c r="AEN351" s="138"/>
      <c r="AEO351" s="138"/>
      <c r="AEP351" s="138"/>
      <c r="AEQ351" s="138"/>
      <c r="AER351" s="138"/>
      <c r="AES351" s="138"/>
      <c r="AET351" s="138"/>
      <c r="AEU351" s="138"/>
      <c r="AEV351" s="138"/>
      <c r="AEW351" s="138"/>
      <c r="AEX351" s="138"/>
      <c r="AEY351" s="138"/>
      <c r="AEZ351" s="138"/>
      <c r="AFA351" s="138"/>
      <c r="AFB351" s="138"/>
      <c r="AFC351" s="138"/>
      <c r="AFD351" s="138"/>
      <c r="AFE351" s="138"/>
      <c r="AFF351" s="138"/>
      <c r="AFG351" s="138"/>
      <c r="AFH351" s="138"/>
      <c r="AFI351" s="138"/>
      <c r="AFJ351" s="138"/>
      <c r="AFK351" s="138"/>
      <c r="AFL351" s="138"/>
      <c r="AFM351" s="138"/>
      <c r="AFN351" s="138"/>
      <c r="AFO351" s="138"/>
      <c r="AFP351" s="138"/>
      <c r="AFQ351" s="138"/>
      <c r="AFR351" s="138"/>
      <c r="AFS351" s="138"/>
      <c r="AFT351" s="138"/>
      <c r="AFU351" s="138"/>
      <c r="AFV351" s="138"/>
      <c r="AFW351" s="138"/>
      <c r="AFX351" s="138"/>
      <c r="AFY351" s="138"/>
      <c r="AFZ351" s="138"/>
      <c r="AGA351" s="138"/>
      <c r="AGB351" s="138"/>
      <c r="AGC351" s="138"/>
      <c r="AGD351" s="138"/>
      <c r="AGE351" s="138"/>
      <c r="AGF351" s="138"/>
      <c r="AGG351" s="138"/>
      <c r="AGH351" s="138"/>
      <c r="AGI351" s="138"/>
      <c r="AGJ351" s="138"/>
      <c r="AGK351" s="138"/>
      <c r="AGL351" s="138"/>
      <c r="AGM351" s="138"/>
      <c r="AGN351" s="138"/>
      <c r="AGO351" s="138"/>
      <c r="AGP351" s="138"/>
      <c r="AGQ351" s="138"/>
      <c r="AGR351" s="138"/>
      <c r="AGS351" s="138"/>
      <c r="AGT351" s="138"/>
      <c r="AGU351" s="138"/>
      <c r="AGV351" s="138"/>
      <c r="AGW351" s="138"/>
      <c r="AGX351" s="138"/>
      <c r="AGY351" s="138"/>
      <c r="AGZ351" s="138"/>
      <c r="AHA351" s="138"/>
      <c r="AHB351" s="138"/>
      <c r="AHC351" s="138"/>
      <c r="AHD351" s="138"/>
      <c r="AHE351" s="138"/>
      <c r="AHF351" s="138"/>
      <c r="AHG351" s="138"/>
      <c r="AHH351" s="138"/>
      <c r="AHI351" s="138"/>
      <c r="AHJ351" s="138"/>
      <c r="AHK351" s="138"/>
      <c r="AHL351" s="138"/>
      <c r="AHM351" s="138"/>
      <c r="AHN351" s="138"/>
      <c r="AHO351" s="138"/>
      <c r="AHP351" s="138"/>
      <c r="AHQ351" s="138"/>
      <c r="AHR351" s="138"/>
      <c r="AHS351" s="138"/>
      <c r="AHT351" s="138"/>
      <c r="AHU351" s="138"/>
      <c r="AHV351" s="138"/>
      <c r="AHW351" s="138"/>
      <c r="AHX351" s="138"/>
      <c r="AHY351" s="138"/>
      <c r="AHZ351" s="138"/>
      <c r="AIA351" s="138"/>
      <c r="AIB351" s="138"/>
      <c r="AIC351" s="138"/>
      <c r="AID351" s="138"/>
      <c r="AIE351" s="138"/>
      <c r="AIF351" s="138"/>
      <c r="AIG351" s="138"/>
      <c r="AIH351" s="138"/>
      <c r="AII351" s="138"/>
      <c r="AIJ351" s="138"/>
      <c r="AIK351" s="138"/>
      <c r="AIL351" s="138"/>
      <c r="AIM351" s="138"/>
      <c r="AIN351" s="138"/>
      <c r="AIO351" s="138"/>
      <c r="AIP351" s="138"/>
      <c r="AIQ351" s="138"/>
      <c r="AIR351" s="138"/>
      <c r="AIS351" s="138"/>
      <c r="AIT351" s="138"/>
      <c r="AIU351" s="138"/>
      <c r="AIV351" s="138"/>
      <c r="AIW351" s="138"/>
      <c r="AIX351" s="138"/>
      <c r="AIY351" s="138"/>
      <c r="AIZ351" s="138"/>
      <c r="AJA351" s="138"/>
      <c r="AJB351" s="138"/>
      <c r="AJC351" s="138"/>
      <c r="AJD351" s="138"/>
      <c r="AJE351" s="138"/>
      <c r="AJF351" s="138"/>
      <c r="AJG351" s="138"/>
      <c r="AJH351" s="138"/>
      <c r="AJI351" s="138"/>
      <c r="AJJ351" s="138"/>
      <c r="AJK351" s="138"/>
      <c r="AJL351" s="138"/>
      <c r="AJM351" s="138"/>
      <c r="AJN351" s="138"/>
      <c r="AJO351" s="138"/>
      <c r="AJP351" s="138"/>
      <c r="AJQ351" s="138"/>
      <c r="AJR351" s="138"/>
      <c r="AJS351" s="138"/>
      <c r="AJT351" s="138"/>
      <c r="AJU351" s="138"/>
      <c r="AJV351" s="138"/>
      <c r="AJW351" s="138"/>
      <c r="AJX351" s="138"/>
      <c r="AJY351" s="138"/>
      <c r="AJZ351" s="138"/>
      <c r="AKA351" s="138"/>
      <c r="AKB351" s="138"/>
      <c r="AKC351" s="138"/>
      <c r="AKD351" s="138"/>
      <c r="AKE351" s="138"/>
      <c r="AKF351" s="138"/>
      <c r="AKG351" s="138"/>
      <c r="AKH351" s="138"/>
      <c r="AKI351" s="138"/>
      <c r="AKJ351" s="138"/>
      <c r="AKK351" s="138"/>
      <c r="AKL351" s="138"/>
      <c r="AKM351" s="138"/>
      <c r="AKN351" s="138"/>
      <c r="AKO351" s="138"/>
      <c r="AKP351" s="138"/>
      <c r="AKQ351" s="138"/>
      <c r="AKR351" s="138"/>
      <c r="AKS351" s="138"/>
      <c r="AKT351" s="138"/>
      <c r="AKU351" s="138"/>
      <c r="AKV351" s="138"/>
      <c r="AKW351" s="138"/>
      <c r="AKX351" s="138"/>
      <c r="AKY351" s="138"/>
      <c r="AKZ351" s="138"/>
      <c r="ALA351" s="138"/>
      <c r="ALB351" s="138"/>
      <c r="ALC351" s="138"/>
      <c r="ALD351" s="138"/>
      <c r="ALE351" s="138"/>
      <c r="ALF351" s="138"/>
      <c r="ALG351" s="138"/>
      <c r="ALH351" s="138"/>
      <c r="ALI351" s="138"/>
      <c r="ALJ351" s="138"/>
      <c r="ALK351" s="138"/>
      <c r="ALL351" s="138"/>
      <c r="ALM351" s="138"/>
      <c r="ALN351" s="138"/>
      <c r="ALO351" s="138"/>
      <c r="ALP351" s="138"/>
      <c r="ALQ351" s="138"/>
      <c r="ALR351" s="138"/>
      <c r="ALS351" s="138"/>
      <c r="ALT351" s="138"/>
      <c r="ALU351" s="138"/>
      <c r="ALV351" s="138"/>
      <c r="ALW351" s="138"/>
      <c r="ALX351" s="138"/>
      <c r="ALY351" s="138"/>
      <c r="ALZ351" s="138"/>
      <c r="AMA351" s="138"/>
    </row>
    <row r="352" spans="3:1015" s="123" customFormat="1" x14ac:dyDescent="0.25">
      <c r="C352" s="138"/>
      <c r="D352" s="138"/>
      <c r="E352" s="138"/>
      <c r="F352" s="138"/>
      <c r="G352" s="138"/>
      <c r="H352" s="138"/>
      <c r="I352" s="138"/>
      <c r="J352" s="138"/>
      <c r="K352" s="138"/>
      <c r="L352" s="138"/>
      <c r="M352" s="138"/>
      <c r="N352" s="138"/>
      <c r="O352" s="138"/>
      <c r="P352" s="138"/>
      <c r="Q352" s="138"/>
      <c r="R352" s="138"/>
      <c r="S352" s="138"/>
      <c r="T352" s="138"/>
      <c r="U352" s="138"/>
      <c r="V352" s="138"/>
      <c r="W352" s="138"/>
      <c r="X352" s="138"/>
      <c r="Y352" s="138"/>
      <c r="Z352" s="138"/>
      <c r="AA352" s="138"/>
      <c r="AB352" s="138"/>
      <c r="AC352" s="138"/>
      <c r="AD352" s="138"/>
      <c r="AE352" s="138"/>
      <c r="AF352" s="138"/>
      <c r="AG352" s="138"/>
      <c r="AH352" s="138"/>
      <c r="AI352" s="138"/>
      <c r="AJ352" s="138"/>
      <c r="AK352" s="138"/>
      <c r="AL352" s="138"/>
      <c r="AM352" s="138"/>
      <c r="AN352" s="138"/>
      <c r="AO352" s="138"/>
      <c r="AP352" s="138"/>
      <c r="AQ352" s="138"/>
      <c r="AR352" s="138"/>
      <c r="AS352" s="138"/>
      <c r="AT352" s="138"/>
      <c r="AU352" s="138"/>
      <c r="AV352" s="138"/>
      <c r="AW352" s="138"/>
      <c r="AX352" s="138"/>
      <c r="AY352" s="138"/>
      <c r="AZ352" s="138"/>
      <c r="BA352" s="138"/>
      <c r="BB352" s="138"/>
      <c r="BC352" s="138"/>
      <c r="BD352" s="138"/>
      <c r="BE352" s="138"/>
      <c r="BF352" s="138"/>
      <c r="BG352" s="138"/>
      <c r="BH352" s="138"/>
      <c r="BI352" s="138"/>
      <c r="BJ352" s="138"/>
      <c r="BK352" s="138"/>
      <c r="BL352" s="138"/>
      <c r="BM352" s="138"/>
      <c r="BN352" s="138"/>
      <c r="BO352" s="138"/>
      <c r="BP352" s="138"/>
      <c r="BQ352" s="138"/>
      <c r="BR352" s="138"/>
      <c r="BS352" s="138"/>
      <c r="BT352" s="138"/>
      <c r="BU352" s="138"/>
      <c r="BV352" s="138"/>
      <c r="BW352" s="138"/>
      <c r="BX352" s="138"/>
      <c r="BY352" s="138"/>
      <c r="BZ352" s="138"/>
      <c r="CA352" s="138"/>
      <c r="CB352" s="138"/>
      <c r="CC352" s="138"/>
      <c r="CD352" s="138"/>
      <c r="CE352" s="138"/>
      <c r="CF352" s="138"/>
      <c r="CG352" s="138"/>
      <c r="CH352" s="138"/>
      <c r="CI352" s="138"/>
      <c r="CJ352" s="138"/>
      <c r="CK352" s="138"/>
      <c r="CL352" s="138"/>
      <c r="CM352" s="138"/>
      <c r="CN352" s="138"/>
      <c r="CO352" s="138"/>
      <c r="CP352" s="138"/>
      <c r="CQ352" s="138"/>
      <c r="CR352" s="138"/>
      <c r="CS352" s="138"/>
      <c r="CT352" s="138"/>
      <c r="CU352" s="138"/>
      <c r="CV352" s="138"/>
      <c r="CW352" s="138"/>
      <c r="CX352" s="138"/>
      <c r="CY352" s="138"/>
      <c r="CZ352" s="138"/>
      <c r="DA352" s="138"/>
      <c r="DB352" s="138"/>
      <c r="DC352" s="138"/>
      <c r="DD352" s="138"/>
      <c r="DE352" s="138"/>
      <c r="DF352" s="138"/>
      <c r="DG352" s="138"/>
      <c r="DH352" s="138"/>
      <c r="DI352" s="138"/>
      <c r="DJ352" s="138"/>
      <c r="DK352" s="138"/>
      <c r="DL352" s="138"/>
      <c r="DM352" s="138"/>
      <c r="DN352" s="138"/>
      <c r="DO352" s="138"/>
      <c r="DP352" s="138"/>
      <c r="DQ352" s="138"/>
      <c r="DR352" s="138"/>
      <c r="DS352" s="138"/>
      <c r="DT352" s="138"/>
      <c r="DU352" s="138"/>
      <c r="DV352" s="138"/>
      <c r="DW352" s="138"/>
      <c r="DX352" s="138"/>
      <c r="DY352" s="138"/>
      <c r="DZ352" s="138"/>
      <c r="EA352" s="138"/>
      <c r="EB352" s="138"/>
      <c r="EC352" s="138"/>
      <c r="ED352" s="138"/>
      <c r="EE352" s="138"/>
      <c r="EF352" s="138"/>
      <c r="EG352" s="138"/>
      <c r="EH352" s="138"/>
      <c r="EI352" s="138"/>
      <c r="EJ352" s="138"/>
      <c r="EK352" s="138"/>
      <c r="EL352" s="138"/>
      <c r="EM352" s="138"/>
      <c r="EN352" s="138"/>
      <c r="EO352" s="138"/>
      <c r="EP352" s="138"/>
      <c r="EQ352" s="138"/>
      <c r="ER352" s="138"/>
      <c r="ES352" s="138"/>
      <c r="ET352" s="138"/>
      <c r="EU352" s="138"/>
      <c r="EV352" s="138"/>
      <c r="EW352" s="138"/>
      <c r="EX352" s="138"/>
      <c r="EY352" s="138"/>
      <c r="EZ352" s="138"/>
      <c r="FA352" s="138"/>
      <c r="FB352" s="138"/>
      <c r="FC352" s="138"/>
      <c r="FD352" s="138"/>
      <c r="FE352" s="138"/>
      <c r="FF352" s="138"/>
      <c r="FG352" s="138"/>
      <c r="FH352" s="138"/>
      <c r="FI352" s="138"/>
      <c r="FJ352" s="138"/>
      <c r="FK352" s="138"/>
      <c r="FL352" s="138"/>
      <c r="FM352" s="138"/>
      <c r="FN352" s="138"/>
      <c r="FO352" s="138"/>
      <c r="FP352" s="138"/>
      <c r="FQ352" s="138"/>
      <c r="FR352" s="138"/>
      <c r="FS352" s="138"/>
      <c r="FT352" s="138"/>
      <c r="FU352" s="138"/>
      <c r="FV352" s="138"/>
      <c r="FW352" s="138"/>
      <c r="FX352" s="138"/>
      <c r="FY352" s="138"/>
      <c r="FZ352" s="138"/>
      <c r="GA352" s="138"/>
      <c r="GB352" s="138"/>
      <c r="GC352" s="138"/>
      <c r="GD352" s="138"/>
      <c r="GE352" s="138"/>
      <c r="GF352" s="138"/>
      <c r="GG352" s="138"/>
      <c r="GH352" s="138"/>
      <c r="GI352" s="138"/>
      <c r="GJ352" s="138"/>
      <c r="GK352" s="138"/>
      <c r="GL352" s="138"/>
      <c r="GM352" s="138"/>
      <c r="GN352" s="138"/>
      <c r="GO352" s="138"/>
      <c r="GP352" s="138"/>
      <c r="GQ352" s="138"/>
      <c r="GR352" s="138"/>
      <c r="GS352" s="138"/>
      <c r="GT352" s="138"/>
      <c r="GU352" s="138"/>
      <c r="GV352" s="138"/>
      <c r="GW352" s="138"/>
      <c r="GX352" s="138"/>
      <c r="GY352" s="138"/>
      <c r="GZ352" s="138"/>
      <c r="HA352" s="138"/>
      <c r="HB352" s="138"/>
      <c r="HC352" s="138"/>
      <c r="HD352" s="138"/>
      <c r="HE352" s="138"/>
      <c r="HF352" s="138"/>
      <c r="HG352" s="138"/>
      <c r="HH352" s="138"/>
      <c r="HI352" s="138"/>
      <c r="HJ352" s="138"/>
      <c r="HK352" s="138"/>
      <c r="HL352" s="138"/>
      <c r="HM352" s="138"/>
      <c r="HN352" s="138"/>
      <c r="HO352" s="138"/>
      <c r="HP352" s="138"/>
      <c r="HQ352" s="138"/>
      <c r="HR352" s="138"/>
      <c r="HS352" s="138"/>
      <c r="HT352" s="138"/>
      <c r="HU352" s="138"/>
      <c r="HV352" s="138"/>
      <c r="HW352" s="138"/>
      <c r="HX352" s="138"/>
      <c r="HY352" s="138"/>
      <c r="HZ352" s="138"/>
      <c r="IA352" s="138"/>
      <c r="IB352" s="138"/>
      <c r="IC352" s="138"/>
      <c r="ID352" s="138"/>
      <c r="IE352" s="138"/>
      <c r="IF352" s="138"/>
      <c r="IG352" s="138"/>
      <c r="IH352" s="138"/>
      <c r="II352" s="138"/>
      <c r="IJ352" s="138"/>
      <c r="IK352" s="138"/>
      <c r="IL352" s="138"/>
      <c r="IM352" s="138"/>
      <c r="IN352" s="138"/>
      <c r="IO352" s="138"/>
      <c r="IP352" s="138"/>
      <c r="IQ352" s="138"/>
      <c r="IR352" s="138"/>
      <c r="IS352" s="138"/>
      <c r="IT352" s="138"/>
      <c r="IU352" s="138"/>
      <c r="IV352" s="138"/>
      <c r="IW352" s="138"/>
      <c r="IX352" s="138"/>
      <c r="IY352" s="138"/>
      <c r="IZ352" s="138"/>
      <c r="JA352" s="138"/>
      <c r="JB352" s="138"/>
      <c r="JC352" s="138"/>
      <c r="JD352" s="138"/>
      <c r="JE352" s="138"/>
      <c r="JF352" s="138"/>
      <c r="JG352" s="138"/>
      <c r="JH352" s="138"/>
      <c r="JI352" s="138"/>
      <c r="JJ352" s="138"/>
      <c r="JK352" s="138"/>
      <c r="JL352" s="138"/>
      <c r="JM352" s="138"/>
      <c r="JN352" s="138"/>
      <c r="JO352" s="138"/>
      <c r="JP352" s="138"/>
      <c r="JQ352" s="138"/>
      <c r="JR352" s="138"/>
      <c r="JS352" s="138"/>
      <c r="JT352" s="138"/>
      <c r="JU352" s="138"/>
      <c r="JV352" s="138"/>
      <c r="JW352" s="138"/>
      <c r="JX352" s="138"/>
      <c r="JY352" s="138"/>
      <c r="JZ352" s="138"/>
      <c r="KA352" s="138"/>
      <c r="KB352" s="138"/>
      <c r="KC352" s="138"/>
      <c r="KD352" s="138"/>
      <c r="KE352" s="138"/>
      <c r="KF352" s="138"/>
      <c r="KG352" s="138"/>
      <c r="KH352" s="138"/>
      <c r="KI352" s="138"/>
      <c r="KJ352" s="138"/>
      <c r="KK352" s="138"/>
      <c r="KL352" s="138"/>
      <c r="KM352" s="138"/>
      <c r="KN352" s="138"/>
      <c r="KO352" s="138"/>
      <c r="KP352" s="138"/>
      <c r="KQ352" s="138"/>
      <c r="KR352" s="138"/>
      <c r="KS352" s="138"/>
      <c r="KT352" s="138"/>
      <c r="KU352" s="138"/>
      <c r="KV352" s="138"/>
      <c r="KW352" s="138"/>
      <c r="KX352" s="138"/>
      <c r="KY352" s="138"/>
      <c r="KZ352" s="138"/>
      <c r="LA352" s="138"/>
      <c r="LB352" s="138"/>
      <c r="LC352" s="138"/>
      <c r="LD352" s="138"/>
      <c r="LE352" s="138"/>
      <c r="LF352" s="138"/>
      <c r="LG352" s="138"/>
      <c r="LH352" s="138"/>
      <c r="LI352" s="138"/>
      <c r="LJ352" s="138"/>
      <c r="LK352" s="138"/>
      <c r="LL352" s="138"/>
      <c r="LM352" s="138"/>
      <c r="LN352" s="138"/>
      <c r="LO352" s="138"/>
      <c r="LP352" s="138"/>
      <c r="LQ352" s="138"/>
      <c r="LR352" s="138"/>
      <c r="LS352" s="138"/>
      <c r="LT352" s="138"/>
      <c r="LU352" s="138"/>
      <c r="LV352" s="138"/>
      <c r="LW352" s="138"/>
      <c r="LX352" s="138"/>
      <c r="LY352" s="138"/>
      <c r="LZ352" s="138"/>
      <c r="MA352" s="138"/>
      <c r="MB352" s="138"/>
      <c r="MC352" s="138"/>
      <c r="MD352" s="138"/>
      <c r="ME352" s="138"/>
      <c r="MF352" s="138"/>
      <c r="MG352" s="138"/>
      <c r="MH352" s="138"/>
      <c r="MI352" s="138"/>
      <c r="MJ352" s="138"/>
      <c r="MK352" s="138"/>
      <c r="ML352" s="138"/>
      <c r="MM352" s="138"/>
      <c r="MN352" s="138"/>
      <c r="MO352" s="138"/>
      <c r="MP352" s="138"/>
      <c r="MQ352" s="138"/>
      <c r="MR352" s="138"/>
      <c r="MS352" s="138"/>
      <c r="MT352" s="138"/>
      <c r="MU352" s="138"/>
      <c r="MV352" s="138"/>
      <c r="MW352" s="138"/>
      <c r="MX352" s="138"/>
      <c r="MY352" s="138"/>
      <c r="MZ352" s="138"/>
      <c r="NA352" s="138"/>
      <c r="NB352" s="138"/>
      <c r="NC352" s="138"/>
      <c r="ND352" s="138"/>
      <c r="NE352" s="138"/>
      <c r="NF352" s="138"/>
      <c r="NG352" s="138"/>
      <c r="NH352" s="138"/>
      <c r="NI352" s="138"/>
      <c r="NJ352" s="138"/>
      <c r="NK352" s="138"/>
      <c r="NL352" s="138"/>
      <c r="NM352" s="138"/>
      <c r="NN352" s="138"/>
      <c r="NO352" s="138"/>
      <c r="NP352" s="138"/>
      <c r="NQ352" s="138"/>
      <c r="NR352" s="138"/>
      <c r="NS352" s="138"/>
      <c r="NT352" s="138"/>
      <c r="NU352" s="138"/>
      <c r="NV352" s="138"/>
      <c r="NW352" s="138"/>
      <c r="NX352" s="138"/>
      <c r="NY352" s="138"/>
      <c r="NZ352" s="138"/>
      <c r="OA352" s="138"/>
      <c r="OB352" s="138"/>
      <c r="OC352" s="138"/>
      <c r="OD352" s="138"/>
      <c r="OE352" s="138"/>
      <c r="OF352" s="138"/>
      <c r="OG352" s="138"/>
      <c r="OH352" s="138"/>
      <c r="OI352" s="138"/>
      <c r="OJ352" s="138"/>
      <c r="OK352" s="138"/>
      <c r="OL352" s="138"/>
      <c r="OM352" s="138"/>
      <c r="ON352" s="138"/>
      <c r="OO352" s="138"/>
      <c r="OP352" s="138"/>
      <c r="OQ352" s="138"/>
      <c r="OR352" s="138"/>
      <c r="OS352" s="138"/>
      <c r="OT352" s="138"/>
      <c r="OU352" s="138"/>
      <c r="OV352" s="138"/>
      <c r="OW352" s="138"/>
      <c r="OX352" s="138"/>
      <c r="OY352" s="138"/>
      <c r="OZ352" s="138"/>
      <c r="PA352" s="138"/>
      <c r="PB352" s="138"/>
      <c r="PC352" s="138"/>
      <c r="PD352" s="138"/>
      <c r="PE352" s="138"/>
      <c r="PF352" s="138"/>
      <c r="PG352" s="138"/>
      <c r="PH352" s="138"/>
      <c r="PI352" s="138"/>
      <c r="PJ352" s="138"/>
      <c r="PK352" s="138"/>
      <c r="PL352" s="138"/>
      <c r="PM352" s="138"/>
      <c r="PN352" s="138"/>
      <c r="PO352" s="138"/>
      <c r="PP352" s="138"/>
      <c r="PQ352" s="138"/>
      <c r="PR352" s="138"/>
      <c r="PS352" s="138"/>
      <c r="PT352" s="138"/>
      <c r="PU352" s="138"/>
      <c r="PV352" s="138"/>
      <c r="PW352" s="138"/>
      <c r="PX352" s="138"/>
      <c r="PY352" s="138"/>
      <c r="PZ352" s="138"/>
      <c r="QA352" s="138"/>
      <c r="QB352" s="138"/>
      <c r="QC352" s="138"/>
      <c r="QD352" s="138"/>
      <c r="QE352" s="138"/>
      <c r="QF352" s="138"/>
      <c r="QG352" s="138"/>
      <c r="QH352" s="138"/>
      <c r="QI352" s="138"/>
      <c r="QJ352" s="138"/>
      <c r="QK352" s="138"/>
      <c r="QL352" s="138"/>
      <c r="QM352" s="138"/>
      <c r="QN352" s="138"/>
      <c r="QO352" s="138"/>
      <c r="QP352" s="138"/>
      <c r="QQ352" s="138"/>
      <c r="QR352" s="138"/>
      <c r="QS352" s="138"/>
      <c r="QT352" s="138"/>
      <c r="QU352" s="138"/>
      <c r="QV352" s="138"/>
      <c r="QW352" s="138"/>
      <c r="QX352" s="138"/>
      <c r="QY352" s="138"/>
      <c r="QZ352" s="138"/>
      <c r="RA352" s="138"/>
      <c r="RB352" s="138"/>
      <c r="RC352" s="138"/>
      <c r="RD352" s="138"/>
      <c r="RE352" s="138"/>
      <c r="RF352" s="138"/>
      <c r="RG352" s="138"/>
      <c r="RH352" s="138"/>
      <c r="RI352" s="138"/>
      <c r="RJ352" s="138"/>
      <c r="RK352" s="138"/>
      <c r="RL352" s="138"/>
      <c r="RM352" s="138"/>
      <c r="RN352" s="138"/>
      <c r="RO352" s="138"/>
      <c r="RP352" s="138"/>
      <c r="RQ352" s="138"/>
      <c r="RR352" s="138"/>
      <c r="RS352" s="138"/>
      <c r="RT352" s="138"/>
      <c r="RU352" s="138"/>
      <c r="RV352" s="138"/>
      <c r="RW352" s="138"/>
      <c r="RX352" s="138"/>
      <c r="RY352" s="138"/>
      <c r="RZ352" s="138"/>
      <c r="SA352" s="138"/>
      <c r="SB352" s="138"/>
      <c r="SC352" s="138"/>
      <c r="SD352" s="138"/>
      <c r="SE352" s="138"/>
      <c r="SF352" s="138"/>
      <c r="SG352" s="138"/>
      <c r="SH352" s="138"/>
      <c r="SI352" s="138"/>
      <c r="SJ352" s="138"/>
      <c r="SK352" s="138"/>
      <c r="SL352" s="138"/>
      <c r="SM352" s="138"/>
      <c r="SN352" s="138"/>
      <c r="SO352" s="138"/>
      <c r="SP352" s="138"/>
      <c r="SQ352" s="138"/>
      <c r="SR352" s="138"/>
      <c r="SS352" s="138"/>
      <c r="ST352" s="138"/>
      <c r="SU352" s="138"/>
      <c r="SV352" s="138"/>
      <c r="SW352" s="138"/>
      <c r="SX352" s="138"/>
      <c r="SY352" s="138"/>
      <c r="SZ352" s="138"/>
      <c r="TA352" s="138"/>
      <c r="TB352" s="138"/>
      <c r="TC352" s="138"/>
      <c r="TD352" s="138"/>
      <c r="TE352" s="138"/>
      <c r="TF352" s="138"/>
      <c r="TG352" s="138"/>
      <c r="TH352" s="138"/>
      <c r="TI352" s="138"/>
      <c r="TJ352" s="138"/>
      <c r="TK352" s="138"/>
      <c r="TL352" s="138"/>
      <c r="TM352" s="138"/>
      <c r="TN352" s="138"/>
      <c r="TO352" s="138"/>
      <c r="TP352" s="138"/>
      <c r="TQ352" s="138"/>
      <c r="TR352" s="138"/>
      <c r="TS352" s="138"/>
      <c r="TT352" s="138"/>
      <c r="TU352" s="138"/>
      <c r="TV352" s="138"/>
      <c r="TW352" s="138"/>
      <c r="TX352" s="138"/>
      <c r="TY352" s="138"/>
      <c r="TZ352" s="138"/>
      <c r="UA352" s="138"/>
      <c r="UB352" s="138"/>
      <c r="UC352" s="138"/>
      <c r="UD352" s="138"/>
      <c r="UE352" s="138"/>
      <c r="UF352" s="138"/>
      <c r="UG352" s="138"/>
      <c r="UH352" s="138"/>
      <c r="UI352" s="138"/>
      <c r="UJ352" s="138"/>
      <c r="UK352" s="138"/>
      <c r="UL352" s="138"/>
      <c r="UM352" s="138"/>
      <c r="UN352" s="138"/>
      <c r="UO352" s="138"/>
      <c r="UP352" s="138"/>
      <c r="UQ352" s="138"/>
      <c r="UR352" s="138"/>
      <c r="US352" s="138"/>
      <c r="UT352" s="138"/>
      <c r="UU352" s="138"/>
      <c r="UV352" s="138"/>
      <c r="UW352" s="138"/>
      <c r="UX352" s="138"/>
      <c r="UY352" s="138"/>
      <c r="UZ352" s="138"/>
      <c r="VA352" s="138"/>
      <c r="VB352" s="138"/>
      <c r="VC352" s="138"/>
      <c r="VD352" s="138"/>
      <c r="VE352" s="138"/>
      <c r="VF352" s="138"/>
      <c r="VG352" s="138"/>
      <c r="VH352" s="138"/>
      <c r="VI352" s="138"/>
      <c r="VJ352" s="138"/>
      <c r="VK352" s="138"/>
      <c r="VL352" s="138"/>
      <c r="VM352" s="138"/>
      <c r="VN352" s="138"/>
      <c r="VO352" s="138"/>
      <c r="VP352" s="138"/>
      <c r="VQ352" s="138"/>
      <c r="VR352" s="138"/>
      <c r="VS352" s="138"/>
      <c r="VT352" s="138"/>
      <c r="VU352" s="138"/>
      <c r="VV352" s="138"/>
      <c r="VW352" s="138"/>
      <c r="VX352" s="138"/>
      <c r="VY352" s="138"/>
      <c r="VZ352" s="138"/>
      <c r="WA352" s="138"/>
      <c r="WB352" s="138"/>
      <c r="WC352" s="138"/>
      <c r="WD352" s="138"/>
      <c r="WE352" s="138"/>
      <c r="WF352" s="138"/>
      <c r="WG352" s="138"/>
      <c r="WH352" s="138"/>
      <c r="WI352" s="138"/>
      <c r="WJ352" s="138"/>
      <c r="WK352" s="138"/>
      <c r="WL352" s="138"/>
      <c r="WM352" s="138"/>
      <c r="WN352" s="138"/>
      <c r="WO352" s="138"/>
      <c r="WP352" s="138"/>
      <c r="WQ352" s="138"/>
      <c r="WR352" s="138"/>
      <c r="WS352" s="138"/>
      <c r="WT352" s="138"/>
      <c r="WU352" s="138"/>
      <c r="WV352" s="138"/>
      <c r="WW352" s="138"/>
      <c r="WX352" s="138"/>
      <c r="WY352" s="138"/>
      <c r="WZ352" s="138"/>
      <c r="XA352" s="138"/>
      <c r="XB352" s="138"/>
      <c r="XC352" s="138"/>
      <c r="XD352" s="138"/>
      <c r="XE352" s="138"/>
      <c r="XF352" s="138"/>
      <c r="XG352" s="138"/>
      <c r="XH352" s="138"/>
      <c r="XI352" s="138"/>
      <c r="XJ352" s="138"/>
      <c r="XK352" s="138"/>
      <c r="XL352" s="138"/>
      <c r="XM352" s="138"/>
      <c r="XN352" s="138"/>
      <c r="XO352" s="138"/>
      <c r="XP352" s="138"/>
      <c r="XQ352" s="138"/>
      <c r="XR352" s="138"/>
      <c r="XS352" s="138"/>
      <c r="XT352" s="138"/>
      <c r="XU352" s="138"/>
      <c r="XV352" s="138"/>
      <c r="XW352" s="138"/>
      <c r="XX352" s="138"/>
      <c r="XY352" s="138"/>
      <c r="XZ352" s="138"/>
      <c r="YA352" s="138"/>
      <c r="YB352" s="138"/>
      <c r="YC352" s="138"/>
      <c r="YD352" s="138"/>
      <c r="YE352" s="138"/>
      <c r="YF352" s="138"/>
      <c r="YG352" s="138"/>
      <c r="YH352" s="138"/>
      <c r="YI352" s="138"/>
      <c r="YJ352" s="138"/>
      <c r="YK352" s="138"/>
      <c r="YL352" s="138"/>
      <c r="YM352" s="138"/>
      <c r="YN352" s="138"/>
      <c r="YO352" s="138"/>
      <c r="YP352" s="138"/>
      <c r="YQ352" s="138"/>
      <c r="YR352" s="138"/>
      <c r="YS352" s="138"/>
      <c r="YT352" s="138"/>
      <c r="YU352" s="138"/>
      <c r="YV352" s="138"/>
      <c r="YW352" s="138"/>
      <c r="YX352" s="138"/>
      <c r="YY352" s="138"/>
      <c r="YZ352" s="138"/>
      <c r="ZA352" s="138"/>
      <c r="ZB352" s="138"/>
      <c r="ZC352" s="138"/>
      <c r="ZD352" s="138"/>
      <c r="ZE352" s="138"/>
      <c r="ZF352" s="138"/>
      <c r="ZG352" s="138"/>
      <c r="ZH352" s="138"/>
      <c r="ZI352" s="138"/>
      <c r="ZJ352" s="138"/>
      <c r="ZK352" s="138"/>
      <c r="ZL352" s="138"/>
      <c r="ZM352" s="138"/>
      <c r="ZN352" s="138"/>
      <c r="ZO352" s="138"/>
      <c r="ZP352" s="138"/>
      <c r="ZQ352" s="138"/>
      <c r="ZR352" s="138"/>
      <c r="ZS352" s="138"/>
      <c r="ZT352" s="138"/>
      <c r="ZU352" s="138"/>
      <c r="ZV352" s="138"/>
      <c r="ZW352" s="138"/>
      <c r="ZX352" s="138"/>
      <c r="ZY352" s="138"/>
      <c r="ZZ352" s="138"/>
      <c r="AAA352" s="138"/>
      <c r="AAB352" s="138"/>
      <c r="AAC352" s="138"/>
      <c r="AAD352" s="138"/>
      <c r="AAE352" s="138"/>
      <c r="AAF352" s="138"/>
      <c r="AAG352" s="138"/>
      <c r="AAH352" s="138"/>
      <c r="AAI352" s="138"/>
      <c r="AAJ352" s="138"/>
      <c r="AAK352" s="138"/>
      <c r="AAL352" s="138"/>
      <c r="AAM352" s="138"/>
      <c r="AAN352" s="138"/>
      <c r="AAO352" s="138"/>
      <c r="AAP352" s="138"/>
      <c r="AAQ352" s="138"/>
      <c r="AAR352" s="138"/>
      <c r="AAS352" s="138"/>
      <c r="AAT352" s="138"/>
      <c r="AAU352" s="138"/>
      <c r="AAV352" s="138"/>
      <c r="AAW352" s="138"/>
      <c r="AAX352" s="138"/>
      <c r="AAY352" s="138"/>
      <c r="AAZ352" s="138"/>
      <c r="ABA352" s="138"/>
      <c r="ABB352" s="138"/>
      <c r="ABC352" s="138"/>
      <c r="ABD352" s="138"/>
      <c r="ABE352" s="138"/>
      <c r="ABF352" s="138"/>
      <c r="ABG352" s="138"/>
      <c r="ABH352" s="138"/>
      <c r="ABI352" s="138"/>
      <c r="ABJ352" s="138"/>
      <c r="ABK352" s="138"/>
      <c r="ABL352" s="138"/>
      <c r="ABM352" s="138"/>
      <c r="ABN352" s="138"/>
      <c r="ABO352" s="138"/>
      <c r="ABP352" s="138"/>
      <c r="ABQ352" s="138"/>
      <c r="ABR352" s="138"/>
      <c r="ABS352" s="138"/>
      <c r="ABT352" s="138"/>
      <c r="ABU352" s="138"/>
      <c r="ABV352" s="138"/>
      <c r="ABW352" s="138"/>
      <c r="ABX352" s="138"/>
      <c r="ABY352" s="138"/>
      <c r="ABZ352" s="138"/>
      <c r="ACA352" s="138"/>
      <c r="ACB352" s="138"/>
      <c r="ACC352" s="138"/>
      <c r="ACD352" s="138"/>
      <c r="ACE352" s="138"/>
      <c r="ACF352" s="138"/>
      <c r="ACG352" s="138"/>
      <c r="ACH352" s="138"/>
      <c r="ACI352" s="138"/>
      <c r="ACJ352" s="138"/>
      <c r="ACK352" s="138"/>
      <c r="ACL352" s="138"/>
      <c r="ACM352" s="138"/>
      <c r="ACN352" s="138"/>
      <c r="ACO352" s="138"/>
      <c r="ACP352" s="138"/>
      <c r="ACQ352" s="138"/>
      <c r="ACR352" s="138"/>
      <c r="ACS352" s="138"/>
      <c r="ACT352" s="138"/>
      <c r="ACU352" s="138"/>
      <c r="ACV352" s="138"/>
      <c r="ACW352" s="138"/>
      <c r="ACX352" s="138"/>
      <c r="ACY352" s="138"/>
      <c r="ACZ352" s="138"/>
      <c r="ADA352" s="138"/>
      <c r="ADB352" s="138"/>
      <c r="ADC352" s="138"/>
      <c r="ADD352" s="138"/>
      <c r="ADE352" s="138"/>
      <c r="ADF352" s="138"/>
      <c r="ADG352" s="138"/>
      <c r="ADH352" s="138"/>
      <c r="ADI352" s="138"/>
      <c r="ADJ352" s="138"/>
      <c r="ADK352" s="138"/>
      <c r="ADL352" s="138"/>
      <c r="ADM352" s="138"/>
      <c r="ADN352" s="138"/>
      <c r="ADO352" s="138"/>
      <c r="ADP352" s="138"/>
      <c r="ADQ352" s="138"/>
      <c r="ADR352" s="138"/>
      <c r="ADS352" s="138"/>
      <c r="ADT352" s="138"/>
      <c r="ADU352" s="138"/>
      <c r="ADV352" s="138"/>
      <c r="ADW352" s="138"/>
      <c r="ADX352" s="138"/>
      <c r="ADY352" s="138"/>
      <c r="ADZ352" s="138"/>
      <c r="AEA352" s="138"/>
      <c r="AEB352" s="138"/>
      <c r="AEC352" s="138"/>
      <c r="AED352" s="138"/>
      <c r="AEE352" s="138"/>
      <c r="AEF352" s="138"/>
      <c r="AEG352" s="138"/>
      <c r="AEH352" s="138"/>
      <c r="AEI352" s="138"/>
      <c r="AEJ352" s="138"/>
      <c r="AEK352" s="138"/>
      <c r="AEL352" s="138"/>
      <c r="AEM352" s="138"/>
      <c r="AEN352" s="138"/>
      <c r="AEO352" s="138"/>
      <c r="AEP352" s="138"/>
      <c r="AEQ352" s="138"/>
      <c r="AER352" s="138"/>
      <c r="AES352" s="138"/>
      <c r="AET352" s="138"/>
      <c r="AEU352" s="138"/>
      <c r="AEV352" s="138"/>
      <c r="AEW352" s="138"/>
      <c r="AEX352" s="138"/>
      <c r="AEY352" s="138"/>
      <c r="AEZ352" s="138"/>
      <c r="AFA352" s="138"/>
      <c r="AFB352" s="138"/>
      <c r="AFC352" s="138"/>
      <c r="AFD352" s="138"/>
      <c r="AFE352" s="138"/>
      <c r="AFF352" s="138"/>
      <c r="AFG352" s="138"/>
      <c r="AFH352" s="138"/>
      <c r="AFI352" s="138"/>
      <c r="AFJ352" s="138"/>
      <c r="AFK352" s="138"/>
      <c r="AFL352" s="138"/>
      <c r="AFM352" s="138"/>
      <c r="AFN352" s="138"/>
      <c r="AFO352" s="138"/>
      <c r="AFP352" s="138"/>
      <c r="AFQ352" s="138"/>
      <c r="AFR352" s="138"/>
      <c r="AFS352" s="138"/>
      <c r="AFT352" s="138"/>
      <c r="AFU352" s="138"/>
      <c r="AFV352" s="138"/>
      <c r="AFW352" s="138"/>
      <c r="AFX352" s="138"/>
      <c r="AFY352" s="138"/>
      <c r="AFZ352" s="138"/>
      <c r="AGA352" s="138"/>
      <c r="AGB352" s="138"/>
      <c r="AGC352" s="138"/>
      <c r="AGD352" s="138"/>
      <c r="AGE352" s="138"/>
      <c r="AGF352" s="138"/>
      <c r="AGG352" s="138"/>
      <c r="AGH352" s="138"/>
      <c r="AGI352" s="138"/>
      <c r="AGJ352" s="138"/>
      <c r="AGK352" s="138"/>
      <c r="AGL352" s="138"/>
      <c r="AGM352" s="138"/>
      <c r="AGN352" s="138"/>
      <c r="AGO352" s="138"/>
      <c r="AGP352" s="138"/>
      <c r="AGQ352" s="138"/>
      <c r="AGR352" s="138"/>
      <c r="AGS352" s="138"/>
      <c r="AGT352" s="138"/>
      <c r="AGU352" s="138"/>
      <c r="AGV352" s="138"/>
      <c r="AGW352" s="138"/>
      <c r="AGX352" s="138"/>
      <c r="AGY352" s="138"/>
      <c r="AGZ352" s="138"/>
      <c r="AHA352" s="138"/>
      <c r="AHB352" s="138"/>
      <c r="AHC352" s="138"/>
      <c r="AHD352" s="138"/>
      <c r="AHE352" s="138"/>
      <c r="AHF352" s="138"/>
      <c r="AHG352" s="138"/>
      <c r="AHH352" s="138"/>
      <c r="AHI352" s="138"/>
      <c r="AHJ352" s="138"/>
      <c r="AHK352" s="138"/>
      <c r="AHL352" s="138"/>
      <c r="AHM352" s="138"/>
      <c r="AHN352" s="138"/>
      <c r="AHO352" s="138"/>
      <c r="AHP352" s="138"/>
      <c r="AHQ352" s="138"/>
      <c r="AHR352" s="138"/>
      <c r="AHS352" s="138"/>
      <c r="AHT352" s="138"/>
      <c r="AHU352" s="138"/>
      <c r="AHV352" s="138"/>
      <c r="AHW352" s="138"/>
      <c r="AHX352" s="138"/>
      <c r="AHY352" s="138"/>
      <c r="AHZ352" s="138"/>
      <c r="AIA352" s="138"/>
      <c r="AIB352" s="138"/>
      <c r="AIC352" s="138"/>
      <c r="AID352" s="138"/>
      <c r="AIE352" s="138"/>
      <c r="AIF352" s="138"/>
      <c r="AIG352" s="138"/>
      <c r="AIH352" s="138"/>
      <c r="AII352" s="138"/>
      <c r="AIJ352" s="138"/>
      <c r="AIK352" s="138"/>
      <c r="AIL352" s="138"/>
      <c r="AIM352" s="138"/>
      <c r="AIN352" s="138"/>
      <c r="AIO352" s="138"/>
      <c r="AIP352" s="138"/>
      <c r="AIQ352" s="138"/>
      <c r="AIR352" s="138"/>
      <c r="AIS352" s="138"/>
      <c r="AIT352" s="138"/>
      <c r="AIU352" s="138"/>
      <c r="AIV352" s="138"/>
      <c r="AIW352" s="138"/>
      <c r="AIX352" s="138"/>
      <c r="AIY352" s="138"/>
      <c r="AIZ352" s="138"/>
      <c r="AJA352" s="138"/>
      <c r="AJB352" s="138"/>
      <c r="AJC352" s="138"/>
      <c r="AJD352" s="138"/>
      <c r="AJE352" s="138"/>
      <c r="AJF352" s="138"/>
      <c r="AJG352" s="138"/>
      <c r="AJH352" s="138"/>
      <c r="AJI352" s="138"/>
      <c r="AJJ352" s="138"/>
      <c r="AJK352" s="138"/>
      <c r="AJL352" s="138"/>
      <c r="AJM352" s="138"/>
      <c r="AJN352" s="138"/>
      <c r="AJO352" s="138"/>
      <c r="AJP352" s="138"/>
      <c r="AJQ352" s="138"/>
      <c r="AJR352" s="138"/>
      <c r="AJS352" s="138"/>
      <c r="AJT352" s="138"/>
      <c r="AJU352" s="138"/>
      <c r="AJV352" s="138"/>
      <c r="AJW352" s="138"/>
      <c r="AJX352" s="138"/>
      <c r="AJY352" s="138"/>
      <c r="AJZ352" s="138"/>
      <c r="AKA352" s="138"/>
      <c r="AKB352" s="138"/>
      <c r="AKC352" s="138"/>
      <c r="AKD352" s="138"/>
      <c r="AKE352" s="138"/>
      <c r="AKF352" s="138"/>
      <c r="AKG352" s="138"/>
      <c r="AKH352" s="138"/>
      <c r="AKI352" s="138"/>
      <c r="AKJ352" s="138"/>
      <c r="AKK352" s="138"/>
      <c r="AKL352" s="138"/>
      <c r="AKM352" s="138"/>
      <c r="AKN352" s="138"/>
      <c r="AKO352" s="138"/>
      <c r="AKP352" s="138"/>
      <c r="AKQ352" s="138"/>
      <c r="AKR352" s="138"/>
      <c r="AKS352" s="138"/>
      <c r="AKT352" s="138"/>
      <c r="AKU352" s="138"/>
      <c r="AKV352" s="138"/>
      <c r="AKW352" s="138"/>
      <c r="AKX352" s="138"/>
      <c r="AKY352" s="138"/>
      <c r="AKZ352" s="138"/>
      <c r="ALA352" s="138"/>
      <c r="ALB352" s="138"/>
      <c r="ALC352" s="138"/>
      <c r="ALD352" s="138"/>
      <c r="ALE352" s="138"/>
      <c r="ALF352" s="138"/>
      <c r="ALG352" s="138"/>
      <c r="ALH352" s="138"/>
      <c r="ALI352" s="138"/>
      <c r="ALJ352" s="138"/>
      <c r="ALK352" s="138"/>
      <c r="ALL352" s="138"/>
      <c r="ALM352" s="138"/>
      <c r="ALN352" s="138"/>
      <c r="ALO352" s="138"/>
      <c r="ALP352" s="138"/>
      <c r="ALQ352" s="138"/>
      <c r="ALR352" s="138"/>
      <c r="ALS352" s="138"/>
      <c r="ALT352" s="138"/>
      <c r="ALU352" s="138"/>
      <c r="ALV352" s="138"/>
      <c r="ALW352" s="138"/>
      <c r="ALX352" s="138"/>
      <c r="ALY352" s="138"/>
      <c r="ALZ352" s="138"/>
      <c r="AMA352" s="138"/>
    </row>
  </sheetData>
  <sheetProtection algorithmName="SHA-512" hashValue="Cf1BMvFZIYtLCTmmOVqxz8wvwf6+xARnFxFTZUoXVCXZWurvEUV/VZeA0CLzslCAQy2wzI5wZ7S8i/GaMY6Tqg==" saltValue="FHbXRMX/FKJ4SweS/GFHYQ==" spinCount="100000" sheet="1" objects="1" scenarios="1" formatCells="0" formatColumns="0" formatRows="0"/>
  <mergeCells count="50">
    <mergeCell ref="D81:G81"/>
    <mergeCell ref="D83:G83"/>
    <mergeCell ref="L83:R83"/>
    <mergeCell ref="L75:R76"/>
    <mergeCell ref="B185:M185"/>
    <mergeCell ref="B147:M147"/>
    <mergeCell ref="D82:G82"/>
    <mergeCell ref="B81:C83"/>
    <mergeCell ref="B223:M223"/>
    <mergeCell ref="H75:K75"/>
    <mergeCell ref="B75:G76"/>
    <mergeCell ref="H76:I76"/>
    <mergeCell ref="H77:I77"/>
    <mergeCell ref="H78:I78"/>
    <mergeCell ref="H81:I81"/>
    <mergeCell ref="H82:K82"/>
    <mergeCell ref="H83:K83"/>
    <mergeCell ref="J76:K76"/>
    <mergeCell ref="J77:K77"/>
    <mergeCell ref="J78:K78"/>
    <mergeCell ref="J81:K81"/>
    <mergeCell ref="L81:R81"/>
    <mergeCell ref="L82:R82"/>
    <mergeCell ref="L95:M95"/>
    <mergeCell ref="K43:M46"/>
    <mergeCell ref="O43:Q46"/>
    <mergeCell ref="D80:G80"/>
    <mergeCell ref="S42:Y42"/>
    <mergeCell ref="F47:H47"/>
    <mergeCell ref="F57:H57"/>
    <mergeCell ref="K57:M57"/>
    <mergeCell ref="O57:Q57"/>
    <mergeCell ref="K47:M47"/>
    <mergeCell ref="O47:Q47"/>
    <mergeCell ref="B5:M5"/>
    <mergeCell ref="B2:R2"/>
    <mergeCell ref="B4:M4"/>
    <mergeCell ref="B77:C80"/>
    <mergeCell ref="H79:I79"/>
    <mergeCell ref="J79:K79"/>
    <mergeCell ref="H80:I80"/>
    <mergeCell ref="J80:K80"/>
    <mergeCell ref="D77:G77"/>
    <mergeCell ref="D78:G78"/>
    <mergeCell ref="D79:G79"/>
    <mergeCell ref="L79:R80"/>
    <mergeCell ref="L77:R77"/>
    <mergeCell ref="L78:R78"/>
    <mergeCell ref="C43:D46"/>
    <mergeCell ref="F43:H46"/>
  </mergeCells>
  <pageMargins left="0.7" right="0.7" top="0.75" bottom="0.75" header="0.3" footer="0.3"/>
  <pageSetup paperSize="9" orientation="portrait" horizontalDpi="300" verticalDpi="300" r:id="rId1"/>
  <headerFooter>
    <oddHeader>&amp;L&amp;F&amp;R&amp;D</oddHeader>
    <oddFooter>&amp;C©2020 Universität für Bodenkultur, Technische Universität Graz, Umweltbundesamt
Alle Rechte vorbehalten.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rgb="FF0070C0"/>
  </sheetPr>
  <dimension ref="A1:J162"/>
  <sheetViews>
    <sheetView zoomScaleNormal="100" workbookViewId="0">
      <pane ySplit="4" topLeftCell="A5" activePane="bottomLeft" state="frozen"/>
      <selection pane="bottomLeft" activeCell="B1" sqref="B1"/>
    </sheetView>
  </sheetViews>
  <sheetFormatPr baseColWidth="10" defaultColWidth="11.28515625" defaultRowHeight="15" x14ac:dyDescent="0.25"/>
  <cols>
    <col min="1" max="1" width="2.7109375" style="5" customWidth="1"/>
    <col min="2" max="2" width="25.28515625" style="51" customWidth="1"/>
    <col min="3" max="4" width="17.7109375" customWidth="1"/>
    <col min="5" max="5" width="45.85546875" customWidth="1"/>
    <col min="6" max="6" width="24.42578125" style="94" customWidth="1"/>
    <col min="7" max="9" width="16.42578125" customWidth="1"/>
    <col min="10" max="10" width="165" customWidth="1"/>
    <col min="11" max="15" width="11.28515625" customWidth="1"/>
    <col min="993" max="1012" width="11.5703125" customWidth="1"/>
  </cols>
  <sheetData>
    <row r="1" spans="1:10" x14ac:dyDescent="0.25">
      <c r="A1" s="20"/>
      <c r="B1" s="52"/>
      <c r="C1" s="53"/>
      <c r="D1" s="4"/>
      <c r="E1" s="4"/>
      <c r="F1" s="155"/>
      <c r="G1" s="122"/>
      <c r="H1" s="650"/>
      <c r="I1" s="650"/>
    </row>
    <row r="2" spans="1:10" ht="33.75" x14ac:dyDescent="0.25">
      <c r="A2" s="4"/>
      <c r="B2" s="630" t="s">
        <v>289</v>
      </c>
      <c r="C2" s="630"/>
      <c r="D2" s="630"/>
      <c r="E2" s="630"/>
      <c r="F2" s="630"/>
      <c r="G2" s="63"/>
      <c r="H2" s="63"/>
      <c r="I2" s="63"/>
      <c r="J2" s="658" t="s">
        <v>1</v>
      </c>
    </row>
    <row r="3" spans="1:10" ht="26.25" customHeight="1" x14ac:dyDescent="0.25">
      <c r="A3" s="54"/>
      <c r="B3" s="631" t="s">
        <v>293</v>
      </c>
      <c r="C3" s="631"/>
      <c r="D3" s="631"/>
      <c r="E3" s="631"/>
      <c r="F3" s="199"/>
      <c r="G3" s="651" t="s">
        <v>260</v>
      </c>
      <c r="H3" s="651"/>
      <c r="I3" s="651"/>
      <c r="J3" s="659"/>
    </row>
    <row r="4" spans="1:10" ht="21" customHeight="1" x14ac:dyDescent="0.25">
      <c r="A4" s="54"/>
      <c r="B4" s="200"/>
      <c r="C4" s="200"/>
      <c r="D4" s="200"/>
      <c r="E4" s="200"/>
      <c r="F4" s="55" t="str">
        <f>IF(Stammdaten!E3=2023,"2023 (final)",CONCATENATE(Stammdaten!E3," (vorläufig)"))</f>
        <v>2023 (final)</v>
      </c>
      <c r="G4" s="160" t="s">
        <v>237</v>
      </c>
      <c r="H4" s="160" t="s">
        <v>238</v>
      </c>
      <c r="I4" s="160" t="s">
        <v>239</v>
      </c>
      <c r="J4" s="282" t="s">
        <v>387</v>
      </c>
    </row>
    <row r="5" spans="1:10" ht="95.25" customHeight="1" x14ac:dyDescent="0.25">
      <c r="A5" s="54"/>
      <c r="B5" s="639" t="s">
        <v>240</v>
      </c>
      <c r="C5" s="644" t="s">
        <v>44</v>
      </c>
      <c r="D5" s="647" t="str">
        <f>Emissionsfaktoren!D4</f>
        <v>Stromverbrauch (Netzbezug)</v>
      </c>
      <c r="E5" s="379" t="str">
        <f>Emissionsfaktoren!E4</f>
        <v>Bilanzierung nach der marktbasierten Methode</v>
      </c>
      <c r="F5" s="380">
        <f>SUM('Ergebnisse - Details'!G4:G5)</f>
        <v>0</v>
      </c>
      <c r="G5" s="364"/>
      <c r="H5" s="364"/>
      <c r="I5" s="364"/>
      <c r="J5" s="368" t="s">
        <v>414</v>
      </c>
    </row>
    <row r="6" spans="1:10" ht="81" customHeight="1" x14ac:dyDescent="0.25">
      <c r="A6" s="54"/>
      <c r="B6" s="640"/>
      <c r="C6" s="645"/>
      <c r="D6" s="648"/>
      <c r="E6" s="378" t="str">
        <f>Emissionsfaktoren!E6</f>
        <v>Bilanzierung nach der standortbasierten Methode</v>
      </c>
      <c r="F6" s="381">
        <f>SUM('Ergebnisse - Details'!G6:G7)</f>
        <v>0</v>
      </c>
      <c r="G6" s="365"/>
      <c r="H6" s="365"/>
      <c r="I6" s="365"/>
      <c r="J6" s="368" t="s">
        <v>415</v>
      </c>
    </row>
    <row r="7" spans="1:10" ht="21" x14ac:dyDescent="0.25">
      <c r="A7" s="54"/>
      <c r="B7" s="640"/>
      <c r="C7" s="646"/>
      <c r="D7" s="605" t="str">
        <f>Emissionsfaktoren!D8</f>
        <v xml:space="preserve">PV-Strom Eigenverbrauch </v>
      </c>
      <c r="E7" s="605"/>
      <c r="F7" s="382">
        <f>SUM('Ergebnisse - Details'!G8:G9)</f>
        <v>0</v>
      </c>
      <c r="G7" s="383"/>
      <c r="H7" s="383"/>
      <c r="I7" s="383"/>
      <c r="J7" s="375"/>
    </row>
    <row r="8" spans="1:10" ht="21" x14ac:dyDescent="0.25">
      <c r="A8" s="54"/>
      <c r="B8" s="640"/>
      <c r="C8" s="605" t="str">
        <f>Emissionsfaktoren!C10</f>
        <v>Wärme</v>
      </c>
      <c r="D8" s="605"/>
      <c r="E8" s="605"/>
      <c r="F8" s="315">
        <f>SUM('Ergebnisse - Details'!G10:G21)</f>
        <v>0</v>
      </c>
      <c r="G8" s="366"/>
      <c r="H8" s="366"/>
      <c r="I8" s="366"/>
      <c r="J8" s="627"/>
    </row>
    <row r="9" spans="1:10" ht="21" x14ac:dyDescent="0.25">
      <c r="A9" s="54"/>
      <c r="B9" s="640"/>
      <c r="C9" s="605" t="str">
        <f>Emissionsfaktoren!C22</f>
        <v>Fernwärme</v>
      </c>
      <c r="D9" s="605"/>
      <c r="E9" s="605"/>
      <c r="F9" s="315">
        <f>SUM('Ergebnisse - Details'!G22:G65)</f>
        <v>0</v>
      </c>
      <c r="G9" s="366"/>
      <c r="H9" s="366"/>
      <c r="I9" s="366"/>
      <c r="J9" s="628"/>
    </row>
    <row r="10" spans="1:10" ht="21" x14ac:dyDescent="0.25">
      <c r="A10" s="54"/>
      <c r="B10" s="640"/>
      <c r="C10" s="615" t="str">
        <f>Emissionsfaktoren!C66</f>
        <v>Fernkälte</v>
      </c>
      <c r="D10" s="615"/>
      <c r="E10" s="615"/>
      <c r="F10" s="315">
        <f>SUM('Ergebnisse - Details'!G66:G69)</f>
        <v>0</v>
      </c>
      <c r="G10" s="366"/>
      <c r="H10" s="366"/>
      <c r="I10" s="366"/>
      <c r="J10" s="628"/>
    </row>
    <row r="11" spans="1:10" ht="21" x14ac:dyDescent="0.25">
      <c r="A11" s="54"/>
      <c r="B11" s="640"/>
      <c r="C11" s="615" t="str">
        <f>Emissionsfaktoren!C70</f>
        <v>Dampferzeugung</v>
      </c>
      <c r="D11" s="615"/>
      <c r="E11" s="615"/>
      <c r="F11" s="315">
        <f>SUM('Ergebnisse - Details'!G70:G78)</f>
        <v>0</v>
      </c>
      <c r="G11" s="366"/>
      <c r="H11" s="366"/>
      <c r="I11" s="366"/>
      <c r="J11" s="628"/>
    </row>
    <row r="12" spans="1:10" ht="30" customHeight="1" x14ac:dyDescent="0.25">
      <c r="A12" s="54"/>
      <c r="B12" s="641"/>
      <c r="C12" s="615" t="str">
        <f>Emissionsfaktoren!C79</f>
        <v>Sonstige Treibstoffeinsätze</v>
      </c>
      <c r="D12" s="615"/>
      <c r="E12" s="615"/>
      <c r="F12" s="315">
        <f>SUM('Ergebnisse - Details'!G79:G84)</f>
        <v>0</v>
      </c>
      <c r="G12" s="366"/>
      <c r="H12" s="366"/>
      <c r="I12" s="366"/>
      <c r="J12" s="628"/>
    </row>
    <row r="13" spans="1:10" ht="18" customHeight="1" x14ac:dyDescent="0.25">
      <c r="A13" s="54"/>
      <c r="B13" s="619" t="s">
        <v>296</v>
      </c>
      <c r="C13" s="609" t="str">
        <f>CONCATENATE("Strom: ",E5)</f>
        <v>Strom: Bilanzierung nach der marktbasierten Methode</v>
      </c>
      <c r="D13" s="609"/>
      <c r="E13" s="610"/>
      <c r="F13" s="316">
        <f>F5+SUM(F7:F12)</f>
        <v>0</v>
      </c>
      <c r="G13" s="316">
        <f>G5+SUM(G7:G12)</f>
        <v>0</v>
      </c>
      <c r="H13" s="316">
        <f>H5+SUM(H7:H12)</f>
        <v>0</v>
      </c>
      <c r="I13" s="316">
        <f>I5+SUM(I7:I12)</f>
        <v>0</v>
      </c>
      <c r="J13" s="628"/>
    </row>
    <row r="14" spans="1:10" s="57" customFormat="1" ht="15.75" thickBot="1" x14ac:dyDescent="0.3">
      <c r="B14" s="620"/>
      <c r="C14" s="611" t="str">
        <f>CONCATENATE("Strom: ",E6)</f>
        <v>Strom: Bilanzierung nach der standortbasierten Methode</v>
      </c>
      <c r="D14" s="611"/>
      <c r="E14" s="612"/>
      <c r="F14" s="317">
        <f>F6+SUM(F7:F12)</f>
        <v>0</v>
      </c>
      <c r="G14" s="317">
        <f>G6+SUM(G7:G12)</f>
        <v>0</v>
      </c>
      <c r="H14" s="317">
        <f>H6+SUM(H7:H12)</f>
        <v>0</v>
      </c>
      <c r="I14" s="317">
        <f>I6+SUM(I7:I12)</f>
        <v>0</v>
      </c>
      <c r="J14" s="628"/>
    </row>
    <row r="15" spans="1:10" ht="21" x14ac:dyDescent="0.25">
      <c r="A15" s="54"/>
      <c r="B15" s="606" t="s">
        <v>113</v>
      </c>
      <c r="C15" s="642" t="str">
        <f>Emissionsfaktoren!C85</f>
        <v>Dienstreisen</v>
      </c>
      <c r="D15" s="643"/>
      <c r="E15" s="643"/>
      <c r="F15" s="318">
        <f>SUM('Ergebnisse - Details'!G85:G94)</f>
        <v>0</v>
      </c>
      <c r="G15" s="366"/>
      <c r="H15" s="366"/>
      <c r="I15" s="366"/>
      <c r="J15" s="628"/>
    </row>
    <row r="16" spans="1:10" ht="21" customHeight="1" x14ac:dyDescent="0.25">
      <c r="A16" s="54"/>
      <c r="B16" s="607"/>
      <c r="C16" s="616" t="str">
        <f>Emissionsfaktoren!C95</f>
        <v>Pendeln (Bedienstete)</v>
      </c>
      <c r="D16" s="605"/>
      <c r="E16" s="605"/>
      <c r="F16" s="318">
        <f>SUM('Ergebnisse - Details'!G95:G106)</f>
        <v>0</v>
      </c>
      <c r="G16" s="366"/>
      <c r="H16" s="366"/>
      <c r="I16" s="366"/>
      <c r="J16" s="628"/>
    </row>
    <row r="17" spans="1:10" ht="21" customHeight="1" x14ac:dyDescent="0.25">
      <c r="A17" s="54"/>
      <c r="B17" s="607"/>
      <c r="C17" s="614" t="str">
        <f>Emissionsfaktoren!C107</f>
        <v>Pendeln (Studierende)</v>
      </c>
      <c r="D17" s="615"/>
      <c r="E17" s="615"/>
      <c r="F17" s="318">
        <f>SUM('Ergebnisse - Details'!G107:G118)</f>
        <v>0</v>
      </c>
      <c r="G17" s="366"/>
      <c r="H17" s="366"/>
      <c r="I17" s="366"/>
      <c r="J17" s="628"/>
    </row>
    <row r="18" spans="1:10" ht="28.9" customHeight="1" x14ac:dyDescent="0.25">
      <c r="A18" s="54"/>
      <c r="B18" s="607"/>
      <c r="C18" s="614" t="str">
        <f>Emissionsfaktoren!C119</f>
        <v>Auslandsaufenthalte Bedienstete (Outgoing)</v>
      </c>
      <c r="D18" s="615"/>
      <c r="E18" s="615"/>
      <c r="F18" s="318">
        <f>SUM('Ergebnisse - Details'!G119:G128)</f>
        <v>0</v>
      </c>
      <c r="G18" s="366"/>
      <c r="H18" s="366"/>
      <c r="I18" s="366"/>
      <c r="J18" s="628"/>
    </row>
    <row r="19" spans="1:10" ht="28.9" customHeight="1" x14ac:dyDescent="0.25">
      <c r="A19" s="54"/>
      <c r="B19" s="607"/>
      <c r="C19" s="614" t="str">
        <f>Emissionsfaktoren!C129</f>
        <v>Auslandsaufenthalte Studierende (Outgoing)</v>
      </c>
      <c r="D19" s="615"/>
      <c r="E19" s="615"/>
      <c r="F19" s="318">
        <f>SUM('Ergebnisse - Details'!G129:G138)</f>
        <v>0</v>
      </c>
      <c r="G19" s="366"/>
      <c r="H19" s="366"/>
      <c r="I19" s="366"/>
      <c r="J19" s="628"/>
    </row>
    <row r="20" spans="1:10" ht="21" x14ac:dyDescent="0.25">
      <c r="A20" s="54"/>
      <c r="B20" s="608"/>
      <c r="C20" s="616" t="str">
        <f>Emissionsfaktoren!C139</f>
        <v>Eigenfuhrpark</v>
      </c>
      <c r="D20" s="605"/>
      <c r="E20" s="605"/>
      <c r="F20" s="318">
        <f>SUM('Ergebnisse - Details'!G139:G153)</f>
        <v>0</v>
      </c>
      <c r="G20" s="366"/>
      <c r="H20" s="366"/>
      <c r="I20" s="366"/>
      <c r="J20" s="628"/>
    </row>
    <row r="21" spans="1:10" s="57" customFormat="1" ht="21.75" customHeight="1" thickBot="1" x14ac:dyDescent="0.3">
      <c r="A21" s="56"/>
      <c r="B21" s="397" t="s">
        <v>241</v>
      </c>
      <c r="C21" s="613"/>
      <c r="D21" s="613"/>
      <c r="E21" s="613"/>
      <c r="F21" s="319">
        <f>SUM(F15:F20)</f>
        <v>0</v>
      </c>
      <c r="G21" s="319">
        <f>SUM(G15:G20)</f>
        <v>0</v>
      </c>
      <c r="H21" s="319">
        <f>SUM(H15:H20)</f>
        <v>0</v>
      </c>
      <c r="I21" s="319">
        <f>SUM(I15:I20)</f>
        <v>0</v>
      </c>
      <c r="J21" s="628"/>
    </row>
    <row r="22" spans="1:10" ht="21" x14ac:dyDescent="0.25">
      <c r="A22" s="54"/>
      <c r="B22" s="636" t="s">
        <v>242</v>
      </c>
      <c r="C22" s="642" t="str">
        <f>Emissionsfaktoren!C154</f>
        <v>Papier</v>
      </c>
      <c r="D22" s="643"/>
      <c r="E22" s="643"/>
      <c r="F22" s="318">
        <f>SUM('Ergebnisse - Details'!G154:G157)</f>
        <v>0</v>
      </c>
      <c r="G22" s="366"/>
      <c r="H22" s="366"/>
      <c r="I22" s="367"/>
      <c r="J22" s="628"/>
    </row>
    <row r="23" spans="1:10" ht="21" x14ac:dyDescent="0.25">
      <c r="A23" s="54"/>
      <c r="B23" s="638"/>
      <c r="C23" s="614" t="str">
        <f>Emissionsfaktoren!C158</f>
        <v xml:space="preserve">Kältemittel </v>
      </c>
      <c r="D23" s="615"/>
      <c r="E23" s="615"/>
      <c r="F23" s="318">
        <f>SUM('Ergebnisse - Details'!G158:G188)</f>
        <v>0</v>
      </c>
      <c r="G23" s="366"/>
      <c r="H23" s="366"/>
      <c r="I23" s="367"/>
      <c r="J23" s="628"/>
    </row>
    <row r="24" spans="1:10" ht="21" x14ac:dyDescent="0.25">
      <c r="A24" s="54"/>
      <c r="B24" s="637"/>
      <c r="C24" s="614" t="str">
        <f>Emissionsfaktoren!C189</f>
        <v>IT-Geräte</v>
      </c>
      <c r="D24" s="615"/>
      <c r="E24" s="615"/>
      <c r="F24" s="318">
        <f>SUM('Ergebnisse - Details'!G189:G198)</f>
        <v>0</v>
      </c>
      <c r="G24" s="366"/>
      <c r="H24" s="366"/>
      <c r="I24" s="367"/>
      <c r="J24" s="628"/>
    </row>
    <row r="25" spans="1:10" s="57" customFormat="1" ht="21.75" thickBot="1" x14ac:dyDescent="0.3">
      <c r="A25" s="56"/>
      <c r="B25" s="634" t="s">
        <v>432</v>
      </c>
      <c r="C25" s="635"/>
      <c r="D25" s="373"/>
      <c r="E25" s="242"/>
      <c r="F25" s="319">
        <f>SUM(F22:F24)</f>
        <v>0</v>
      </c>
      <c r="G25" s="319">
        <f t="shared" ref="G25:I25" si="0">SUM(G22:G24)</f>
        <v>0</v>
      </c>
      <c r="H25" s="319">
        <f t="shared" si="0"/>
        <v>0</v>
      </c>
      <c r="I25" s="319">
        <f t="shared" si="0"/>
        <v>0</v>
      </c>
      <c r="J25" s="628"/>
    </row>
    <row r="26" spans="1:10" ht="44.25" customHeight="1" x14ac:dyDescent="0.25">
      <c r="A26" s="54"/>
      <c r="B26" s="636" t="s">
        <v>281</v>
      </c>
      <c r="C26" s="652" t="str">
        <f>Emissionsfaktoren!C200</f>
        <v>Direkt vom Bauherrn / Gebäudeeigentümer bekanntgegebene Emissionsmenge 
(Methode 1 - zu bevorzugen)</v>
      </c>
      <c r="D26" s="653"/>
      <c r="E26" s="653"/>
      <c r="F26" s="318">
        <f>'Ergebnisse - Details'!G200</f>
        <v>0</v>
      </c>
      <c r="G26" s="366"/>
      <c r="H26" s="366"/>
      <c r="I26" s="366"/>
      <c r="J26" s="628"/>
    </row>
    <row r="27" spans="1:10" ht="32.65" customHeight="1" x14ac:dyDescent="0.25">
      <c r="A27" s="54"/>
      <c r="B27" s="637"/>
      <c r="C27" s="654" t="str">
        <f>Emissionsfaktoren!C201</f>
        <v>Baumaterialeinsatz
(Methode 2 - nur wenn Methode 1 nicht möglich)</v>
      </c>
      <c r="D27" s="655"/>
      <c r="E27" s="655"/>
      <c r="F27" s="288">
        <f>SUM('Ergebnisse - Details'!G201:G216)</f>
        <v>0</v>
      </c>
      <c r="G27" s="366"/>
      <c r="H27" s="366"/>
      <c r="I27" s="366"/>
      <c r="J27" s="628"/>
    </row>
    <row r="28" spans="1:10" ht="21.75" thickBot="1" x14ac:dyDescent="0.3">
      <c r="A28" s="54"/>
      <c r="B28" s="632" t="s">
        <v>341</v>
      </c>
      <c r="C28" s="633"/>
      <c r="D28" s="373"/>
      <c r="E28" s="242"/>
      <c r="F28" s="319">
        <f>SUM(F26:F27)</f>
        <v>0</v>
      </c>
      <c r="G28" s="319">
        <f>SUM(G26:G27)</f>
        <v>0</v>
      </c>
      <c r="H28" s="319">
        <f>SUM(H26:H27)</f>
        <v>0</v>
      </c>
      <c r="I28" s="319">
        <f>SUM(I26:I27)</f>
        <v>0</v>
      </c>
      <c r="J28" s="629"/>
    </row>
    <row r="29" spans="1:10" ht="30.75" customHeight="1" x14ac:dyDescent="0.25">
      <c r="A29" s="54"/>
      <c r="B29" s="606" t="s">
        <v>243</v>
      </c>
      <c r="C29" s="621" t="str">
        <f>Emissionsfaktoren!C218</f>
        <v>Strom</v>
      </c>
      <c r="D29" s="376"/>
      <c r="E29" s="340" t="str">
        <f>E5</f>
        <v>Bilanzierung nach der marktbasierten Methode</v>
      </c>
      <c r="F29" s="341">
        <f>SUM('Ergebnisse - Details'!G218:G219)</f>
        <v>0</v>
      </c>
      <c r="G29" s="364"/>
      <c r="H29" s="364"/>
      <c r="I29" s="364"/>
      <c r="J29" s="368" t="s">
        <v>416</v>
      </c>
    </row>
    <row r="30" spans="1:10" ht="21" x14ac:dyDescent="0.25">
      <c r="A30" s="54"/>
      <c r="B30" s="607"/>
      <c r="C30" s="622"/>
      <c r="D30" s="377"/>
      <c r="E30" s="342" t="str">
        <f>E6</f>
        <v>Bilanzierung nach der standortbasierten Methode</v>
      </c>
      <c r="F30" s="343">
        <f>SUM('Ergebnisse - Details'!G220:G221)</f>
        <v>0</v>
      </c>
      <c r="G30" s="365"/>
      <c r="H30" s="365"/>
      <c r="I30" s="365"/>
      <c r="J30" s="368" t="s">
        <v>417</v>
      </c>
    </row>
    <row r="31" spans="1:10" ht="21" x14ac:dyDescent="0.25">
      <c r="A31" s="54"/>
      <c r="B31" s="607"/>
      <c r="C31" s="654" t="str">
        <f>Emissionsfaktoren!C222</f>
        <v>Wärme</v>
      </c>
      <c r="D31" s="655"/>
      <c r="E31" s="655"/>
      <c r="F31" s="315">
        <f>SUM('Ergebnisse - Details'!G222:G233)</f>
        <v>0</v>
      </c>
      <c r="G31" s="366"/>
      <c r="H31" s="366"/>
      <c r="I31" s="367"/>
      <c r="J31" s="627"/>
    </row>
    <row r="32" spans="1:10" ht="15" customHeight="1" x14ac:dyDescent="0.25">
      <c r="A32" s="58"/>
      <c r="B32" s="607"/>
      <c r="C32" s="656" t="str">
        <f>Emissionsfaktoren!C234</f>
        <v>Fernwärme</v>
      </c>
      <c r="D32" s="657"/>
      <c r="E32" s="657"/>
      <c r="F32" s="315">
        <f>SUM('Ergebnisse - Details'!G234:G277)</f>
        <v>0</v>
      </c>
      <c r="G32" s="366"/>
      <c r="H32" s="366"/>
      <c r="I32" s="367"/>
      <c r="J32" s="628"/>
    </row>
    <row r="33" spans="1:10" s="57" customFormat="1" ht="21" x14ac:dyDescent="0.25">
      <c r="A33" s="56"/>
      <c r="B33" s="607"/>
      <c r="C33" s="656" t="str">
        <f>Emissionsfaktoren!C278</f>
        <v>Fernkälte</v>
      </c>
      <c r="D33" s="657"/>
      <c r="E33" s="657"/>
      <c r="F33" s="315">
        <f>SUM('Ergebnisse - Details'!G278:G281)</f>
        <v>0</v>
      </c>
      <c r="G33" s="366"/>
      <c r="H33" s="366"/>
      <c r="I33" s="367"/>
      <c r="J33" s="628"/>
    </row>
    <row r="34" spans="1:10" s="57" customFormat="1" ht="15" customHeight="1" x14ac:dyDescent="0.25">
      <c r="A34" s="59"/>
      <c r="B34" s="607"/>
      <c r="C34" s="654" t="str">
        <f>Emissionsfaktoren!C282</f>
        <v xml:space="preserve">Kältemittel </v>
      </c>
      <c r="D34" s="655"/>
      <c r="E34" s="655"/>
      <c r="F34" s="315">
        <f>SUM('Ergebnisse - Details'!G282:G312)</f>
        <v>0</v>
      </c>
      <c r="G34" s="366"/>
      <c r="H34" s="366"/>
      <c r="I34" s="367"/>
      <c r="J34" s="628"/>
    </row>
    <row r="35" spans="1:10" ht="15" customHeight="1" x14ac:dyDescent="0.25">
      <c r="A35" s="161"/>
      <c r="B35" s="608"/>
      <c r="C35" s="654" t="str">
        <f>Emissionsfaktoren!C313</f>
        <v>Lebensmittel</v>
      </c>
      <c r="D35" s="655"/>
      <c r="E35" s="655"/>
      <c r="F35" s="315">
        <f>SUM('Ergebnisse - Details'!G313:G319)</f>
        <v>0</v>
      </c>
      <c r="G35" s="366"/>
      <c r="H35" s="366"/>
      <c r="I35" s="367"/>
      <c r="J35" s="628"/>
    </row>
    <row r="36" spans="1:10" ht="21" customHeight="1" x14ac:dyDescent="0.25">
      <c r="A36" s="161"/>
      <c r="B36" s="619" t="s">
        <v>297</v>
      </c>
      <c r="C36" s="623" t="str">
        <f>C13</f>
        <v>Strom: Bilanzierung nach der marktbasierten Methode</v>
      </c>
      <c r="D36" s="623"/>
      <c r="E36" s="623"/>
      <c r="F36" s="320">
        <f>F29+SUM(F31:F35)</f>
        <v>0</v>
      </c>
      <c r="G36" s="320">
        <f>G29+SUM(G31:G35)</f>
        <v>0</v>
      </c>
      <c r="H36" s="320">
        <f>H29+SUM(H31:H35)</f>
        <v>0</v>
      </c>
      <c r="I36" s="320">
        <f>I29+SUM(I31:I35)</f>
        <v>0</v>
      </c>
      <c r="J36" s="628"/>
    </row>
    <row r="37" spans="1:10" ht="21.75" customHeight="1" thickBot="1" x14ac:dyDescent="0.3">
      <c r="A37" s="161"/>
      <c r="B37" s="620"/>
      <c r="C37" s="624" t="str">
        <f>C14</f>
        <v>Strom: Bilanzierung nach der standortbasierten Methode</v>
      </c>
      <c r="D37" s="624"/>
      <c r="E37" s="624"/>
      <c r="F37" s="317">
        <f>F30+SUM(F31:F35)</f>
        <v>0</v>
      </c>
      <c r="G37" s="317">
        <f>G30+SUM(G31:G35)</f>
        <v>0</v>
      </c>
      <c r="H37" s="317">
        <f>H30+SUM(H31:H35)</f>
        <v>0</v>
      </c>
      <c r="I37" s="317">
        <f>I30+SUM(I31:I35)</f>
        <v>0</v>
      </c>
      <c r="J37" s="628"/>
    </row>
    <row r="38" spans="1:10" ht="18.75" x14ac:dyDescent="0.3">
      <c r="A38" s="161"/>
      <c r="B38" s="617" t="s">
        <v>298</v>
      </c>
      <c r="C38" s="625" t="str">
        <f>C13</f>
        <v>Strom: Bilanzierung nach der marktbasierten Methode</v>
      </c>
      <c r="D38" s="625"/>
      <c r="E38" s="625"/>
      <c r="F38" s="321">
        <f xml:space="preserve"> F13 + F21 + F25 + F28 + F36</f>
        <v>0</v>
      </c>
      <c r="G38" s="321">
        <f xml:space="preserve"> G13 + G21 + G25 + G28 + G36</f>
        <v>0</v>
      </c>
      <c r="H38" s="321">
        <f xml:space="preserve"> H13 + H21 + H25 + H28 + H36</f>
        <v>0</v>
      </c>
      <c r="I38" s="321">
        <f xml:space="preserve"> I13 + I21 + I25 + I28 + I36</f>
        <v>0</v>
      </c>
      <c r="J38" s="628"/>
    </row>
    <row r="39" spans="1:10" ht="19.5" thickBot="1" x14ac:dyDescent="0.35">
      <c r="A39" s="161"/>
      <c r="B39" s="618"/>
      <c r="C39" s="626" t="str">
        <f>C14</f>
        <v>Strom: Bilanzierung nach der standortbasierten Methode</v>
      </c>
      <c r="D39" s="626"/>
      <c r="E39" s="626"/>
      <c r="F39" s="322">
        <f xml:space="preserve"> F14 + F21 + F25 + F28 + F37</f>
        <v>0</v>
      </c>
      <c r="G39" s="322">
        <f xml:space="preserve"> G14 + G21 + G25 + G28 + G37</f>
        <v>0</v>
      </c>
      <c r="H39" s="322">
        <f xml:space="preserve"> H14 + H21 + H25 + H28 + H37</f>
        <v>0</v>
      </c>
      <c r="I39" s="322">
        <f xml:space="preserve"> I14 + I21 + I25 + I28 + I37</f>
        <v>0</v>
      </c>
      <c r="J39" s="629"/>
    </row>
    <row r="40" spans="1:10" ht="18.75" x14ac:dyDescent="0.3">
      <c r="A40"/>
      <c r="B40" s="243"/>
      <c r="C40" s="244"/>
      <c r="D40" s="244"/>
      <c r="E40" s="244"/>
      <c r="F40" s="245"/>
      <c r="G40" s="246"/>
      <c r="H40" s="246"/>
      <c r="I40" s="246"/>
      <c r="J40" s="247"/>
    </row>
    <row r="41" spans="1:10" x14ac:dyDescent="0.25">
      <c r="A41"/>
      <c r="B41" s="59"/>
    </row>
    <row r="42" spans="1:10" x14ac:dyDescent="0.25">
      <c r="A42"/>
    </row>
    <row r="43" spans="1:10" x14ac:dyDescent="0.25">
      <c r="A43"/>
    </row>
    <row r="44" spans="1:10" x14ac:dyDescent="0.25">
      <c r="A44"/>
    </row>
    <row r="45" spans="1:10" x14ac:dyDescent="0.25">
      <c r="A45"/>
    </row>
    <row r="46" spans="1:10" ht="30" customHeight="1" x14ac:dyDescent="0.25">
      <c r="A46"/>
    </row>
    <row r="47" spans="1:10" ht="30" customHeight="1" x14ac:dyDescent="0.25">
      <c r="A47"/>
    </row>
    <row r="48" spans="1:10" ht="30" customHeight="1" x14ac:dyDescent="0.25">
      <c r="A48"/>
    </row>
    <row r="49" spans="1:6" ht="30" customHeight="1" x14ac:dyDescent="0.25">
      <c r="A49"/>
    </row>
    <row r="50" spans="1:6" ht="108.75" customHeight="1" x14ac:dyDescent="0.25">
      <c r="A50"/>
      <c r="F50"/>
    </row>
    <row r="51" spans="1:6" ht="15" customHeight="1" x14ac:dyDescent="0.25">
      <c r="A51" s="59"/>
      <c r="B51" s="59"/>
      <c r="F51"/>
    </row>
    <row r="52" spans="1:6" ht="15" customHeight="1" x14ac:dyDescent="0.25">
      <c r="A52" s="59"/>
      <c r="B52" s="164"/>
      <c r="C52" s="164"/>
      <c r="D52" s="164"/>
      <c r="E52" s="164"/>
    </row>
    <row r="53" spans="1:6" ht="15" customHeight="1" x14ac:dyDescent="0.25">
      <c r="A53" s="59"/>
      <c r="B53" s="164"/>
      <c r="C53" s="164"/>
      <c r="D53" s="164"/>
      <c r="E53" s="164"/>
    </row>
    <row r="54" spans="1:6" ht="15" customHeight="1" x14ac:dyDescent="0.25">
      <c r="A54" s="59"/>
      <c r="B54" s="164"/>
      <c r="C54" s="164"/>
      <c r="D54" s="164"/>
      <c r="E54" s="164"/>
    </row>
    <row r="55" spans="1:6" ht="15" customHeight="1" x14ac:dyDescent="0.25">
      <c r="A55" s="59"/>
      <c r="B55" s="164"/>
      <c r="C55" s="164"/>
      <c r="D55" s="164"/>
      <c r="E55" s="164"/>
    </row>
    <row r="56" spans="1:6" ht="15" customHeight="1" x14ac:dyDescent="0.25">
      <c r="A56" s="59"/>
      <c r="B56" s="164"/>
      <c r="C56" s="164"/>
      <c r="D56" s="164"/>
      <c r="E56" s="164"/>
    </row>
    <row r="57" spans="1:6" ht="15" customHeight="1" x14ac:dyDescent="0.25">
      <c r="A57" s="59"/>
      <c r="B57" s="164"/>
      <c r="C57" s="164"/>
      <c r="D57" s="164"/>
      <c r="E57" s="164"/>
    </row>
    <row r="58" spans="1:6" x14ac:dyDescent="0.25">
      <c r="A58" s="59"/>
      <c r="B58" s="59"/>
    </row>
    <row r="59" spans="1:6" x14ac:dyDescent="0.25">
      <c r="A59" s="59"/>
      <c r="B59" s="59"/>
    </row>
    <row r="60" spans="1:6" x14ac:dyDescent="0.25">
      <c r="A60" s="59"/>
      <c r="B60" s="59"/>
    </row>
    <row r="61" spans="1:6" x14ac:dyDescent="0.25">
      <c r="A61" s="59"/>
      <c r="B61" s="59"/>
    </row>
    <row r="62" spans="1:6" x14ac:dyDescent="0.25">
      <c r="A62" s="59"/>
      <c r="B62" s="59"/>
    </row>
    <row r="63" spans="1:6" x14ac:dyDescent="0.25">
      <c r="A63" s="59"/>
      <c r="B63" s="59"/>
    </row>
    <row r="64" spans="1:6" x14ac:dyDescent="0.25">
      <c r="A64" s="59"/>
      <c r="B64" s="59"/>
    </row>
    <row r="65" spans="1:2" x14ac:dyDescent="0.25">
      <c r="A65" s="59"/>
      <c r="B65" s="59"/>
    </row>
    <row r="66" spans="1:2" x14ac:dyDescent="0.25">
      <c r="A66" s="59"/>
      <c r="B66" s="59"/>
    </row>
    <row r="67" spans="1:2" x14ac:dyDescent="0.25">
      <c r="A67" s="59"/>
      <c r="B67" s="59"/>
    </row>
    <row r="68" spans="1:2" x14ac:dyDescent="0.25">
      <c r="A68" s="59"/>
      <c r="B68" s="59"/>
    </row>
    <row r="69" spans="1:2" x14ac:dyDescent="0.25">
      <c r="A69" s="59"/>
      <c r="B69" s="59"/>
    </row>
    <row r="70" spans="1:2" x14ac:dyDescent="0.25">
      <c r="A70" s="59"/>
      <c r="B70" s="59"/>
    </row>
    <row r="71" spans="1:2" x14ac:dyDescent="0.25">
      <c r="A71" s="59"/>
      <c r="B71" s="59"/>
    </row>
    <row r="72" spans="1:2" x14ac:dyDescent="0.25">
      <c r="A72" s="59"/>
      <c r="B72" s="59"/>
    </row>
    <row r="73" spans="1:2" x14ac:dyDescent="0.25">
      <c r="A73" s="59"/>
      <c r="B73" s="59"/>
    </row>
    <row r="74" spans="1:2" x14ac:dyDescent="0.25">
      <c r="A74" s="59"/>
      <c r="B74" s="59"/>
    </row>
    <row r="75" spans="1:2" x14ac:dyDescent="0.25">
      <c r="A75" s="59"/>
      <c r="B75" s="59"/>
    </row>
    <row r="76" spans="1:2" x14ac:dyDescent="0.25">
      <c r="A76" s="59"/>
      <c r="B76" s="59"/>
    </row>
    <row r="77" spans="1:2" x14ac:dyDescent="0.25">
      <c r="A77" s="59"/>
      <c r="B77" s="59"/>
    </row>
    <row r="78" spans="1:2" x14ac:dyDescent="0.25">
      <c r="A78" s="59"/>
      <c r="B78" s="59"/>
    </row>
    <row r="79" spans="1:2" ht="21" x14ac:dyDescent="0.25">
      <c r="A79" s="60"/>
    </row>
    <row r="80" spans="1:2" ht="21" x14ac:dyDescent="0.25">
      <c r="A80" s="60"/>
    </row>
    <row r="81" spans="1:2" ht="21" x14ac:dyDescent="0.25">
      <c r="A81" s="60"/>
    </row>
    <row r="82" spans="1:2" ht="21" x14ac:dyDescent="0.25">
      <c r="A82" s="60"/>
      <c r="B82" s="61"/>
    </row>
    <row r="83" spans="1:2" ht="21" x14ac:dyDescent="0.25">
      <c r="A83" s="60"/>
      <c r="B83" s="61"/>
    </row>
    <row r="84" spans="1:2" ht="21" x14ac:dyDescent="0.25">
      <c r="A84" s="60"/>
      <c r="B84" s="61"/>
    </row>
    <row r="85" spans="1:2" ht="21" x14ac:dyDescent="0.25">
      <c r="A85" s="60"/>
      <c r="B85" s="61"/>
    </row>
    <row r="86" spans="1:2" ht="21" x14ac:dyDescent="0.25">
      <c r="A86" s="60"/>
      <c r="B86" s="61"/>
    </row>
    <row r="87" spans="1:2" ht="21" x14ac:dyDescent="0.25">
      <c r="A87" s="60"/>
      <c r="B87" s="61"/>
    </row>
    <row r="88" spans="1:2" ht="21" x14ac:dyDescent="0.25">
      <c r="A88" s="60"/>
      <c r="B88" s="61"/>
    </row>
    <row r="89" spans="1:2" ht="21" x14ac:dyDescent="0.25">
      <c r="A89" s="60"/>
      <c r="B89" s="61"/>
    </row>
    <row r="90" spans="1:2" ht="21" x14ac:dyDescent="0.25">
      <c r="A90" s="60"/>
      <c r="B90" s="61"/>
    </row>
    <row r="91" spans="1:2" ht="21" x14ac:dyDescent="0.25">
      <c r="A91" s="60"/>
      <c r="B91" s="61"/>
    </row>
    <row r="92" spans="1:2" ht="21" x14ac:dyDescent="0.25">
      <c r="A92" s="60"/>
      <c r="B92" s="61"/>
    </row>
    <row r="93" spans="1:2" ht="21" x14ac:dyDescent="0.25">
      <c r="A93" s="60"/>
      <c r="B93" s="61"/>
    </row>
    <row r="94" spans="1:2" ht="21" x14ac:dyDescent="0.25">
      <c r="A94" s="60"/>
      <c r="B94" s="61"/>
    </row>
    <row r="95" spans="1:2" ht="21" x14ac:dyDescent="0.25">
      <c r="A95" s="60"/>
      <c r="B95" s="61"/>
    </row>
    <row r="96" spans="1:2" ht="21" x14ac:dyDescent="0.25">
      <c r="A96" s="60"/>
      <c r="B96" s="61"/>
    </row>
    <row r="97" spans="1:2" ht="21" x14ac:dyDescent="0.25">
      <c r="A97" s="60"/>
      <c r="B97" s="61"/>
    </row>
    <row r="98" spans="1:2" ht="21" x14ac:dyDescent="0.25">
      <c r="A98" s="60"/>
      <c r="B98" s="61"/>
    </row>
    <row r="99" spans="1:2" ht="21" x14ac:dyDescent="0.25">
      <c r="A99" s="60"/>
      <c r="B99" s="61"/>
    </row>
    <row r="100" spans="1:2" ht="21" x14ac:dyDescent="0.25">
      <c r="A100" s="60"/>
      <c r="B100" s="61"/>
    </row>
    <row r="101" spans="1:2" ht="21" x14ac:dyDescent="0.25">
      <c r="A101" s="60"/>
      <c r="B101" s="61"/>
    </row>
    <row r="102" spans="1:2" ht="21" x14ac:dyDescent="0.25">
      <c r="A102" s="60"/>
      <c r="B102" s="61"/>
    </row>
    <row r="103" spans="1:2" ht="21" x14ac:dyDescent="0.25">
      <c r="A103" s="60"/>
    </row>
    <row r="104" spans="1:2" ht="21" x14ac:dyDescent="0.25">
      <c r="A104" s="60"/>
    </row>
    <row r="105" spans="1:2" ht="21" x14ac:dyDescent="0.25">
      <c r="A105" s="60"/>
      <c r="B105" s="61"/>
    </row>
    <row r="106" spans="1:2" ht="21" x14ac:dyDescent="0.25">
      <c r="A106" s="60"/>
      <c r="B106" s="61"/>
    </row>
    <row r="107" spans="1:2" ht="21" x14ac:dyDescent="0.25">
      <c r="A107" s="60"/>
      <c r="B107" s="61"/>
    </row>
    <row r="108" spans="1:2" ht="21" x14ac:dyDescent="0.25">
      <c r="A108" s="60"/>
      <c r="B108" s="61"/>
    </row>
    <row r="109" spans="1:2" ht="21" x14ac:dyDescent="0.25">
      <c r="A109" s="60"/>
    </row>
    <row r="110" spans="1:2" ht="21" x14ac:dyDescent="0.25">
      <c r="A110" s="60"/>
    </row>
    <row r="111" spans="1:2" ht="21" x14ac:dyDescent="0.25">
      <c r="A111" s="60"/>
    </row>
    <row r="112" spans="1:2" ht="21" x14ac:dyDescent="0.25">
      <c r="A112" s="60"/>
    </row>
    <row r="113" spans="1:1" x14ac:dyDescent="0.25">
      <c r="A113" s="649"/>
    </row>
    <row r="114" spans="1:1" x14ac:dyDescent="0.25">
      <c r="A114" s="649"/>
    </row>
    <row r="115" spans="1:1" x14ac:dyDescent="0.25">
      <c r="A115" s="649"/>
    </row>
    <row r="116" spans="1:1" x14ac:dyDescent="0.25">
      <c r="A116" s="649"/>
    </row>
    <row r="117" spans="1:1" x14ac:dyDescent="0.25">
      <c r="A117" s="649"/>
    </row>
    <row r="118" spans="1:1" x14ac:dyDescent="0.25">
      <c r="A118" s="649"/>
    </row>
    <row r="119" spans="1:1" x14ac:dyDescent="0.25">
      <c r="A119" s="649"/>
    </row>
    <row r="120" spans="1:1" x14ac:dyDescent="0.25">
      <c r="A120" s="649"/>
    </row>
    <row r="121" spans="1:1" x14ac:dyDescent="0.25">
      <c r="A121" s="649"/>
    </row>
    <row r="122" spans="1:1" x14ac:dyDescent="0.25">
      <c r="A122" s="649"/>
    </row>
    <row r="123" spans="1:1" x14ac:dyDescent="0.25">
      <c r="A123" s="649"/>
    </row>
    <row r="124" spans="1:1" x14ac:dyDescent="0.25">
      <c r="A124" s="649"/>
    </row>
    <row r="125" spans="1:1" x14ac:dyDescent="0.25">
      <c r="A125" s="649"/>
    </row>
    <row r="126" spans="1:1" x14ac:dyDescent="0.25">
      <c r="A126" s="649"/>
    </row>
    <row r="127" spans="1:1" x14ac:dyDescent="0.25">
      <c r="A127" s="649"/>
    </row>
    <row r="128" spans="1:1" x14ac:dyDescent="0.25">
      <c r="A128" s="649"/>
    </row>
    <row r="129" spans="1:2" x14ac:dyDescent="0.25">
      <c r="A129" s="649"/>
    </row>
    <row r="130" spans="1:2" x14ac:dyDescent="0.25">
      <c r="A130" s="649"/>
    </row>
    <row r="131" spans="1:2" x14ac:dyDescent="0.25">
      <c r="A131" s="649"/>
    </row>
    <row r="132" spans="1:2" x14ac:dyDescent="0.25">
      <c r="A132" s="649"/>
    </row>
    <row r="133" spans="1:2" x14ac:dyDescent="0.25">
      <c r="A133" s="649"/>
    </row>
    <row r="134" spans="1:2" x14ac:dyDescent="0.25">
      <c r="A134" s="649"/>
    </row>
    <row r="135" spans="1:2" x14ac:dyDescent="0.25">
      <c r="A135" s="649"/>
    </row>
    <row r="136" spans="1:2" x14ac:dyDescent="0.25">
      <c r="A136" s="649"/>
    </row>
    <row r="137" spans="1:2" x14ac:dyDescent="0.25">
      <c r="A137" s="649"/>
      <c r="B137" s="59"/>
    </row>
    <row r="138" spans="1:2" x14ac:dyDescent="0.25">
      <c r="A138" s="649"/>
      <c r="B138" s="59"/>
    </row>
    <row r="139" spans="1:2" x14ac:dyDescent="0.25">
      <c r="A139" s="649"/>
      <c r="B139" s="59"/>
    </row>
    <row r="140" spans="1:2" x14ac:dyDescent="0.25">
      <c r="A140" s="649"/>
      <c r="B140" s="59"/>
    </row>
    <row r="141" spans="1:2" x14ac:dyDescent="0.25">
      <c r="A141" s="649"/>
      <c r="B141" s="59"/>
    </row>
    <row r="142" spans="1:2" x14ac:dyDescent="0.25">
      <c r="A142" s="649"/>
      <c r="B142" s="62"/>
    </row>
    <row r="143" spans="1:2" x14ac:dyDescent="0.25">
      <c r="A143" s="649"/>
      <c r="B143" s="62"/>
    </row>
    <row r="144" spans="1:2" x14ac:dyDescent="0.25">
      <c r="A144" s="649"/>
      <c r="B144" s="62"/>
    </row>
    <row r="145" spans="1:2" x14ac:dyDescent="0.25">
      <c r="A145" s="649"/>
      <c r="B145" s="62"/>
    </row>
    <row r="146" spans="1:2" x14ac:dyDescent="0.25">
      <c r="A146" s="649"/>
      <c r="B146" s="62"/>
    </row>
    <row r="147" spans="1:2" x14ac:dyDescent="0.25">
      <c r="A147" s="649"/>
      <c r="B147" s="62"/>
    </row>
    <row r="148" spans="1:2" x14ac:dyDescent="0.25">
      <c r="A148" s="649"/>
      <c r="B148" s="62"/>
    </row>
    <row r="149" spans="1:2" x14ac:dyDescent="0.25">
      <c r="A149" s="649"/>
      <c r="B149" s="62"/>
    </row>
    <row r="150" spans="1:2" x14ac:dyDescent="0.25">
      <c r="A150" s="649"/>
      <c r="B150" s="62"/>
    </row>
    <row r="151" spans="1:2" x14ac:dyDescent="0.25">
      <c r="A151" s="649"/>
      <c r="B151" s="62"/>
    </row>
    <row r="152" spans="1:2" x14ac:dyDescent="0.25">
      <c r="A152" s="649"/>
    </row>
    <row r="153" spans="1:2" x14ac:dyDescent="0.25">
      <c r="A153" s="649"/>
    </row>
    <row r="154" spans="1:2" x14ac:dyDescent="0.25">
      <c r="A154" s="649"/>
    </row>
    <row r="155" spans="1:2" x14ac:dyDescent="0.25">
      <c r="A155" s="649"/>
    </row>
    <row r="156" spans="1:2" x14ac:dyDescent="0.25">
      <c r="A156" s="649"/>
    </row>
    <row r="157" spans="1:2" x14ac:dyDescent="0.25">
      <c r="A157" s="649"/>
    </row>
    <row r="158" spans="1:2" x14ac:dyDescent="0.25">
      <c r="A158" s="649"/>
    </row>
    <row r="159" spans="1:2" x14ac:dyDescent="0.25">
      <c r="A159" s="649"/>
    </row>
    <row r="160" spans="1:2" x14ac:dyDescent="0.25">
      <c r="A160" s="649"/>
    </row>
    <row r="161" spans="1:1" x14ac:dyDescent="0.25">
      <c r="A161" s="649"/>
    </row>
    <row r="162" spans="1:1" x14ac:dyDescent="0.25">
      <c r="A162" s="649"/>
    </row>
  </sheetData>
  <sheetProtection algorithmName="SHA-512" hashValue="vaRIN8QgCnU2c0jyUegsrtOcWVmKdKIfkH7ZNdkKJT1VSAr7vqgUjbhkhv7YEu2zImEQ30++gidPZxLnql9JaQ==" saltValue="mIDlLsQISZ35ketUh4Q9lA==" spinCount="100000" sheet="1" objects="1" scenarios="1" formatCells="0" formatColumns="0" formatRows="0"/>
  <mergeCells count="50">
    <mergeCell ref="J31:J39"/>
    <mergeCell ref="A113:A162"/>
    <mergeCell ref="H1:I1"/>
    <mergeCell ref="G3:I3"/>
    <mergeCell ref="C26:E26"/>
    <mergeCell ref="C27:E27"/>
    <mergeCell ref="C31:E31"/>
    <mergeCell ref="C32:E32"/>
    <mergeCell ref="C33:E33"/>
    <mergeCell ref="C34:E34"/>
    <mergeCell ref="C35:E35"/>
    <mergeCell ref="C15:E15"/>
    <mergeCell ref="C16:E16"/>
    <mergeCell ref="C8:E8"/>
    <mergeCell ref="C9:E9"/>
    <mergeCell ref="J2:J3"/>
    <mergeCell ref="J8:J28"/>
    <mergeCell ref="B2:F2"/>
    <mergeCell ref="B3:E3"/>
    <mergeCell ref="B13:B14"/>
    <mergeCell ref="B28:C28"/>
    <mergeCell ref="B25:C25"/>
    <mergeCell ref="B26:B27"/>
    <mergeCell ref="B22:B24"/>
    <mergeCell ref="B5:B12"/>
    <mergeCell ref="B15:B20"/>
    <mergeCell ref="C11:E11"/>
    <mergeCell ref="C12:E12"/>
    <mergeCell ref="C22:E22"/>
    <mergeCell ref="C23:E23"/>
    <mergeCell ref="C5:C7"/>
    <mergeCell ref="D5:D6"/>
    <mergeCell ref="B38:B39"/>
    <mergeCell ref="B36:B37"/>
    <mergeCell ref="C29:C30"/>
    <mergeCell ref="C36:E36"/>
    <mergeCell ref="C37:E37"/>
    <mergeCell ref="C38:E38"/>
    <mergeCell ref="C39:E39"/>
    <mergeCell ref="D7:E7"/>
    <mergeCell ref="B29:B35"/>
    <mergeCell ref="C13:E13"/>
    <mergeCell ref="C14:E14"/>
    <mergeCell ref="C21:E21"/>
    <mergeCell ref="C24:E24"/>
    <mergeCell ref="C17:E17"/>
    <mergeCell ref="C18:E18"/>
    <mergeCell ref="C19:E19"/>
    <mergeCell ref="C20:E20"/>
    <mergeCell ref="C10:E10"/>
  </mergeCells>
  <dataValidations count="1">
    <dataValidation type="list" operator="equal" allowBlank="1" showErrorMessage="1" sqref="G4:I4" xr:uid="{00000000-0002-0000-0400-000000000000}">
      <formula1>"2015,2016,2017,2018,2019,2020,2021,2022,2023,2024,2025"</formula1>
      <formula2>0</formula2>
    </dataValidation>
  </dataValidations>
  <pageMargins left="0.7" right="0.7" top="0.78749999999999998" bottom="0.78749999999999998" header="0.511811023622047" footer="0.511811023622047"/>
  <pageSetup paperSize="9" scale="10" orientation="landscape" horizontalDpi="300" verticalDpi="300" r:id="rId1"/>
  <colBreaks count="1" manualBreakCount="1">
    <brk id="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rgb="FF0070C0"/>
  </sheetPr>
  <dimension ref="A1:H148"/>
  <sheetViews>
    <sheetView zoomScaleNormal="100" workbookViewId="0">
      <pane ySplit="3" topLeftCell="A4" activePane="bottomLeft" state="frozen"/>
      <selection pane="bottomLeft" activeCell="B1" sqref="B1"/>
    </sheetView>
  </sheetViews>
  <sheetFormatPr baseColWidth="10" defaultColWidth="11.7109375" defaultRowHeight="15" x14ac:dyDescent="0.25"/>
  <cols>
    <col min="1" max="1" width="2.7109375" style="5" customWidth="1"/>
    <col min="2" max="2" width="32" style="51" customWidth="1"/>
    <col min="3" max="3" width="65.28515625" style="51" customWidth="1"/>
    <col min="4" max="4" width="20.140625" style="7" customWidth="1"/>
    <col min="8" max="8" width="15.5703125" bestFit="1" customWidth="1"/>
  </cols>
  <sheetData>
    <row r="1" spans="1:8" x14ac:dyDescent="0.25">
      <c r="A1" s="20"/>
      <c r="B1" s="52"/>
      <c r="C1" s="52"/>
    </row>
    <row r="2" spans="1:8" ht="33.75" x14ac:dyDescent="0.25">
      <c r="A2" s="4"/>
      <c r="B2" s="541" t="s">
        <v>290</v>
      </c>
      <c r="C2" s="541"/>
      <c r="D2" s="541"/>
    </row>
    <row r="3" spans="1:8" ht="26.25" x14ac:dyDescent="0.25">
      <c r="A3" s="54"/>
      <c r="B3" s="631" t="s">
        <v>293</v>
      </c>
      <c r="C3" s="631"/>
      <c r="D3" s="55" t="str">
        <f>IF(Stammdaten!E3=2023,"2023 (final)",CONCATENATE(Stammdaten!E3," (vorläufig)"))</f>
        <v>2023 (final)</v>
      </c>
    </row>
    <row r="4" spans="1:8" ht="15" customHeight="1" x14ac:dyDescent="0.25">
      <c r="A4" s="54"/>
      <c r="B4" s="174"/>
      <c r="C4" s="174"/>
      <c r="D4" s="175"/>
    </row>
    <row r="5" spans="1:8" ht="21" x14ac:dyDescent="0.25">
      <c r="A5" s="54"/>
      <c r="B5" s="173" t="s">
        <v>285</v>
      </c>
      <c r="C5" s="64"/>
      <c r="D5" s="55"/>
    </row>
    <row r="6" spans="1:8" ht="21" customHeight="1" x14ac:dyDescent="0.25">
      <c r="A6" s="54"/>
      <c r="B6" s="660" t="s">
        <v>38</v>
      </c>
      <c r="C6" s="660"/>
      <c r="D6" s="288">
        <f>SUM('Ergebnisse - Details'!H10:H198)</f>
        <v>0</v>
      </c>
    </row>
    <row r="7" spans="1:8" ht="21" customHeight="1" x14ac:dyDescent="0.25">
      <c r="A7" s="54"/>
      <c r="B7" s="664" t="s">
        <v>257</v>
      </c>
      <c r="C7" s="227" t="str">
        <f>'Ergebnisse - Kategorien'!C13</f>
        <v>Strom: Bilanzierung nach der marktbasierten Methode</v>
      </c>
      <c r="D7" s="289">
        <f>'Ergebnisse - Details'!I320</f>
        <v>0</v>
      </c>
    </row>
    <row r="8" spans="1:8" ht="21" customHeight="1" x14ac:dyDescent="0.25">
      <c r="A8" s="54"/>
      <c r="B8" s="665"/>
      <c r="C8" s="230" t="str">
        <f>'Ergebnisse - Kategorien'!C14</f>
        <v>Strom: Bilanzierung nach der standortbasierten Methode</v>
      </c>
      <c r="D8" s="290">
        <f>'Ergebnisse - Details'!I321</f>
        <v>0</v>
      </c>
    </row>
    <row r="9" spans="1:8" ht="21" customHeight="1" x14ac:dyDescent="0.25">
      <c r="A9" s="54"/>
      <c r="B9" s="663" t="s">
        <v>258</v>
      </c>
      <c r="C9" s="227" t="str">
        <f>'Ergebnisse - Kategorien'!C13</f>
        <v>Strom: Bilanzierung nach der marktbasierten Methode</v>
      </c>
      <c r="D9" s="291">
        <f>'Ergebnisse - Details'!J320</f>
        <v>0</v>
      </c>
    </row>
    <row r="10" spans="1:8" ht="21" customHeight="1" x14ac:dyDescent="0.25">
      <c r="A10" s="54"/>
      <c r="B10" s="660"/>
      <c r="C10" s="230" t="str">
        <f>'Ergebnisse - Kategorien'!C14</f>
        <v>Strom: Bilanzierung nach der standortbasierten Methode</v>
      </c>
      <c r="D10" s="292">
        <f>'Ergebnisse - Details'!J321</f>
        <v>0</v>
      </c>
      <c r="G10" s="137"/>
      <c r="H10" s="137"/>
    </row>
    <row r="11" spans="1:8" ht="21" x14ac:dyDescent="0.25">
      <c r="A11" s="56"/>
      <c r="B11" s="661" t="s">
        <v>279</v>
      </c>
      <c r="C11" s="228" t="str">
        <f>'Ergebnisse - Kategorien'!C13</f>
        <v>Strom: Bilanzierung nach der marktbasierten Methode</v>
      </c>
      <c r="D11" s="229">
        <f>D6+D7+D9</f>
        <v>0</v>
      </c>
      <c r="G11" s="137"/>
      <c r="H11" s="148"/>
    </row>
    <row r="12" spans="1:8" ht="21" x14ac:dyDescent="0.25">
      <c r="A12" s="56"/>
      <c r="B12" s="662"/>
      <c r="C12" s="284" t="str">
        <f>'Ergebnisse - Kategorien'!C14</f>
        <v>Strom: Bilanzierung nach der standortbasierten Methode</v>
      </c>
      <c r="D12" s="285">
        <f>D6+D8+D10</f>
        <v>0</v>
      </c>
      <c r="G12" s="137"/>
      <c r="H12" s="148"/>
    </row>
    <row r="13" spans="1:8" ht="15" customHeight="1" x14ac:dyDescent="0.25">
      <c r="A13" s="56"/>
      <c r="B13" s="667"/>
      <c r="C13" s="667"/>
      <c r="D13" s="667"/>
    </row>
    <row r="14" spans="1:8" ht="21" x14ac:dyDescent="0.25">
      <c r="A14" s="56"/>
      <c r="B14" s="64" t="s">
        <v>281</v>
      </c>
      <c r="C14" s="64"/>
      <c r="D14" s="55"/>
    </row>
    <row r="15" spans="1:8" ht="27" customHeight="1" x14ac:dyDescent="0.25">
      <c r="A15" s="56"/>
      <c r="B15" s="286" t="s">
        <v>40</v>
      </c>
      <c r="C15" s="286"/>
      <c r="D15" s="288">
        <f>'Ergebnisse - Details'!J322</f>
        <v>0</v>
      </c>
    </row>
    <row r="16" spans="1:8" ht="15.4" customHeight="1" x14ac:dyDescent="0.25">
      <c r="A16" s="54"/>
      <c r="B16" s="667"/>
      <c r="C16" s="667"/>
      <c r="D16" s="667"/>
    </row>
    <row r="17" spans="1:8" ht="20.25" customHeight="1" x14ac:dyDescent="0.25">
      <c r="A17" s="54"/>
      <c r="B17" s="64" t="s">
        <v>243</v>
      </c>
      <c r="C17" s="64"/>
      <c r="D17" s="55"/>
    </row>
    <row r="18" spans="1:8" ht="21" customHeight="1" x14ac:dyDescent="0.25">
      <c r="A18" s="54"/>
      <c r="B18" s="660" t="s">
        <v>258</v>
      </c>
      <c r="C18" s="283" t="str">
        <f>'Ergebnisse - Kategorien'!C13</f>
        <v>Strom: Bilanzierung nach der marktbasierten Methode</v>
      </c>
      <c r="D18" s="291">
        <f>'Ergebnisse - Details'!J323</f>
        <v>0</v>
      </c>
      <c r="G18" s="94"/>
    </row>
    <row r="19" spans="1:8" ht="21" customHeight="1" x14ac:dyDescent="0.25">
      <c r="A19" s="54"/>
      <c r="B19" s="666"/>
      <c r="C19" s="287" t="str">
        <f>'Ergebnisse - Kategorien'!C14</f>
        <v>Strom: Bilanzierung nach der standortbasierten Methode</v>
      </c>
      <c r="D19" s="293">
        <f>'Ergebnisse - Details'!J324</f>
        <v>0</v>
      </c>
    </row>
    <row r="20" spans="1:8" ht="15" customHeight="1" x14ac:dyDescent="0.25">
      <c r="A20" s="56"/>
      <c r="B20" s="667"/>
      <c r="C20" s="667"/>
      <c r="D20" s="667"/>
    </row>
    <row r="21" spans="1:8" ht="18.75" x14ac:dyDescent="0.25">
      <c r="A21" s="161"/>
      <c r="B21" s="661" t="s">
        <v>256</v>
      </c>
      <c r="C21" s="228" t="str">
        <f>'Ergebnisse - Kategorien'!C13</f>
        <v>Strom: Bilanzierung nach der marktbasierten Methode</v>
      </c>
      <c r="D21" s="229">
        <f>D11+D15+D18</f>
        <v>0</v>
      </c>
    </row>
    <row r="22" spans="1:8" ht="18.75" x14ac:dyDescent="0.25">
      <c r="A22" s="161"/>
      <c r="B22" s="662"/>
      <c r="C22" s="284" t="str">
        <f>'Ergebnisse - Kategorien'!C14</f>
        <v>Strom: Bilanzierung nach der standortbasierten Methode</v>
      </c>
      <c r="D22" s="285">
        <f>D19 +D15 +D12</f>
        <v>0</v>
      </c>
    </row>
    <row r="23" spans="1:8" ht="15" customHeight="1" x14ac:dyDescent="0.25">
      <c r="A23" s="59"/>
      <c r="B23" s="59"/>
      <c r="C23" s="59"/>
      <c r="H23" s="148"/>
    </row>
    <row r="24" spans="1:8" ht="15" customHeight="1" x14ac:dyDescent="0.25">
      <c r="A24" s="59"/>
      <c r="B24" s="162"/>
      <c r="C24" s="162"/>
      <c r="D24" s="162"/>
      <c r="H24" s="148"/>
    </row>
    <row r="25" spans="1:8" ht="15" customHeight="1" x14ac:dyDescent="0.25">
      <c r="A25" s="59"/>
      <c r="B25" s="162"/>
      <c r="C25" s="162"/>
      <c r="D25" s="162"/>
    </row>
    <row r="26" spans="1:8" ht="15" customHeight="1" x14ac:dyDescent="0.25">
      <c r="A26" s="59"/>
      <c r="B26" s="162"/>
      <c r="C26" s="162"/>
      <c r="D26" s="162"/>
    </row>
    <row r="27" spans="1:8" ht="15" customHeight="1" x14ac:dyDescent="0.25">
      <c r="A27" s="59"/>
      <c r="B27" s="162"/>
      <c r="C27" s="162"/>
      <c r="D27" s="162"/>
    </row>
    <row r="28" spans="1:8" ht="15" customHeight="1" x14ac:dyDescent="0.25">
      <c r="A28" s="59"/>
      <c r="B28" s="59"/>
      <c r="C28" s="59"/>
    </row>
    <row r="29" spans="1:8" ht="15" customHeight="1" x14ac:dyDescent="0.25">
      <c r="A29" s="59"/>
      <c r="B29" s="163"/>
      <c r="C29" s="59"/>
    </row>
    <row r="30" spans="1:8" ht="15" customHeight="1" x14ac:dyDescent="0.25">
      <c r="A30" s="59"/>
      <c r="B30" s="163"/>
      <c r="C30" s="59"/>
    </row>
    <row r="31" spans="1:8" ht="15" customHeight="1" x14ac:dyDescent="0.25">
      <c r="A31" s="59"/>
      <c r="B31" s="59"/>
      <c r="C31" s="59"/>
    </row>
    <row r="32" spans="1:8" ht="15" customHeight="1" x14ac:dyDescent="0.25">
      <c r="A32" s="59"/>
      <c r="B32" s="59"/>
      <c r="C32" s="59"/>
    </row>
    <row r="33" spans="1:3" ht="15" customHeight="1" x14ac:dyDescent="0.25">
      <c r="A33" s="59"/>
      <c r="B33" s="59"/>
      <c r="C33" s="59"/>
    </row>
    <row r="34" spans="1:3" ht="15" customHeight="1" x14ac:dyDescent="0.25">
      <c r="A34" s="59"/>
      <c r="B34" s="59"/>
      <c r="C34" s="59"/>
    </row>
    <row r="35" spans="1:3" ht="15" customHeight="1" x14ac:dyDescent="0.25">
      <c r="A35" s="59"/>
      <c r="B35" s="59"/>
      <c r="C35" s="59"/>
    </row>
    <row r="36" spans="1:3" ht="15" customHeight="1" x14ac:dyDescent="0.25">
      <c r="A36" s="59"/>
      <c r="B36" s="59"/>
      <c r="C36" s="59"/>
    </row>
    <row r="37" spans="1:3" ht="15" customHeight="1" x14ac:dyDescent="0.25">
      <c r="A37" s="59"/>
      <c r="B37" s="59"/>
      <c r="C37" s="59"/>
    </row>
    <row r="38" spans="1:3" ht="15" customHeight="1" x14ac:dyDescent="0.25">
      <c r="A38" s="59"/>
      <c r="B38" s="59"/>
      <c r="C38" s="59"/>
    </row>
    <row r="39" spans="1:3" ht="15" customHeight="1" x14ac:dyDescent="0.25">
      <c r="A39" s="59"/>
      <c r="B39" s="59"/>
      <c r="C39" s="59"/>
    </row>
    <row r="40" spans="1:3" ht="15" customHeight="1" x14ac:dyDescent="0.25">
      <c r="A40" s="59"/>
      <c r="B40" s="59"/>
      <c r="C40" s="59"/>
    </row>
    <row r="41" spans="1:3" ht="15" customHeight="1" x14ac:dyDescent="0.25">
      <c r="A41" s="59"/>
      <c r="B41" s="59"/>
      <c r="C41" s="59"/>
    </row>
    <row r="42" spans="1:3" ht="15" customHeight="1" x14ac:dyDescent="0.25">
      <c r="A42" s="59"/>
      <c r="B42" s="59"/>
      <c r="C42" s="59"/>
    </row>
    <row r="43" spans="1:3" ht="15" customHeight="1" x14ac:dyDescent="0.25">
      <c r="A43" s="59"/>
      <c r="B43" s="59"/>
      <c r="C43" s="59"/>
    </row>
    <row r="44" spans="1:3" ht="15" customHeight="1" x14ac:dyDescent="0.25">
      <c r="A44" s="59"/>
      <c r="B44" s="59"/>
      <c r="C44" s="59"/>
    </row>
    <row r="45" spans="1:3" ht="15" customHeight="1" x14ac:dyDescent="0.25">
      <c r="A45" s="59"/>
      <c r="B45" s="59"/>
      <c r="C45" s="59"/>
    </row>
    <row r="46" spans="1:3" ht="15" customHeight="1" x14ac:dyDescent="0.25">
      <c r="A46" s="59"/>
      <c r="B46" s="59"/>
      <c r="C46" s="59"/>
    </row>
    <row r="47" spans="1:3" ht="15" customHeight="1" x14ac:dyDescent="0.25">
      <c r="A47" s="59"/>
      <c r="B47" s="59"/>
      <c r="C47" s="59"/>
    </row>
    <row r="48" spans="1:3" ht="15" customHeight="1" x14ac:dyDescent="0.25">
      <c r="A48" s="59"/>
      <c r="B48" s="59"/>
      <c r="C48" s="59"/>
    </row>
    <row r="49" spans="1:3" ht="15" customHeight="1" x14ac:dyDescent="0.25">
      <c r="A49" s="59"/>
      <c r="B49" s="59"/>
      <c r="C49" s="59"/>
    </row>
    <row r="50" spans="1:3" ht="15" customHeight="1" x14ac:dyDescent="0.25">
      <c r="A50" s="59"/>
      <c r="B50" s="59"/>
      <c r="C50" s="59"/>
    </row>
    <row r="51" spans="1:3" ht="15" customHeight="1" x14ac:dyDescent="0.25">
      <c r="A51" s="59"/>
      <c r="B51" s="59"/>
      <c r="C51" s="59"/>
    </row>
    <row r="52" spans="1:3" ht="15" customHeight="1" x14ac:dyDescent="0.25">
      <c r="A52" s="59"/>
      <c r="B52" s="59"/>
      <c r="C52" s="59"/>
    </row>
    <row r="53" spans="1:3" ht="15" customHeight="1" x14ac:dyDescent="0.25">
      <c r="A53" s="59"/>
      <c r="B53" s="59"/>
      <c r="C53" s="59"/>
    </row>
    <row r="54" spans="1:3" ht="15" customHeight="1" x14ac:dyDescent="0.25">
      <c r="A54" s="59"/>
      <c r="B54" s="59"/>
      <c r="C54" s="59"/>
    </row>
    <row r="55" spans="1:3" ht="15" customHeight="1" x14ac:dyDescent="0.25">
      <c r="A55" s="59"/>
      <c r="B55" s="59"/>
      <c r="C55" s="59"/>
    </row>
    <row r="56" spans="1:3" ht="15" customHeight="1" x14ac:dyDescent="0.25">
      <c r="A56" s="59"/>
      <c r="B56" s="59"/>
      <c r="C56" s="59"/>
    </row>
    <row r="57" spans="1:3" ht="15" customHeight="1" x14ac:dyDescent="0.25">
      <c r="A57" s="59"/>
      <c r="B57" s="59"/>
      <c r="C57" s="59"/>
    </row>
    <row r="58" spans="1:3" ht="15" customHeight="1" x14ac:dyDescent="0.25">
      <c r="A58" s="59"/>
      <c r="B58" s="59"/>
      <c r="C58" s="59"/>
    </row>
    <row r="59" spans="1:3" ht="15" customHeight="1" x14ac:dyDescent="0.25">
      <c r="A59" s="59"/>
      <c r="B59" s="59"/>
      <c r="C59" s="59"/>
    </row>
    <row r="60" spans="1:3" ht="15" customHeight="1" x14ac:dyDescent="0.25">
      <c r="A60" s="59"/>
      <c r="B60" s="59"/>
      <c r="C60" s="59"/>
    </row>
    <row r="61" spans="1:3" ht="15" customHeight="1" x14ac:dyDescent="0.25">
      <c r="A61" s="59"/>
      <c r="B61" s="59"/>
      <c r="C61" s="59"/>
    </row>
    <row r="62" spans="1:3" ht="15" customHeight="1" x14ac:dyDescent="0.25">
      <c r="A62" s="59"/>
      <c r="B62" s="59"/>
      <c r="C62" s="59"/>
    </row>
    <row r="63" spans="1:3" ht="15" customHeight="1" x14ac:dyDescent="0.25">
      <c r="A63" s="59"/>
      <c r="B63" s="59"/>
      <c r="C63" s="59"/>
    </row>
    <row r="64" spans="1:3" ht="15" customHeight="1" x14ac:dyDescent="0.25">
      <c r="A64" s="59"/>
      <c r="B64" s="59"/>
      <c r="C64" s="59"/>
    </row>
    <row r="65" spans="1:3" ht="15" customHeight="1" x14ac:dyDescent="0.25">
      <c r="A65" s="60"/>
    </row>
    <row r="66" spans="1:3" ht="15" customHeight="1" x14ac:dyDescent="0.25">
      <c r="A66" s="60"/>
    </row>
    <row r="67" spans="1:3" ht="15" customHeight="1" x14ac:dyDescent="0.25">
      <c r="A67" s="60"/>
    </row>
    <row r="68" spans="1:3" ht="15" customHeight="1" x14ac:dyDescent="0.25">
      <c r="A68" s="60"/>
      <c r="B68" s="61"/>
      <c r="C68" s="61"/>
    </row>
    <row r="69" spans="1:3" ht="15" customHeight="1" x14ac:dyDescent="0.25">
      <c r="A69" s="60"/>
      <c r="B69" s="61"/>
      <c r="C69" s="61"/>
    </row>
    <row r="70" spans="1:3" ht="15" customHeight="1" x14ac:dyDescent="0.25">
      <c r="A70" s="60"/>
      <c r="B70" s="61"/>
      <c r="C70" s="61"/>
    </row>
    <row r="71" spans="1:3" ht="15" customHeight="1" x14ac:dyDescent="0.25">
      <c r="A71" s="60"/>
      <c r="B71" s="61"/>
      <c r="C71" s="61"/>
    </row>
    <row r="72" spans="1:3" ht="15" customHeight="1" x14ac:dyDescent="0.25">
      <c r="A72" s="60"/>
      <c r="B72" s="61"/>
      <c r="C72" s="61"/>
    </row>
    <row r="73" spans="1:3" ht="15" customHeight="1" x14ac:dyDescent="0.25">
      <c r="A73" s="60"/>
      <c r="B73" s="61"/>
      <c r="C73" s="61"/>
    </row>
    <row r="74" spans="1:3" ht="15" customHeight="1" x14ac:dyDescent="0.25">
      <c r="A74" s="60"/>
      <c r="B74" s="61"/>
      <c r="C74" s="61"/>
    </row>
    <row r="75" spans="1:3" ht="15" customHeight="1" x14ac:dyDescent="0.25">
      <c r="A75" s="60"/>
      <c r="B75" s="61"/>
      <c r="C75" s="61"/>
    </row>
    <row r="76" spans="1:3" ht="15" customHeight="1" x14ac:dyDescent="0.25">
      <c r="A76" s="60"/>
      <c r="B76" s="61"/>
      <c r="C76" s="61"/>
    </row>
    <row r="77" spans="1:3" ht="15" customHeight="1" x14ac:dyDescent="0.25">
      <c r="A77" s="60"/>
      <c r="B77" s="61"/>
      <c r="C77" s="61"/>
    </row>
    <row r="78" spans="1:3" ht="15" customHeight="1" x14ac:dyDescent="0.25">
      <c r="A78" s="60"/>
      <c r="B78" s="61"/>
      <c r="C78" s="61"/>
    </row>
    <row r="79" spans="1:3" ht="15" customHeight="1" x14ac:dyDescent="0.25">
      <c r="A79" s="60"/>
      <c r="B79" s="61"/>
      <c r="C79" s="61"/>
    </row>
    <row r="80" spans="1:3" ht="15" customHeight="1" x14ac:dyDescent="0.25">
      <c r="A80" s="60"/>
      <c r="B80" s="61"/>
      <c r="C80" s="61"/>
    </row>
    <row r="81" spans="1:3" ht="15" customHeight="1" x14ac:dyDescent="0.25">
      <c r="A81" s="60"/>
      <c r="B81" s="61"/>
      <c r="C81" s="61"/>
    </row>
    <row r="82" spans="1:3" ht="15" customHeight="1" x14ac:dyDescent="0.25">
      <c r="A82" s="60"/>
      <c r="B82" s="61"/>
      <c r="C82" s="61"/>
    </row>
    <row r="83" spans="1:3" ht="15" customHeight="1" x14ac:dyDescent="0.25">
      <c r="A83" s="60"/>
      <c r="B83" s="61"/>
      <c r="C83" s="61"/>
    </row>
    <row r="84" spans="1:3" ht="15" customHeight="1" x14ac:dyDescent="0.25">
      <c r="A84" s="60"/>
      <c r="B84" s="61"/>
      <c r="C84" s="61"/>
    </row>
    <row r="85" spans="1:3" ht="15" customHeight="1" x14ac:dyDescent="0.25">
      <c r="A85" s="60"/>
      <c r="B85" s="61"/>
      <c r="C85" s="61"/>
    </row>
    <row r="86" spans="1:3" ht="15" customHeight="1" x14ac:dyDescent="0.25">
      <c r="A86" s="60"/>
      <c r="B86" s="61"/>
      <c r="C86" s="61"/>
    </row>
    <row r="87" spans="1:3" ht="15" customHeight="1" x14ac:dyDescent="0.25">
      <c r="A87" s="60"/>
      <c r="B87" s="61"/>
      <c r="C87" s="61"/>
    </row>
    <row r="88" spans="1:3" ht="15" customHeight="1" x14ac:dyDescent="0.25">
      <c r="A88" s="60"/>
      <c r="B88" s="61"/>
      <c r="C88" s="61"/>
    </row>
    <row r="89" spans="1:3" ht="15" customHeight="1" x14ac:dyDescent="0.25">
      <c r="A89" s="60"/>
    </row>
    <row r="90" spans="1:3" ht="15" customHeight="1" x14ac:dyDescent="0.25">
      <c r="A90" s="60"/>
    </row>
    <row r="91" spans="1:3" ht="15" customHeight="1" x14ac:dyDescent="0.25">
      <c r="A91" s="60"/>
      <c r="B91" s="61"/>
      <c r="C91" s="61"/>
    </row>
    <row r="92" spans="1:3" ht="15" customHeight="1" x14ac:dyDescent="0.25">
      <c r="A92" s="60"/>
      <c r="B92" s="61"/>
      <c r="C92" s="61"/>
    </row>
    <row r="93" spans="1:3" ht="15" customHeight="1" x14ac:dyDescent="0.25">
      <c r="A93" s="60"/>
      <c r="B93" s="61"/>
      <c r="C93" s="61"/>
    </row>
    <row r="94" spans="1:3" ht="15" customHeight="1" x14ac:dyDescent="0.25">
      <c r="A94" s="60"/>
      <c r="B94" s="61"/>
      <c r="C94" s="61"/>
    </row>
    <row r="95" spans="1:3" ht="15" customHeight="1" x14ac:dyDescent="0.25">
      <c r="A95" s="60"/>
    </row>
    <row r="96" spans="1:3" ht="15" customHeight="1" x14ac:dyDescent="0.25">
      <c r="A96" s="60"/>
    </row>
    <row r="97" spans="1:1" ht="15" customHeight="1" x14ac:dyDescent="0.25">
      <c r="A97" s="60"/>
    </row>
    <row r="98" spans="1:1" ht="15" customHeight="1" x14ac:dyDescent="0.25">
      <c r="A98" s="60"/>
    </row>
    <row r="99" spans="1:1" x14ac:dyDescent="0.25">
      <c r="A99" s="649"/>
    </row>
    <row r="100" spans="1:1" x14ac:dyDescent="0.25">
      <c r="A100" s="649"/>
    </row>
    <row r="101" spans="1:1" x14ac:dyDescent="0.25">
      <c r="A101" s="649"/>
    </row>
    <row r="102" spans="1:1" x14ac:dyDescent="0.25">
      <c r="A102" s="649"/>
    </row>
    <row r="103" spans="1:1" x14ac:dyDescent="0.25">
      <c r="A103" s="649"/>
    </row>
    <row r="104" spans="1:1" x14ac:dyDescent="0.25">
      <c r="A104" s="649"/>
    </row>
    <row r="105" spans="1:1" x14ac:dyDescent="0.25">
      <c r="A105" s="649"/>
    </row>
    <row r="106" spans="1:1" x14ac:dyDescent="0.25">
      <c r="A106" s="649"/>
    </row>
    <row r="107" spans="1:1" x14ac:dyDescent="0.25">
      <c r="A107" s="649"/>
    </row>
    <row r="108" spans="1:1" x14ac:dyDescent="0.25">
      <c r="A108" s="649"/>
    </row>
    <row r="109" spans="1:1" x14ac:dyDescent="0.25">
      <c r="A109" s="649"/>
    </row>
    <row r="110" spans="1:1" x14ac:dyDescent="0.25">
      <c r="A110" s="649"/>
    </row>
    <row r="111" spans="1:1" x14ac:dyDescent="0.25">
      <c r="A111" s="649"/>
    </row>
    <row r="112" spans="1:1" x14ac:dyDescent="0.25">
      <c r="A112" s="649"/>
    </row>
    <row r="113" spans="1:3" x14ac:dyDescent="0.25">
      <c r="A113" s="649"/>
    </row>
    <row r="114" spans="1:3" x14ac:dyDescent="0.25">
      <c r="A114" s="649"/>
    </row>
    <row r="115" spans="1:3" x14ac:dyDescent="0.25">
      <c r="A115" s="649"/>
    </row>
    <row r="116" spans="1:3" x14ac:dyDescent="0.25">
      <c r="A116" s="649"/>
    </row>
    <row r="117" spans="1:3" x14ac:dyDescent="0.25">
      <c r="A117" s="649"/>
    </row>
    <row r="118" spans="1:3" x14ac:dyDescent="0.25">
      <c r="A118" s="649"/>
    </row>
    <row r="119" spans="1:3" x14ac:dyDescent="0.25">
      <c r="A119" s="649"/>
    </row>
    <row r="120" spans="1:3" x14ac:dyDescent="0.25">
      <c r="A120" s="649"/>
    </row>
    <row r="121" spans="1:3" x14ac:dyDescent="0.25">
      <c r="A121" s="649"/>
    </row>
    <row r="122" spans="1:3" x14ac:dyDescent="0.25">
      <c r="A122" s="649"/>
    </row>
    <row r="123" spans="1:3" x14ac:dyDescent="0.25">
      <c r="A123" s="649"/>
      <c r="B123" s="59"/>
      <c r="C123" s="59"/>
    </row>
    <row r="124" spans="1:3" x14ac:dyDescent="0.25">
      <c r="A124" s="649"/>
      <c r="B124" s="59"/>
      <c r="C124" s="59"/>
    </row>
    <row r="125" spans="1:3" x14ac:dyDescent="0.25">
      <c r="A125" s="649"/>
      <c r="B125" s="59"/>
      <c r="C125" s="59"/>
    </row>
    <row r="126" spans="1:3" x14ac:dyDescent="0.25">
      <c r="A126" s="649"/>
      <c r="B126" s="59"/>
      <c r="C126" s="59"/>
    </row>
    <row r="127" spans="1:3" x14ac:dyDescent="0.25">
      <c r="A127" s="649"/>
      <c r="B127" s="59"/>
      <c r="C127" s="59"/>
    </row>
    <row r="128" spans="1:3" x14ac:dyDescent="0.25">
      <c r="A128" s="649"/>
      <c r="B128" s="62"/>
      <c r="C128" s="62"/>
    </row>
    <row r="129" spans="1:7" x14ac:dyDescent="0.25">
      <c r="A129" s="649"/>
      <c r="B129" s="62"/>
      <c r="C129" s="62"/>
    </row>
    <row r="130" spans="1:7" x14ac:dyDescent="0.25">
      <c r="A130" s="649"/>
      <c r="B130" s="62"/>
      <c r="C130" s="62"/>
    </row>
    <row r="131" spans="1:7" x14ac:dyDescent="0.25">
      <c r="A131" s="649"/>
      <c r="B131" s="62"/>
      <c r="C131" s="62"/>
    </row>
    <row r="132" spans="1:7" x14ac:dyDescent="0.25">
      <c r="A132" s="649"/>
      <c r="B132" s="62"/>
      <c r="C132" s="62"/>
    </row>
    <row r="133" spans="1:7" x14ac:dyDescent="0.25">
      <c r="A133" s="649"/>
      <c r="B133" s="62"/>
      <c r="C133" s="62"/>
    </row>
    <row r="134" spans="1:7" x14ac:dyDescent="0.25">
      <c r="A134" s="649"/>
      <c r="B134" s="62"/>
      <c r="C134" s="62"/>
    </row>
    <row r="135" spans="1:7" x14ac:dyDescent="0.25">
      <c r="A135" s="649"/>
      <c r="B135" s="62"/>
      <c r="C135" s="62"/>
    </row>
    <row r="136" spans="1:7" x14ac:dyDescent="0.25">
      <c r="A136" s="649"/>
      <c r="B136" s="62"/>
      <c r="C136" s="62"/>
    </row>
    <row r="137" spans="1:7" x14ac:dyDescent="0.25">
      <c r="A137" s="649"/>
      <c r="B137" s="62"/>
      <c r="C137" s="62"/>
    </row>
    <row r="138" spans="1:7" x14ac:dyDescent="0.25">
      <c r="A138" s="649"/>
    </row>
    <row r="139" spans="1:7" x14ac:dyDescent="0.25">
      <c r="A139" s="649"/>
      <c r="G139" t="s">
        <v>20</v>
      </c>
    </row>
    <row r="140" spans="1:7" x14ac:dyDescent="0.25">
      <c r="A140" s="649"/>
    </row>
    <row r="141" spans="1:7" x14ac:dyDescent="0.25">
      <c r="A141" s="649"/>
    </row>
    <row r="142" spans="1:7" x14ac:dyDescent="0.25">
      <c r="A142" s="649"/>
    </row>
    <row r="143" spans="1:7" x14ac:dyDescent="0.25">
      <c r="A143" s="649"/>
    </row>
    <row r="144" spans="1:7" x14ac:dyDescent="0.25">
      <c r="A144" s="649"/>
    </row>
    <row r="145" spans="1:1" x14ac:dyDescent="0.25">
      <c r="A145" s="649"/>
    </row>
    <row r="146" spans="1:1" x14ac:dyDescent="0.25">
      <c r="A146" s="649"/>
    </row>
    <row r="147" spans="1:1" x14ac:dyDescent="0.25">
      <c r="A147" s="649"/>
    </row>
    <row r="148" spans="1:1" x14ac:dyDescent="0.25">
      <c r="A148" s="649"/>
    </row>
  </sheetData>
  <sheetProtection algorithmName="SHA-512" hashValue="+GCvE9DDbjSWSJqIxnEyxJpL7OuUGGOMbs+CzntrS6Ty0IGxieoicDu/v3y1ZeioTcXkRFlVwSjDkk2H7ZkKAw==" saltValue="tx+mMaveYwRmk70lzwkquw==" spinCount="100000" sheet="1" objects="1" scenarios="1" formatCells="0" formatColumns="0" formatRows="0"/>
  <mergeCells count="12">
    <mergeCell ref="B2:D2"/>
    <mergeCell ref="B3:C3"/>
    <mergeCell ref="B20:D20"/>
    <mergeCell ref="B13:D13"/>
    <mergeCell ref="B16:D16"/>
    <mergeCell ref="A99:A148"/>
    <mergeCell ref="B6:C6"/>
    <mergeCell ref="B11:B12"/>
    <mergeCell ref="B21:B22"/>
    <mergeCell ref="B9:B10"/>
    <mergeCell ref="B7:B8"/>
    <mergeCell ref="B18:B19"/>
  </mergeCells>
  <pageMargins left="0.7" right="0.7" top="0.78749999999999998" bottom="0.78749999999999998" header="0.511811023622047" footer="0.511811023622047"/>
  <pageSetup paperSize="9" orientation="portrait" horizontalDpi="300" verticalDpi="300" r:id="rId1"/>
  <ignoredErrors>
    <ignoredError sqref="C8 C10"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tabColor rgb="FF0070C0"/>
    <pageSetUpPr fitToPage="1"/>
  </sheetPr>
  <dimension ref="A1:AMJ333"/>
  <sheetViews>
    <sheetView zoomScaleNormal="100" workbookViewId="0">
      <pane ySplit="2" topLeftCell="A3" activePane="bottomLeft" state="frozen"/>
      <selection pane="bottomLeft" activeCell="B1" sqref="B1"/>
    </sheetView>
  </sheetViews>
  <sheetFormatPr baseColWidth="10" defaultColWidth="11.5703125" defaultRowHeight="15" x14ac:dyDescent="0.25"/>
  <cols>
    <col min="1" max="1" width="2.7109375" style="4" customWidth="1"/>
    <col min="2" max="2" width="18.28515625" customWidth="1"/>
    <col min="3" max="3" width="18.28515625" style="51" customWidth="1"/>
    <col min="4" max="4" width="27.7109375" style="51" customWidth="1"/>
    <col min="5" max="5" width="29" customWidth="1"/>
    <col min="6" max="6" width="18.5703125" style="5" customWidth="1"/>
    <col min="7" max="7" width="16" style="7" customWidth="1"/>
    <col min="8" max="8" width="15.7109375" style="7" customWidth="1"/>
    <col min="9" max="9" width="15.28515625" style="7" customWidth="1"/>
    <col min="10" max="10" width="16" style="7" customWidth="1"/>
    <col min="11" max="11" width="11.7109375" bestFit="1" customWidth="1"/>
  </cols>
  <sheetData>
    <row r="1" spans="1:14" s="90" customFormat="1" x14ac:dyDescent="0.25">
      <c r="C1" s="91"/>
      <c r="D1" s="91"/>
      <c r="G1" s="678" t="str">
        <f>IF(Stammdaten!E3=2023,"2023 (final)",CONCATENATE(Stammdaten!E3," (vorläufig)"))</f>
        <v>2023 (final)</v>
      </c>
      <c r="H1" s="678"/>
      <c r="I1" s="678"/>
      <c r="J1" s="678"/>
    </row>
    <row r="2" spans="1:14" s="94" customFormat="1" ht="33.75" x14ac:dyDescent="0.25">
      <c r="A2" s="90"/>
      <c r="B2" s="679" t="s">
        <v>294</v>
      </c>
      <c r="C2" s="679"/>
      <c r="D2" s="679"/>
      <c r="E2" s="679"/>
      <c r="F2" s="92" t="s">
        <v>246</v>
      </c>
      <c r="G2" s="294" t="s">
        <v>37</v>
      </c>
      <c r="H2" s="295" t="s">
        <v>38</v>
      </c>
      <c r="I2" s="295" t="s">
        <v>39</v>
      </c>
      <c r="J2" s="295" t="s">
        <v>40</v>
      </c>
    </row>
    <row r="3" spans="1:14" s="94" customFormat="1" ht="24.4" customHeight="1" x14ac:dyDescent="0.25">
      <c r="A3" s="90"/>
      <c r="B3" s="484" t="str">
        <f>Emissionsfaktoren!B3</f>
        <v>HAUPTMODUL</v>
      </c>
      <c r="C3" s="484"/>
      <c r="D3" s="484"/>
      <c r="E3" s="484"/>
      <c r="F3" s="484"/>
      <c r="G3" s="55"/>
      <c r="H3" s="93"/>
      <c r="I3" s="93"/>
      <c r="J3" s="93"/>
    </row>
    <row r="4" spans="1:14" ht="15" customHeight="1" x14ac:dyDescent="0.25">
      <c r="B4" s="680" t="s">
        <v>43</v>
      </c>
      <c r="C4" s="495" t="str">
        <f>Emissionsfaktoren!C4</f>
        <v>Strom</v>
      </c>
      <c r="D4" s="702" t="str">
        <f>Emissionsfaktoren!D4</f>
        <v>Stromverbrauch (Netzbezug)</v>
      </c>
      <c r="E4" s="681" t="str">
        <f>Emissionsfaktoren!E4</f>
        <v>Bilanzierung nach der marktbasierten Methode</v>
      </c>
      <c r="F4" s="240" t="str">
        <f>Emissionsfaktoren!F4</f>
        <v>kWh</v>
      </c>
      <c r="G4" s="260">
        <f>(Aktivitätsdaten!$G5*Emissionsfaktoren!$G4)/1000</f>
        <v>0</v>
      </c>
      <c r="H4" s="261">
        <f>(Aktivitätsdaten!$G5*Emissionsfaktoren!$H4)/1000</f>
        <v>0</v>
      </c>
      <c r="I4" s="261">
        <f>(Aktivitätsdaten!$G5*Emissionsfaktoren!$I4)/1000</f>
        <v>0</v>
      </c>
      <c r="J4" s="262">
        <f>(Aktivitätsdaten!$G5*Emissionsfaktoren!$J4)/1000</f>
        <v>0</v>
      </c>
      <c r="L4" s="128"/>
      <c r="M4" s="128"/>
      <c r="N4" s="128"/>
    </row>
    <row r="5" spans="1:14" ht="15" customHeight="1" x14ac:dyDescent="0.25">
      <c r="B5" s="680"/>
      <c r="C5" s="674"/>
      <c r="D5" s="703"/>
      <c r="E5" s="681"/>
      <c r="F5" s="240" t="str">
        <f>Emissionsfaktoren!F5</f>
        <v>MWh</v>
      </c>
      <c r="G5" s="260">
        <f>(Aktivitätsdaten!$G6*Emissionsfaktoren!$G5)/1000</f>
        <v>0</v>
      </c>
      <c r="H5" s="261">
        <f>(Aktivitätsdaten!$G6*Emissionsfaktoren!$H5)/1000</f>
        <v>0</v>
      </c>
      <c r="I5" s="261">
        <f>(Aktivitätsdaten!$G6*Emissionsfaktoren!$I5)/1000</f>
        <v>0</v>
      </c>
      <c r="J5" s="262">
        <f>(Aktivitätsdaten!$G6*Emissionsfaktoren!$J5)/1000</f>
        <v>0</v>
      </c>
      <c r="L5" s="128"/>
      <c r="M5" s="128"/>
      <c r="N5" s="128"/>
    </row>
    <row r="6" spans="1:14" ht="15" customHeight="1" x14ac:dyDescent="0.25">
      <c r="B6" s="680"/>
      <c r="C6" s="674"/>
      <c r="D6" s="703"/>
      <c r="E6" s="682" t="str">
        <f>Emissionsfaktoren!E6</f>
        <v>Bilanzierung nach der standortbasierten Methode</v>
      </c>
      <c r="F6" s="241" t="str">
        <f>Emissionsfaktoren!F6</f>
        <v>kWh</v>
      </c>
      <c r="G6" s="276">
        <f>(Aktivitätsdaten!$G$5*Emissionsfaktoren!$G6)/1000</f>
        <v>0</v>
      </c>
      <c r="H6" s="277">
        <f>(Aktivitätsdaten!$G$5*Emissionsfaktoren!$H6)/1000</f>
        <v>0</v>
      </c>
      <c r="I6" s="277">
        <f>(Aktivitätsdaten!$G$5*Emissionsfaktoren!$I6)/1000</f>
        <v>0</v>
      </c>
      <c r="J6" s="278">
        <f>(Aktivitätsdaten!$G$5*Emissionsfaktoren!$J6)/1000</f>
        <v>0</v>
      </c>
      <c r="L6" s="128"/>
      <c r="M6" s="128"/>
      <c r="N6" s="128"/>
    </row>
    <row r="7" spans="1:14" ht="15" customHeight="1" x14ac:dyDescent="0.25">
      <c r="B7" s="680"/>
      <c r="C7" s="674"/>
      <c r="D7" s="704"/>
      <c r="E7" s="682"/>
      <c r="F7" s="241" t="str">
        <f>Emissionsfaktoren!F7</f>
        <v>MWh</v>
      </c>
      <c r="G7" s="276">
        <f>(Aktivitätsdaten!$G$6*Emissionsfaktoren!$G7)/1000</f>
        <v>0</v>
      </c>
      <c r="H7" s="277">
        <f>(Aktivitätsdaten!$G$6*Emissionsfaktoren!$H7)/1000</f>
        <v>0</v>
      </c>
      <c r="I7" s="277">
        <f>(Aktivitätsdaten!$G$6*Emissionsfaktoren!$I7)/1000</f>
        <v>0</v>
      </c>
      <c r="J7" s="278">
        <f>(Aktivitätsdaten!$G$6*Emissionsfaktoren!$J7)/1000</f>
        <v>0</v>
      </c>
      <c r="L7" s="128"/>
      <c r="M7" s="128"/>
      <c r="N7" s="128"/>
    </row>
    <row r="8" spans="1:14" ht="15" customHeight="1" x14ac:dyDescent="0.25">
      <c r="B8" s="680"/>
      <c r="C8" s="674"/>
      <c r="D8" s="702" t="str">
        <f>Emissionsfaktoren!D8</f>
        <v xml:space="preserve">PV-Strom Eigenverbrauch </v>
      </c>
      <c r="E8" s="702"/>
      <c r="F8" s="259" t="str">
        <f>Emissionsfaktoren!F8</f>
        <v>kWh</v>
      </c>
      <c r="G8" s="260">
        <f>(Aktivitätsdaten!$G7*Emissionsfaktoren!$G8)/1000</f>
        <v>0</v>
      </c>
      <c r="H8" s="261">
        <f>(Aktivitätsdaten!$G7*Emissionsfaktoren!$H8)/1000</f>
        <v>0</v>
      </c>
      <c r="I8" s="261">
        <f>(Aktivitätsdaten!$G7*Emissionsfaktoren!$I8)/1000</f>
        <v>0</v>
      </c>
      <c r="J8" s="262">
        <f>(Aktivitätsdaten!$G7*Emissionsfaktoren!$J8)/1000</f>
        <v>0</v>
      </c>
      <c r="L8" s="128"/>
      <c r="M8" s="128"/>
      <c r="N8" s="128"/>
    </row>
    <row r="9" spans="1:14" ht="15" customHeight="1" x14ac:dyDescent="0.25">
      <c r="B9" s="680"/>
      <c r="C9" s="674"/>
      <c r="D9" s="704"/>
      <c r="E9" s="704"/>
      <c r="F9" s="259" t="str">
        <f>Emissionsfaktoren!F9</f>
        <v>MWh</v>
      </c>
      <c r="G9" s="260">
        <f>(Aktivitätsdaten!$G8*Emissionsfaktoren!$G9)/1000</f>
        <v>0</v>
      </c>
      <c r="H9" s="261">
        <f>(Aktivitätsdaten!$G8*Emissionsfaktoren!$H9)/1000</f>
        <v>0</v>
      </c>
      <c r="I9" s="261">
        <f>(Aktivitätsdaten!$G8*Emissionsfaktoren!$I9)/1000</f>
        <v>0</v>
      </c>
      <c r="J9" s="262">
        <f>(Aktivitätsdaten!$G8*Emissionsfaktoren!$J9)/1000</f>
        <v>0</v>
      </c>
      <c r="L9" s="128"/>
      <c r="M9" s="128"/>
      <c r="N9" s="128"/>
    </row>
    <row r="10" spans="1:14" ht="15" customHeight="1" x14ac:dyDescent="0.25">
      <c r="B10" s="680"/>
      <c r="C10" s="494" t="str">
        <f>Emissionsfaktoren!C10</f>
        <v>Wärme</v>
      </c>
      <c r="D10" s="494" t="str">
        <f>Emissionsfaktoren!D10</f>
        <v>Erdgasverbrauch Wärme</v>
      </c>
      <c r="E10" s="683"/>
      <c r="F10" s="3" t="str">
        <f>Emissionsfaktoren!F10</f>
        <v>kWh (Heizwert)</v>
      </c>
      <c r="G10" s="95">
        <f>(Aktivitätsdaten!$G9*Emissionsfaktoren!$G10)/1000</f>
        <v>0</v>
      </c>
      <c r="H10" s="96">
        <f>(Aktivitätsdaten!$G9*Emissionsfaktoren!$H10)/1000</f>
        <v>0</v>
      </c>
      <c r="I10" s="96">
        <f>(Aktivitätsdaten!$G9*Emissionsfaktoren!$I10)/1000</f>
        <v>0</v>
      </c>
      <c r="J10" s="263">
        <f>(Aktivitätsdaten!$G9*Emissionsfaktoren!$J10)/1000</f>
        <v>0</v>
      </c>
      <c r="L10" s="128"/>
      <c r="M10" s="128"/>
      <c r="N10" s="128"/>
    </row>
    <row r="11" spans="1:14" ht="15" customHeight="1" x14ac:dyDescent="0.25">
      <c r="B11" s="680"/>
      <c r="C11" s="494"/>
      <c r="D11" s="494"/>
      <c r="E11" s="683"/>
      <c r="F11" s="3" t="str">
        <f>Emissionsfaktoren!F11</f>
        <v>kWh (Brennwert)</v>
      </c>
      <c r="G11" s="95">
        <f>(Aktivitätsdaten!$G10*Emissionsfaktoren!$G11)/1000</f>
        <v>0</v>
      </c>
      <c r="H11" s="96">
        <f>(Aktivitätsdaten!$G10*Emissionsfaktoren!$H11)/1000</f>
        <v>0</v>
      </c>
      <c r="I11" s="96">
        <f>(Aktivitätsdaten!$G10*Emissionsfaktoren!$I11)/1000</f>
        <v>0</v>
      </c>
      <c r="J11" s="97">
        <f>(Aktivitätsdaten!$G10*Emissionsfaktoren!$J11)/1000</f>
        <v>0</v>
      </c>
      <c r="L11" s="128"/>
      <c r="M11" s="128"/>
      <c r="N11" s="128"/>
    </row>
    <row r="12" spans="1:14" ht="15" customHeight="1" x14ac:dyDescent="0.25">
      <c r="B12" s="680"/>
      <c r="C12" s="494"/>
      <c r="D12" s="494"/>
      <c r="E12" s="683"/>
      <c r="F12" s="3" t="str">
        <f>Emissionsfaktoren!F12</f>
        <v>Nm³</v>
      </c>
      <c r="G12" s="95">
        <f>(Aktivitätsdaten!$G11*Emissionsfaktoren!$G12)/1000</f>
        <v>0</v>
      </c>
      <c r="H12" s="96">
        <f>(Aktivitätsdaten!$G11*Emissionsfaktoren!$H12)/1000</f>
        <v>0</v>
      </c>
      <c r="I12" s="96">
        <f>(Aktivitätsdaten!$G11*Emissionsfaktoren!$I12)/1000</f>
        <v>0</v>
      </c>
      <c r="J12" s="97">
        <f>(Aktivitätsdaten!$G11*Emissionsfaktoren!$J12)/1000</f>
        <v>0</v>
      </c>
      <c r="L12" s="128"/>
      <c r="M12" s="128"/>
      <c r="N12" s="128"/>
    </row>
    <row r="13" spans="1:14" ht="15" customHeight="1" x14ac:dyDescent="0.25">
      <c r="B13" s="680"/>
      <c r="C13" s="494"/>
      <c r="D13" s="494" t="str">
        <f>Emissionsfaktoren!D13</f>
        <v>Heizölverbrauch Wärme</v>
      </c>
      <c r="E13" s="675" t="str">
        <f>Emissionsfaktoren!E13</f>
        <v>Heizöl extra leicht (EL)</v>
      </c>
      <c r="F13" s="3" t="str">
        <f>Emissionsfaktoren!F13</f>
        <v>kWh</v>
      </c>
      <c r="G13" s="95">
        <f>(Aktivitätsdaten!$G12*Emissionsfaktoren!$G13)/1000</f>
        <v>0</v>
      </c>
      <c r="H13" s="96">
        <f>(Aktivitätsdaten!$G12*Emissionsfaktoren!$H13)/1000</f>
        <v>0</v>
      </c>
      <c r="I13" s="96">
        <f>(Aktivitätsdaten!$G12*Emissionsfaktoren!$I13)/1000</f>
        <v>0</v>
      </c>
      <c r="J13" s="97">
        <f>(Aktivitätsdaten!$G12*Emissionsfaktoren!$J13)/1000</f>
        <v>0</v>
      </c>
      <c r="L13" s="128"/>
      <c r="M13" s="128"/>
      <c r="N13" s="128"/>
    </row>
    <row r="14" spans="1:14" ht="15" customHeight="1" x14ac:dyDescent="0.25">
      <c r="B14" s="680"/>
      <c r="C14" s="494"/>
      <c r="D14" s="494"/>
      <c r="E14" s="675"/>
      <c r="F14" s="3" t="str">
        <f>Emissionsfaktoren!F14</f>
        <v>Liter</v>
      </c>
      <c r="G14" s="95">
        <f>(Aktivitätsdaten!$G13*Emissionsfaktoren!$G14)/1000</f>
        <v>0</v>
      </c>
      <c r="H14" s="96">
        <f>(Aktivitätsdaten!$G13*Emissionsfaktoren!$H14)/1000</f>
        <v>0</v>
      </c>
      <c r="I14" s="96">
        <f>(Aktivitätsdaten!$G13*Emissionsfaktoren!$I14)/1000</f>
        <v>0</v>
      </c>
      <c r="J14" s="97">
        <f>(Aktivitätsdaten!$G13*Emissionsfaktoren!$J14)/1000</f>
        <v>0</v>
      </c>
      <c r="L14" s="128"/>
      <c r="M14" s="128"/>
      <c r="N14" s="128"/>
    </row>
    <row r="15" spans="1:14" ht="15" customHeight="1" x14ac:dyDescent="0.25">
      <c r="B15" s="680"/>
      <c r="C15" s="494"/>
      <c r="D15" s="494"/>
      <c r="E15" s="675" t="str">
        <f>Emissionsfaktoren!E15</f>
        <v>Heizöl leicht</v>
      </c>
      <c r="F15" s="3" t="str">
        <f>Emissionsfaktoren!F15</f>
        <v>kWh</v>
      </c>
      <c r="G15" s="95">
        <f>(Aktivitätsdaten!$G14*Emissionsfaktoren!$G15)/1000</f>
        <v>0</v>
      </c>
      <c r="H15" s="96">
        <f>(Aktivitätsdaten!$G14*Emissionsfaktoren!$H15)/1000</f>
        <v>0</v>
      </c>
      <c r="I15" s="96">
        <f>(Aktivitätsdaten!$G14*Emissionsfaktoren!$I15)/1000</f>
        <v>0</v>
      </c>
      <c r="J15" s="97">
        <f>(Aktivitätsdaten!$G14*Emissionsfaktoren!$J15)/1000</f>
        <v>0</v>
      </c>
      <c r="L15" s="128"/>
      <c r="M15" s="128"/>
      <c r="N15" s="128"/>
    </row>
    <row r="16" spans="1:14" ht="15" customHeight="1" x14ac:dyDescent="0.25">
      <c r="B16" s="680"/>
      <c r="C16" s="494"/>
      <c r="D16" s="494"/>
      <c r="E16" s="675"/>
      <c r="F16" s="3" t="str">
        <f>Emissionsfaktoren!F16</f>
        <v>Liter</v>
      </c>
      <c r="G16" s="95">
        <f>(Aktivitätsdaten!$G15*Emissionsfaktoren!$G16)/1000</f>
        <v>0</v>
      </c>
      <c r="H16" s="96">
        <f>(Aktivitätsdaten!$G15*Emissionsfaktoren!$H16)/1000</f>
        <v>0</v>
      </c>
      <c r="I16" s="96">
        <f>(Aktivitätsdaten!$G15*Emissionsfaktoren!$I16)/1000</f>
        <v>0</v>
      </c>
      <c r="J16" s="97">
        <f>(Aktivitätsdaten!$G15*Emissionsfaktoren!$J16)/1000</f>
        <v>0</v>
      </c>
      <c r="L16" s="128"/>
      <c r="M16" s="128"/>
      <c r="N16" s="128"/>
    </row>
    <row r="17" spans="2:14" ht="15" customHeight="1" x14ac:dyDescent="0.25">
      <c r="B17" s="680"/>
      <c r="C17" s="494"/>
      <c r="D17" s="494" t="str">
        <f>Emissionsfaktoren!D17</f>
        <v>Kohleverbrauch Wärme</v>
      </c>
      <c r="E17" s="684"/>
      <c r="F17" s="3" t="str">
        <f>Emissionsfaktoren!F17</f>
        <v>kWh</v>
      </c>
      <c r="G17" s="95">
        <f>(Aktivitätsdaten!$G16*Emissionsfaktoren!$G17)/1000</f>
        <v>0</v>
      </c>
      <c r="H17" s="96">
        <f>(Aktivitätsdaten!$G16*Emissionsfaktoren!$H17)/1000</f>
        <v>0</v>
      </c>
      <c r="I17" s="96">
        <f>(Aktivitätsdaten!$G16*Emissionsfaktoren!$I17)/1000</f>
        <v>0</v>
      </c>
      <c r="J17" s="97">
        <f>(Aktivitätsdaten!$G16*Emissionsfaktoren!$J17)/1000</f>
        <v>0</v>
      </c>
      <c r="L17" s="128"/>
      <c r="M17" s="128"/>
      <c r="N17" s="128"/>
    </row>
    <row r="18" spans="2:14" ht="15" customHeight="1" x14ac:dyDescent="0.25">
      <c r="B18" s="680"/>
      <c r="C18" s="494"/>
      <c r="D18" s="494"/>
      <c r="E18" s="684"/>
      <c r="F18" s="3" t="str">
        <f>Emissionsfaktoren!F18</f>
        <v>kg</v>
      </c>
      <c r="G18" s="95">
        <f>(Aktivitätsdaten!$G17*Emissionsfaktoren!$G18)/1000</f>
        <v>0</v>
      </c>
      <c r="H18" s="96">
        <f>(Aktivitätsdaten!$G17*Emissionsfaktoren!$H18)/1000</f>
        <v>0</v>
      </c>
      <c r="I18" s="96">
        <f>(Aktivitätsdaten!$G17*Emissionsfaktoren!$I18)/1000</f>
        <v>0</v>
      </c>
      <c r="J18" s="97">
        <f>(Aktivitätsdaten!$G17*Emissionsfaktoren!$J18)/1000</f>
        <v>0</v>
      </c>
      <c r="L18" s="128"/>
      <c r="M18" s="128"/>
      <c r="N18" s="128"/>
    </row>
    <row r="19" spans="2:14" ht="15" customHeight="1" x14ac:dyDescent="0.25">
      <c r="B19" s="680"/>
      <c r="C19" s="494"/>
      <c r="D19" s="676" t="str">
        <f>Emissionsfaktoren!D19</f>
        <v>Biomasse</v>
      </c>
      <c r="E19" s="676" t="str">
        <f>Emissionsfaktoren!E19</f>
        <v>Hackschnitzel</v>
      </c>
      <c r="F19" s="3" t="str">
        <f>Emissionsfaktoren!F19</f>
        <v>kWh</v>
      </c>
      <c r="G19" s="95">
        <f>(Aktivitätsdaten!$G18*Emissionsfaktoren!$G19)/1000</f>
        <v>0</v>
      </c>
      <c r="H19" s="96">
        <f>(Aktivitätsdaten!$G18*Emissionsfaktoren!$H19)/1000</f>
        <v>0</v>
      </c>
      <c r="I19" s="96">
        <f>(Aktivitätsdaten!$G18*Emissionsfaktoren!$I19)/1000</f>
        <v>0</v>
      </c>
      <c r="J19" s="97">
        <f>(Aktivitätsdaten!$G18*Emissionsfaktoren!$J19)/1000</f>
        <v>0</v>
      </c>
      <c r="L19" s="128"/>
      <c r="M19" s="128"/>
      <c r="N19" s="128"/>
    </row>
    <row r="20" spans="2:14" ht="15" customHeight="1" x14ac:dyDescent="0.25">
      <c r="B20" s="680"/>
      <c r="C20" s="494"/>
      <c r="D20" s="494"/>
      <c r="E20" s="676"/>
      <c r="F20" s="3" t="str">
        <f>Emissionsfaktoren!F20</f>
        <v>fm</v>
      </c>
      <c r="G20" s="95">
        <f>(Aktivitätsdaten!$G19*Emissionsfaktoren!$G20)/1000</f>
        <v>0</v>
      </c>
      <c r="H20" s="96">
        <f>(Aktivitätsdaten!$G19*Emissionsfaktoren!$H20)/1000</f>
        <v>0</v>
      </c>
      <c r="I20" s="96">
        <f>(Aktivitätsdaten!$G19*Emissionsfaktoren!$I20)/1000</f>
        <v>0</v>
      </c>
      <c r="J20" s="97">
        <f>(Aktivitätsdaten!$G19*Emissionsfaktoren!$J20)/1000</f>
        <v>0</v>
      </c>
      <c r="L20" s="128"/>
      <c r="M20" s="128"/>
      <c r="N20" s="128"/>
    </row>
    <row r="21" spans="2:14" ht="15" customHeight="1" x14ac:dyDescent="0.25">
      <c r="B21" s="680"/>
      <c r="C21" s="494"/>
      <c r="D21" s="494"/>
      <c r="E21" s="676"/>
      <c r="F21" s="3" t="str">
        <f>Emissionsfaktoren!F21</f>
        <v>kg</v>
      </c>
      <c r="G21" s="95">
        <f>(Aktivitätsdaten!$G20*Emissionsfaktoren!$G21)/1000</f>
        <v>0</v>
      </c>
      <c r="H21" s="96">
        <f>(Aktivitätsdaten!$G20*Emissionsfaktoren!$H21)/1000</f>
        <v>0</v>
      </c>
      <c r="I21" s="96">
        <f>(Aktivitätsdaten!$G20*Emissionsfaktoren!$I21)/1000</f>
        <v>0</v>
      </c>
      <c r="J21" s="97">
        <f>(Aktivitätsdaten!$G20*Emissionsfaktoren!$J21)/1000</f>
        <v>0</v>
      </c>
      <c r="L21" s="128"/>
      <c r="M21" s="128"/>
      <c r="N21" s="128"/>
    </row>
    <row r="22" spans="2:14" ht="15" customHeight="1" x14ac:dyDescent="0.25">
      <c r="B22" s="680"/>
      <c r="C22" s="494" t="str">
        <f>Emissionsfaktoren!C22</f>
        <v>Fernwärme</v>
      </c>
      <c r="D22" s="494" t="str">
        <f>Emissionsfaktoren!D22</f>
        <v>Wien Energie Vertrieb GmbH &amp; CO KG</v>
      </c>
      <c r="E22" s="675" t="str">
        <f>Emissionsfaktoren!E22</f>
        <v>Wien</v>
      </c>
      <c r="F22" s="3" t="str">
        <f>Emissionsfaktoren!F22</f>
        <v xml:space="preserve">kWh </v>
      </c>
      <c r="G22" s="95">
        <f>(Aktivitätsdaten!$G21*Emissionsfaktoren!$G22)/1000</f>
        <v>0</v>
      </c>
      <c r="H22" s="96">
        <f>(Aktivitätsdaten!$G21*Emissionsfaktoren!$H22)/1000</f>
        <v>0</v>
      </c>
      <c r="I22" s="96">
        <f>(Aktivitätsdaten!$G21*Emissionsfaktoren!$I22)/1000</f>
        <v>0</v>
      </c>
      <c r="J22" s="97">
        <f>(Aktivitätsdaten!$G21*Emissionsfaktoren!$J22)/1000</f>
        <v>0</v>
      </c>
      <c r="L22" s="128"/>
      <c r="M22" s="128"/>
      <c r="N22" s="128"/>
    </row>
    <row r="23" spans="2:14" ht="15" customHeight="1" x14ac:dyDescent="0.25">
      <c r="B23" s="680"/>
      <c r="C23" s="494"/>
      <c r="D23" s="494"/>
      <c r="E23" s="675"/>
      <c r="F23" s="3" t="str">
        <f>Emissionsfaktoren!F23</f>
        <v>MWh</v>
      </c>
      <c r="G23" s="95">
        <f>(Aktivitätsdaten!$G22*Emissionsfaktoren!$G23)/1000</f>
        <v>0</v>
      </c>
      <c r="H23" s="96">
        <f>(Aktivitätsdaten!$G22*Emissionsfaktoren!$H23)/1000</f>
        <v>0</v>
      </c>
      <c r="I23" s="96">
        <f>(Aktivitätsdaten!$G22*Emissionsfaktoren!$I23)/1000</f>
        <v>0</v>
      </c>
      <c r="J23" s="97">
        <f>(Aktivitätsdaten!$G22*Emissionsfaktoren!$J23)/1000</f>
        <v>0</v>
      </c>
      <c r="L23" s="128"/>
      <c r="M23" s="128"/>
      <c r="N23" s="128"/>
    </row>
    <row r="24" spans="2:14" ht="15" customHeight="1" x14ac:dyDescent="0.25">
      <c r="B24" s="680"/>
      <c r="C24" s="494"/>
      <c r="D24" s="683" t="str">
        <f>Emissionsfaktoren!D24</f>
        <v>EVN Energievertrieb GmbH &amp; Co KG</v>
      </c>
      <c r="E24" s="675" t="str">
        <f>Emissionsfaktoren!E24</f>
        <v>Wr. Neustadt</v>
      </c>
      <c r="F24" s="3" t="str">
        <f>Emissionsfaktoren!F24</f>
        <v xml:space="preserve">kWh </v>
      </c>
      <c r="G24" s="95">
        <f>(Aktivitätsdaten!$G23*Emissionsfaktoren!$G24)/1000</f>
        <v>0</v>
      </c>
      <c r="H24" s="96">
        <f>(Aktivitätsdaten!$G23*Emissionsfaktoren!$H24)/1000</f>
        <v>0</v>
      </c>
      <c r="I24" s="96">
        <f>(Aktivitätsdaten!$G23*Emissionsfaktoren!$I24)/1000</f>
        <v>0</v>
      </c>
      <c r="J24" s="97">
        <f>(Aktivitätsdaten!$G23*Emissionsfaktoren!$J24)/1000</f>
        <v>0</v>
      </c>
      <c r="L24" s="128"/>
      <c r="M24" s="128"/>
      <c r="N24" s="128"/>
    </row>
    <row r="25" spans="2:14" ht="15" customHeight="1" x14ac:dyDescent="0.25">
      <c r="B25" s="680"/>
      <c r="C25" s="494"/>
      <c r="D25" s="683"/>
      <c r="E25" s="675"/>
      <c r="F25" s="3" t="str">
        <f>Emissionsfaktoren!F25</f>
        <v>MWh</v>
      </c>
      <c r="G25" s="95">
        <f>(Aktivitätsdaten!$G24*Emissionsfaktoren!$G25)/1000</f>
        <v>0</v>
      </c>
      <c r="H25" s="96">
        <f>(Aktivitätsdaten!$G24*Emissionsfaktoren!$H25)/1000</f>
        <v>0</v>
      </c>
      <c r="I25" s="96">
        <f>(Aktivitätsdaten!$G24*Emissionsfaktoren!$I25)/1000</f>
        <v>0</v>
      </c>
      <c r="J25" s="97">
        <f>(Aktivitätsdaten!$G24*Emissionsfaktoren!$J25)/1000</f>
        <v>0</v>
      </c>
      <c r="L25" s="128"/>
      <c r="M25" s="128"/>
      <c r="N25" s="128"/>
    </row>
    <row r="26" spans="2:14" ht="15" customHeight="1" x14ac:dyDescent="0.25">
      <c r="B26" s="680"/>
      <c r="C26" s="494"/>
      <c r="D26" s="683"/>
      <c r="E26" s="675" t="str">
        <f>Emissionsfaktoren!E26</f>
        <v>Krems</v>
      </c>
      <c r="F26" s="3" t="str">
        <f>Emissionsfaktoren!F26</f>
        <v xml:space="preserve">kWh </v>
      </c>
      <c r="G26" s="95">
        <f>(Aktivitätsdaten!$G25*Emissionsfaktoren!$G26)/1000</f>
        <v>0</v>
      </c>
      <c r="H26" s="96">
        <f>(Aktivitätsdaten!$G25*Emissionsfaktoren!$H26)/1000</f>
        <v>0</v>
      </c>
      <c r="I26" s="96">
        <f>(Aktivitätsdaten!$G25*Emissionsfaktoren!$I26)/1000</f>
        <v>0</v>
      </c>
      <c r="J26" s="97">
        <f>(Aktivitätsdaten!$G25*Emissionsfaktoren!$J26)/1000</f>
        <v>0</v>
      </c>
      <c r="L26" s="128"/>
      <c r="M26" s="128"/>
      <c r="N26" s="128"/>
    </row>
    <row r="27" spans="2:14" ht="15" customHeight="1" x14ac:dyDescent="0.25">
      <c r="B27" s="680"/>
      <c r="C27" s="494"/>
      <c r="D27" s="683"/>
      <c r="E27" s="675"/>
      <c r="F27" s="3" t="str">
        <f>Emissionsfaktoren!F27</f>
        <v>MWh</v>
      </c>
      <c r="G27" s="95">
        <f>(Aktivitätsdaten!$G26*Emissionsfaktoren!$G27)/1000</f>
        <v>0</v>
      </c>
      <c r="H27" s="96">
        <f>(Aktivitätsdaten!$G26*Emissionsfaktoren!$H27)/1000</f>
        <v>0</v>
      </c>
      <c r="I27" s="96">
        <f>(Aktivitätsdaten!$G26*Emissionsfaktoren!$I27)/1000</f>
        <v>0</v>
      </c>
      <c r="J27" s="97">
        <f>(Aktivitätsdaten!$G26*Emissionsfaktoren!$J27)/1000</f>
        <v>0</v>
      </c>
      <c r="L27" s="128"/>
      <c r="M27" s="128"/>
      <c r="N27" s="128"/>
    </row>
    <row r="28" spans="2:14" ht="15" customHeight="1" x14ac:dyDescent="0.25">
      <c r="B28" s="680"/>
      <c r="C28" s="494"/>
      <c r="D28" s="494" t="str">
        <f>Emissionsfaktoren!D28</f>
        <v>Fernwärme St. Pölten GmbH</v>
      </c>
      <c r="E28" s="675" t="str">
        <f>Emissionsfaktoren!E28</f>
        <v>St. Pölten</v>
      </c>
      <c r="F28" s="3" t="str">
        <f>Emissionsfaktoren!F28</f>
        <v xml:space="preserve">kWh </v>
      </c>
      <c r="G28" s="95">
        <f>(Aktivitätsdaten!$G27*Emissionsfaktoren!$G28)/1000</f>
        <v>0</v>
      </c>
      <c r="H28" s="96">
        <f>(Aktivitätsdaten!$G27*Emissionsfaktoren!$H28)/1000</f>
        <v>0</v>
      </c>
      <c r="I28" s="96">
        <f>(Aktivitätsdaten!$G27*Emissionsfaktoren!$I28)/1000</f>
        <v>0</v>
      </c>
      <c r="J28" s="97">
        <f>(Aktivitätsdaten!$G27*Emissionsfaktoren!$J28)/1000</f>
        <v>0</v>
      </c>
      <c r="L28" s="128"/>
      <c r="M28" s="128"/>
      <c r="N28" s="128"/>
    </row>
    <row r="29" spans="2:14" ht="15" customHeight="1" x14ac:dyDescent="0.25">
      <c r="B29" s="680"/>
      <c r="C29" s="494"/>
      <c r="D29" s="494"/>
      <c r="E29" s="675"/>
      <c r="F29" s="3" t="str">
        <f>Emissionsfaktoren!F29</f>
        <v>MWh</v>
      </c>
      <c r="G29" s="95">
        <f>(Aktivitätsdaten!$G28*Emissionsfaktoren!$G29)/1000</f>
        <v>0</v>
      </c>
      <c r="H29" s="96">
        <f>(Aktivitätsdaten!$G28*Emissionsfaktoren!$H29)/1000</f>
        <v>0</v>
      </c>
      <c r="I29" s="96">
        <f>(Aktivitätsdaten!$G28*Emissionsfaktoren!$I29)/1000</f>
        <v>0</v>
      </c>
      <c r="J29" s="97">
        <f>(Aktivitätsdaten!$G28*Emissionsfaktoren!$J29)/1000</f>
        <v>0</v>
      </c>
      <c r="L29" s="128"/>
      <c r="M29" s="128"/>
      <c r="N29" s="128"/>
    </row>
    <row r="30" spans="2:14" ht="15" customHeight="1" x14ac:dyDescent="0.25">
      <c r="B30" s="680"/>
      <c r="C30" s="494"/>
      <c r="D30" s="494" t="str">
        <f>Emissionsfaktoren!D30</f>
        <v>Fernwärme Tulln</v>
      </c>
      <c r="E30" s="675" t="str">
        <f>Emissionsfaktoren!E30</f>
        <v>Tulln</v>
      </c>
      <c r="F30" s="3" t="str">
        <f>Emissionsfaktoren!F30</f>
        <v xml:space="preserve">kWh </v>
      </c>
      <c r="G30" s="95">
        <f>(Aktivitätsdaten!$G29*Emissionsfaktoren!$G30)/1000</f>
        <v>0</v>
      </c>
      <c r="H30" s="96">
        <f>(Aktivitätsdaten!$G29*Emissionsfaktoren!$H30)/1000</f>
        <v>0</v>
      </c>
      <c r="I30" s="96">
        <f>(Aktivitätsdaten!$G29*Emissionsfaktoren!$I30)/1000</f>
        <v>0</v>
      </c>
      <c r="J30" s="97">
        <f>(Aktivitätsdaten!$G29*Emissionsfaktoren!$J30)/1000</f>
        <v>0</v>
      </c>
      <c r="L30" s="297"/>
      <c r="M30" s="128"/>
      <c r="N30" s="128"/>
    </row>
    <row r="31" spans="2:14" ht="15" customHeight="1" x14ac:dyDescent="0.25">
      <c r="B31" s="680"/>
      <c r="C31" s="494"/>
      <c r="D31" s="494"/>
      <c r="E31" s="675"/>
      <c r="F31" s="3" t="str">
        <f>Emissionsfaktoren!F31</f>
        <v>MWh</v>
      </c>
      <c r="G31" s="95">
        <f>(Aktivitätsdaten!$G30*Emissionsfaktoren!$G31)/1000</f>
        <v>0</v>
      </c>
      <c r="H31" s="96">
        <f>(Aktivitätsdaten!$G30*Emissionsfaktoren!$H31)/1000</f>
        <v>0</v>
      </c>
      <c r="I31" s="96">
        <f>(Aktivitätsdaten!$G30*Emissionsfaktoren!$I31)/1000</f>
        <v>0</v>
      </c>
      <c r="J31" s="97">
        <f>(Aktivitätsdaten!$G30*Emissionsfaktoren!$J31)/1000</f>
        <v>0</v>
      </c>
      <c r="L31" s="128"/>
      <c r="M31" s="128"/>
      <c r="N31" s="128"/>
    </row>
    <row r="32" spans="2:14" ht="15" customHeight="1" x14ac:dyDescent="0.25">
      <c r="B32" s="680"/>
      <c r="C32" s="494"/>
      <c r="D32" s="676" t="str">
        <f>Emissionsfaktoren!D32</f>
        <v>Energie Burgenland AG</v>
      </c>
      <c r="E32" s="675" t="str">
        <f>Emissionsfaktoren!E32</f>
        <v>Eisenstadt</v>
      </c>
      <c r="F32" s="3" t="str">
        <f>Emissionsfaktoren!F32</f>
        <v xml:space="preserve">kWh </v>
      </c>
      <c r="G32" s="95">
        <f>(Aktivitätsdaten!$G31*Emissionsfaktoren!$G32)/1000</f>
        <v>0</v>
      </c>
      <c r="H32" s="96">
        <f>(Aktivitätsdaten!$G31*Emissionsfaktoren!$H32)/1000</f>
        <v>0</v>
      </c>
      <c r="I32" s="96">
        <f>(Aktivitätsdaten!$G31*Emissionsfaktoren!$I32)/1000</f>
        <v>0</v>
      </c>
      <c r="J32" s="97">
        <f>(Aktivitätsdaten!$G31*Emissionsfaktoren!$J32)/1000</f>
        <v>0</v>
      </c>
      <c r="L32" s="128"/>
      <c r="M32" s="128"/>
      <c r="N32" s="128"/>
    </row>
    <row r="33" spans="2:14" ht="15" customHeight="1" x14ac:dyDescent="0.25">
      <c r="B33" s="680"/>
      <c r="C33" s="494"/>
      <c r="D33" s="676"/>
      <c r="E33" s="675"/>
      <c r="F33" s="3" t="str">
        <f>Emissionsfaktoren!F33</f>
        <v>MWh</v>
      </c>
      <c r="G33" s="95">
        <f>(Aktivitätsdaten!$G32*Emissionsfaktoren!$G33)/1000</f>
        <v>0</v>
      </c>
      <c r="H33" s="96">
        <f>(Aktivitätsdaten!$G32*Emissionsfaktoren!$H33)/1000</f>
        <v>0</v>
      </c>
      <c r="I33" s="96">
        <f>(Aktivitätsdaten!$G32*Emissionsfaktoren!$I33)/1000</f>
        <v>0</v>
      </c>
      <c r="J33" s="97">
        <f>(Aktivitätsdaten!$G32*Emissionsfaktoren!$J33)/1000</f>
        <v>0</v>
      </c>
      <c r="L33" s="128"/>
      <c r="M33" s="128"/>
      <c r="N33" s="128"/>
    </row>
    <row r="34" spans="2:14" ht="15" customHeight="1" x14ac:dyDescent="0.25">
      <c r="B34" s="680"/>
      <c r="C34" s="494"/>
      <c r="D34" s="494" t="str">
        <f>Emissionsfaktoren!D34</f>
        <v>Linz Strom Vertrieb GmbH &amp; Co KG</v>
      </c>
      <c r="E34" s="675" t="str">
        <f>Emissionsfaktoren!E34</f>
        <v>Linz</v>
      </c>
      <c r="F34" s="3" t="str">
        <f>Emissionsfaktoren!F34</f>
        <v xml:space="preserve">kWh </v>
      </c>
      <c r="G34" s="95">
        <f>(Aktivitätsdaten!$G33*Emissionsfaktoren!$G34)/1000</f>
        <v>0</v>
      </c>
      <c r="H34" s="96">
        <f>(Aktivitätsdaten!$G33*Emissionsfaktoren!$H34)/1000</f>
        <v>0</v>
      </c>
      <c r="I34" s="96">
        <f>(Aktivitätsdaten!$G33*Emissionsfaktoren!$I34)/1000</f>
        <v>0</v>
      </c>
      <c r="J34" s="97">
        <f>(Aktivitätsdaten!$G33*Emissionsfaktoren!$J34)/1000</f>
        <v>0</v>
      </c>
      <c r="L34" s="128"/>
      <c r="M34" s="128"/>
      <c r="N34" s="128"/>
    </row>
    <row r="35" spans="2:14" ht="15" customHeight="1" x14ac:dyDescent="0.25">
      <c r="B35" s="680"/>
      <c r="C35" s="494"/>
      <c r="D35" s="494"/>
      <c r="E35" s="675"/>
      <c r="F35" s="3" t="str">
        <f>Emissionsfaktoren!F35</f>
        <v>MWh</v>
      </c>
      <c r="G35" s="95">
        <f>(Aktivitätsdaten!$G34*Emissionsfaktoren!$G35)/1000</f>
        <v>0</v>
      </c>
      <c r="H35" s="96">
        <f>(Aktivitätsdaten!$G34*Emissionsfaktoren!$H35)/1000</f>
        <v>0</v>
      </c>
      <c r="I35" s="96">
        <f>(Aktivitätsdaten!$G34*Emissionsfaktoren!$I35)/1000</f>
        <v>0</v>
      </c>
      <c r="J35" s="97">
        <f>(Aktivitätsdaten!$G34*Emissionsfaktoren!$J35)/1000</f>
        <v>0</v>
      </c>
      <c r="L35" s="128"/>
      <c r="M35" s="128"/>
      <c r="N35" s="128"/>
    </row>
    <row r="36" spans="2:14" ht="15" customHeight="1" x14ac:dyDescent="0.25">
      <c r="B36" s="680"/>
      <c r="C36" s="494"/>
      <c r="D36" s="494" t="str">
        <f>Emissionsfaktoren!D36</f>
        <v>Wels Strom GmbH</v>
      </c>
      <c r="E36" s="675" t="str">
        <f>Emissionsfaktoren!E36</f>
        <v>Wels</v>
      </c>
      <c r="F36" s="3" t="str">
        <f>Emissionsfaktoren!F36</f>
        <v xml:space="preserve">kWh </v>
      </c>
      <c r="G36" s="95">
        <f>(Aktivitätsdaten!$G35*Emissionsfaktoren!$G36)/1000</f>
        <v>0</v>
      </c>
      <c r="H36" s="96">
        <f>(Aktivitätsdaten!$G35*Emissionsfaktoren!$H36)/1000</f>
        <v>0</v>
      </c>
      <c r="I36" s="96">
        <f>(Aktivitätsdaten!$G35*Emissionsfaktoren!$I36)/1000</f>
        <v>0</v>
      </c>
      <c r="J36" s="97">
        <f>(Aktivitätsdaten!$G35*Emissionsfaktoren!$J36)/1000</f>
        <v>0</v>
      </c>
      <c r="L36" s="128"/>
      <c r="M36" s="128"/>
      <c r="N36" s="128"/>
    </row>
    <row r="37" spans="2:14" ht="15" customHeight="1" x14ac:dyDescent="0.25">
      <c r="B37" s="680"/>
      <c r="C37" s="494"/>
      <c r="D37" s="494"/>
      <c r="E37" s="675"/>
      <c r="F37" s="3" t="str">
        <f>Emissionsfaktoren!F37</f>
        <v>MWh</v>
      </c>
      <c r="G37" s="95">
        <f>(Aktivitätsdaten!$G36*Emissionsfaktoren!$G37)/1000</f>
        <v>0</v>
      </c>
      <c r="H37" s="96">
        <f>(Aktivitätsdaten!$G36*Emissionsfaktoren!$H37)/1000</f>
        <v>0</v>
      </c>
      <c r="I37" s="96">
        <f>(Aktivitätsdaten!$G36*Emissionsfaktoren!$I37)/1000</f>
        <v>0</v>
      </c>
      <c r="J37" s="97">
        <f>(Aktivitätsdaten!$G36*Emissionsfaktoren!$J37)/1000</f>
        <v>0</v>
      </c>
      <c r="L37" s="128"/>
      <c r="M37" s="128"/>
      <c r="N37" s="128"/>
    </row>
    <row r="38" spans="2:14" ht="15" customHeight="1" x14ac:dyDescent="0.25">
      <c r="B38" s="680"/>
      <c r="C38" s="494"/>
      <c r="D38" s="676" t="str">
        <f>Emissionsfaktoren!D38</f>
        <v>Fernwärme Steyr GmbH</v>
      </c>
      <c r="E38" s="675" t="str">
        <f>Emissionsfaktoren!E38</f>
        <v>Steyr</v>
      </c>
      <c r="F38" s="3" t="str">
        <f>Emissionsfaktoren!F38</f>
        <v xml:space="preserve">kWh </v>
      </c>
      <c r="G38" s="95">
        <f>(Aktivitätsdaten!$G37*Emissionsfaktoren!$G38)/1000</f>
        <v>0</v>
      </c>
      <c r="H38" s="96">
        <f>(Aktivitätsdaten!$G37*Emissionsfaktoren!$H38)/1000</f>
        <v>0</v>
      </c>
      <c r="I38" s="96">
        <f>(Aktivitätsdaten!$G37*Emissionsfaktoren!$I38)/1000</f>
        <v>0</v>
      </c>
      <c r="J38" s="97">
        <f>(Aktivitätsdaten!$G37*Emissionsfaktoren!$J38)/1000</f>
        <v>0</v>
      </c>
      <c r="L38" s="128"/>
      <c r="M38" s="128"/>
      <c r="N38" s="128"/>
    </row>
    <row r="39" spans="2:14" ht="15" customHeight="1" x14ac:dyDescent="0.25">
      <c r="B39" s="680"/>
      <c r="C39" s="494"/>
      <c r="D39" s="676"/>
      <c r="E39" s="675"/>
      <c r="F39" s="3" t="str">
        <f>Emissionsfaktoren!F39</f>
        <v>MWh</v>
      </c>
      <c r="G39" s="95">
        <f>(Aktivitätsdaten!$G38*Emissionsfaktoren!$G39)/1000</f>
        <v>0</v>
      </c>
      <c r="H39" s="96">
        <f>(Aktivitätsdaten!$G38*Emissionsfaktoren!$H39)/1000</f>
        <v>0</v>
      </c>
      <c r="I39" s="96">
        <f>(Aktivitätsdaten!$G38*Emissionsfaktoren!$I39)/1000</f>
        <v>0</v>
      </c>
      <c r="J39" s="97">
        <f>(Aktivitätsdaten!$G38*Emissionsfaktoren!$J39)/1000</f>
        <v>0</v>
      </c>
      <c r="L39" s="128"/>
      <c r="M39" s="128"/>
      <c r="N39" s="128"/>
    </row>
    <row r="40" spans="2:14" ht="15" customHeight="1" x14ac:dyDescent="0.25">
      <c r="B40" s="680"/>
      <c r="C40" s="494"/>
      <c r="D40" s="494" t="str">
        <f>Emissionsfaktoren!D40</f>
        <v>Salzburg AG</v>
      </c>
      <c r="E40" s="675" t="str">
        <f>Emissionsfaktoren!E40</f>
        <v>Salzburg</v>
      </c>
      <c r="F40" s="3" t="str">
        <f>Emissionsfaktoren!F40</f>
        <v xml:space="preserve">kWh </v>
      </c>
      <c r="G40" s="95">
        <f>(Aktivitätsdaten!$G39*Emissionsfaktoren!$G40)/1000</f>
        <v>0</v>
      </c>
      <c r="H40" s="96">
        <f>(Aktivitätsdaten!$G39*Emissionsfaktoren!$H40)/1000</f>
        <v>0</v>
      </c>
      <c r="I40" s="96">
        <f>(Aktivitätsdaten!$G39*Emissionsfaktoren!$I40)/1000</f>
        <v>0</v>
      </c>
      <c r="J40" s="97">
        <f>(Aktivitätsdaten!$G39*Emissionsfaktoren!$J40)/1000</f>
        <v>0</v>
      </c>
      <c r="L40" s="128"/>
      <c r="M40" s="128"/>
      <c r="N40" s="128"/>
    </row>
    <row r="41" spans="2:14" ht="15" customHeight="1" x14ac:dyDescent="0.25">
      <c r="B41" s="680"/>
      <c r="C41" s="494"/>
      <c r="D41" s="494"/>
      <c r="E41" s="675"/>
      <c r="F41" s="3" t="str">
        <f>Emissionsfaktoren!F41</f>
        <v>MWh</v>
      </c>
      <c r="G41" s="95">
        <f>(Aktivitätsdaten!$G40*Emissionsfaktoren!$G41)/1000</f>
        <v>0</v>
      </c>
      <c r="H41" s="96">
        <f>(Aktivitätsdaten!$G40*Emissionsfaktoren!$H41)/1000</f>
        <v>0</v>
      </c>
      <c r="I41" s="96">
        <f>(Aktivitätsdaten!$G40*Emissionsfaktoren!$I41)/1000</f>
        <v>0</v>
      </c>
      <c r="J41" s="97">
        <f>(Aktivitätsdaten!$G40*Emissionsfaktoren!$J41)/1000</f>
        <v>0</v>
      </c>
      <c r="L41" s="128"/>
      <c r="M41" s="128"/>
      <c r="N41" s="128"/>
    </row>
    <row r="42" spans="2:14" ht="15" customHeight="1" x14ac:dyDescent="0.25">
      <c r="B42" s="680"/>
      <c r="C42" s="494"/>
      <c r="D42" s="676" t="str">
        <f>Emissionsfaktoren!D42</f>
        <v>Stadtwerke Hall in Tirol</v>
      </c>
      <c r="E42" s="675" t="str">
        <f>Emissionsfaktoren!E42</f>
        <v>Hall/Tirol</v>
      </c>
      <c r="F42" s="3" t="str">
        <f>Emissionsfaktoren!F42</f>
        <v xml:space="preserve">kWh </v>
      </c>
      <c r="G42" s="95">
        <f>(Aktivitätsdaten!$G41*Emissionsfaktoren!$G42)/1000</f>
        <v>0</v>
      </c>
      <c r="H42" s="96">
        <f>(Aktivitätsdaten!$G41*Emissionsfaktoren!$H42)/1000</f>
        <v>0</v>
      </c>
      <c r="I42" s="96">
        <f>(Aktivitätsdaten!$G41*Emissionsfaktoren!$I42)/1000</f>
        <v>0</v>
      </c>
      <c r="J42" s="97">
        <f>(Aktivitätsdaten!$G41*Emissionsfaktoren!$J42)/1000</f>
        <v>0</v>
      </c>
      <c r="L42" s="128"/>
      <c r="M42" s="128"/>
      <c r="N42" s="128"/>
    </row>
    <row r="43" spans="2:14" ht="15" customHeight="1" x14ac:dyDescent="0.25">
      <c r="B43" s="680"/>
      <c r="C43" s="494"/>
      <c r="D43" s="676"/>
      <c r="E43" s="675"/>
      <c r="F43" s="3" t="str">
        <f>Emissionsfaktoren!F43</f>
        <v>MWh</v>
      </c>
      <c r="G43" s="95">
        <f>(Aktivitätsdaten!$G42*Emissionsfaktoren!$G43)/1000</f>
        <v>0</v>
      </c>
      <c r="H43" s="96">
        <f>(Aktivitätsdaten!$G42*Emissionsfaktoren!$H43)/1000</f>
        <v>0</v>
      </c>
      <c r="I43" s="96">
        <f>(Aktivitätsdaten!$G42*Emissionsfaktoren!$I43)/1000</f>
        <v>0</v>
      </c>
      <c r="J43" s="97">
        <f>(Aktivitätsdaten!$G42*Emissionsfaktoren!$J43)/1000</f>
        <v>0</v>
      </c>
      <c r="K43" s="296"/>
      <c r="L43" s="128"/>
      <c r="M43" s="128"/>
      <c r="N43" s="128"/>
    </row>
    <row r="44" spans="2:14" ht="15" customHeight="1" x14ac:dyDescent="0.25">
      <c r="B44" s="680"/>
      <c r="C44" s="494"/>
      <c r="D44" s="676" t="str">
        <f>Emissionsfaktoren!D44</f>
        <v xml:space="preserve">Stadtwerke Kufstein </v>
      </c>
      <c r="E44" s="675" t="str">
        <f>Emissionsfaktoren!E44</f>
        <v>Kufstein</v>
      </c>
      <c r="F44" s="3" t="str">
        <f>Emissionsfaktoren!F44</f>
        <v xml:space="preserve">kWh </v>
      </c>
      <c r="G44" s="95">
        <f>(Aktivitätsdaten!$G43*Emissionsfaktoren!$G44)/1000</f>
        <v>0</v>
      </c>
      <c r="H44" s="96">
        <f>(Aktivitätsdaten!$G43*Emissionsfaktoren!$H44)/1000</f>
        <v>0</v>
      </c>
      <c r="I44" s="96">
        <f>(Aktivitätsdaten!$G43*Emissionsfaktoren!$I44)/1000</f>
        <v>0</v>
      </c>
      <c r="J44" s="97">
        <f>(Aktivitätsdaten!$G43*Emissionsfaktoren!$J44)/1000</f>
        <v>0</v>
      </c>
      <c r="L44" s="128"/>
      <c r="M44" s="128"/>
      <c r="N44" s="128"/>
    </row>
    <row r="45" spans="2:14" ht="15" customHeight="1" x14ac:dyDescent="0.25">
      <c r="B45" s="680"/>
      <c r="C45" s="494"/>
      <c r="D45" s="676"/>
      <c r="E45" s="675"/>
      <c r="F45" s="3" t="str">
        <f>Emissionsfaktoren!F45</f>
        <v>MWh</v>
      </c>
      <c r="G45" s="95">
        <f>(Aktivitätsdaten!$G44*Emissionsfaktoren!$G45)/1000</f>
        <v>0</v>
      </c>
      <c r="H45" s="96">
        <f>(Aktivitätsdaten!$G44*Emissionsfaktoren!$H45)/1000</f>
        <v>0</v>
      </c>
      <c r="I45" s="96">
        <f>(Aktivitätsdaten!$G44*Emissionsfaktoren!$I45)/1000</f>
        <v>0</v>
      </c>
      <c r="J45" s="97">
        <f>(Aktivitätsdaten!$G44*Emissionsfaktoren!$J45)/1000</f>
        <v>0</v>
      </c>
      <c r="L45" s="128"/>
      <c r="M45" s="128"/>
      <c r="N45" s="128"/>
    </row>
    <row r="46" spans="2:14" ht="15" customHeight="1" x14ac:dyDescent="0.25">
      <c r="B46" s="680"/>
      <c r="C46" s="494"/>
      <c r="D46" s="676" t="str">
        <f>Emissionsfaktoren!D46</f>
        <v xml:space="preserve">TIGAS-Erdgas Tirol GmbH </v>
      </c>
      <c r="E46" s="675" t="str">
        <f>Emissionsfaktoren!E46</f>
        <v>Innsbruck</v>
      </c>
      <c r="F46" s="3" t="str">
        <f>Emissionsfaktoren!F46</f>
        <v xml:space="preserve">kWh </v>
      </c>
      <c r="G46" s="95">
        <f>(Aktivitätsdaten!$G45*Emissionsfaktoren!$G46)/1000</f>
        <v>0</v>
      </c>
      <c r="H46" s="96">
        <f>(Aktivitätsdaten!$G45*Emissionsfaktoren!$H46)/1000</f>
        <v>0</v>
      </c>
      <c r="I46" s="96">
        <f>(Aktivitätsdaten!$G45*Emissionsfaktoren!$I46)/1000</f>
        <v>0</v>
      </c>
      <c r="J46" s="97">
        <f>(Aktivitätsdaten!$G45*Emissionsfaktoren!$J46)/1000</f>
        <v>0</v>
      </c>
      <c r="L46" s="128"/>
      <c r="M46" s="128"/>
      <c r="N46" s="128"/>
    </row>
    <row r="47" spans="2:14" ht="15" customHeight="1" x14ac:dyDescent="0.25">
      <c r="B47" s="680"/>
      <c r="C47" s="494"/>
      <c r="D47" s="676"/>
      <c r="E47" s="675"/>
      <c r="F47" s="3" t="str">
        <f>Emissionsfaktoren!F47</f>
        <v>MWh</v>
      </c>
      <c r="G47" s="95">
        <f>(Aktivitätsdaten!$G46*Emissionsfaktoren!$G47)/1000</f>
        <v>0</v>
      </c>
      <c r="H47" s="96">
        <f>(Aktivitätsdaten!$G46*Emissionsfaktoren!$H47)/1000</f>
        <v>0</v>
      </c>
      <c r="I47" s="96">
        <f>(Aktivitätsdaten!$G46*Emissionsfaktoren!$I47)/1000</f>
        <v>0</v>
      </c>
      <c r="J47" s="97">
        <f>(Aktivitätsdaten!$G46*Emissionsfaktoren!$J47)/1000</f>
        <v>0</v>
      </c>
      <c r="L47" s="128"/>
      <c r="M47" s="128"/>
      <c r="N47" s="128"/>
    </row>
    <row r="48" spans="2:14" ht="15" customHeight="1" x14ac:dyDescent="0.25">
      <c r="B48" s="680"/>
      <c r="C48" s="494"/>
      <c r="D48" s="676" t="str">
        <f>Emissionsfaktoren!D48</f>
        <v>Stadtwerke Feldkirch</v>
      </c>
      <c r="E48" s="675" t="str">
        <f>Emissionsfaktoren!E48</f>
        <v>Feldkirch</v>
      </c>
      <c r="F48" s="3" t="str">
        <f>Emissionsfaktoren!F48</f>
        <v xml:space="preserve">kWh </v>
      </c>
      <c r="G48" s="95">
        <f>(Aktivitätsdaten!$G47*Emissionsfaktoren!$G48)/1000</f>
        <v>0</v>
      </c>
      <c r="H48" s="96">
        <f>(Aktivitätsdaten!$G47*Emissionsfaktoren!$H48)/1000</f>
        <v>0</v>
      </c>
      <c r="I48" s="96">
        <f>(Aktivitätsdaten!$G47*Emissionsfaktoren!$I48)/1000</f>
        <v>0</v>
      </c>
      <c r="J48" s="97">
        <f>(Aktivitätsdaten!$G47*Emissionsfaktoren!$J48)/1000</f>
        <v>0</v>
      </c>
      <c r="L48" s="128"/>
      <c r="M48" s="128"/>
      <c r="N48" s="128"/>
    </row>
    <row r="49" spans="2:14" ht="15" customHeight="1" x14ac:dyDescent="0.25">
      <c r="B49" s="680"/>
      <c r="C49" s="494"/>
      <c r="D49" s="676"/>
      <c r="E49" s="675"/>
      <c r="F49" s="3" t="str">
        <f>Emissionsfaktoren!F49</f>
        <v>MWh</v>
      </c>
      <c r="G49" s="95">
        <f>(Aktivitätsdaten!$G48*Emissionsfaktoren!$G49)/1000</f>
        <v>0</v>
      </c>
      <c r="H49" s="96">
        <f>(Aktivitätsdaten!$G48*Emissionsfaktoren!$H49)/1000</f>
        <v>0</v>
      </c>
      <c r="I49" s="96">
        <f>(Aktivitätsdaten!$G48*Emissionsfaktoren!$I49)/1000</f>
        <v>0</v>
      </c>
      <c r="J49" s="97">
        <f>(Aktivitätsdaten!$G48*Emissionsfaktoren!$J49)/1000</f>
        <v>0</v>
      </c>
      <c r="L49" s="128"/>
      <c r="M49" s="128"/>
      <c r="N49" s="128"/>
    </row>
    <row r="50" spans="2:14" ht="15" customHeight="1" x14ac:dyDescent="0.25">
      <c r="B50" s="680"/>
      <c r="C50" s="494"/>
      <c r="D50" s="676" t="str">
        <f>Emissionsfaktoren!D50</f>
        <v>Stadtwerke Klagenfurt AG</v>
      </c>
      <c r="E50" s="675" t="str">
        <f>Emissionsfaktoren!E50</f>
        <v>Klagenfurt</v>
      </c>
      <c r="F50" s="3" t="str">
        <f>Emissionsfaktoren!F50</f>
        <v xml:space="preserve">kWh </v>
      </c>
      <c r="G50" s="95">
        <f>(Aktivitätsdaten!$G49*Emissionsfaktoren!$G50)/1000</f>
        <v>0</v>
      </c>
      <c r="H50" s="96">
        <f>(Aktivitätsdaten!$G49*Emissionsfaktoren!$H50)/1000</f>
        <v>0</v>
      </c>
      <c r="I50" s="96">
        <f>(Aktivitätsdaten!$G49*Emissionsfaktoren!$I50)/1000</f>
        <v>0</v>
      </c>
      <c r="J50" s="97">
        <f>(Aktivitätsdaten!$G49*Emissionsfaktoren!$J50)/1000</f>
        <v>0</v>
      </c>
      <c r="L50" s="128"/>
      <c r="M50" s="128"/>
      <c r="N50" s="128"/>
    </row>
    <row r="51" spans="2:14" ht="15" customHeight="1" x14ac:dyDescent="0.25">
      <c r="B51" s="680"/>
      <c r="C51" s="494"/>
      <c r="D51" s="676"/>
      <c r="E51" s="675"/>
      <c r="F51" s="3" t="str">
        <f>Emissionsfaktoren!F51</f>
        <v>MWh</v>
      </c>
      <c r="G51" s="95">
        <f>(Aktivitätsdaten!$G50*Emissionsfaktoren!$G51)/1000</f>
        <v>0</v>
      </c>
      <c r="H51" s="96">
        <f>(Aktivitätsdaten!$G50*Emissionsfaktoren!$H51)/1000</f>
        <v>0</v>
      </c>
      <c r="I51" s="96">
        <f>(Aktivitätsdaten!$G50*Emissionsfaktoren!$I51)/1000</f>
        <v>0</v>
      </c>
      <c r="J51" s="97">
        <f>(Aktivitätsdaten!$G50*Emissionsfaktoren!$J51)/1000</f>
        <v>0</v>
      </c>
      <c r="L51" s="128"/>
      <c r="M51" s="128"/>
      <c r="N51" s="128"/>
    </row>
    <row r="52" spans="2:14" ht="15" customHeight="1" x14ac:dyDescent="0.25">
      <c r="B52" s="680"/>
      <c r="C52" s="494"/>
      <c r="D52" s="676" t="str">
        <f>Emissionsfaktoren!D52</f>
        <v xml:space="preserve">KELAG Kärntner Elektrizitäts-Aktiengesellschaft </v>
      </c>
      <c r="E52" s="675" t="str">
        <f>Emissionsfaktoren!E52</f>
        <v>Spittal/Drau</v>
      </c>
      <c r="F52" s="3" t="str">
        <f>Emissionsfaktoren!F52</f>
        <v xml:space="preserve">kWh </v>
      </c>
      <c r="G52" s="95">
        <f>(Aktivitätsdaten!$G51*Emissionsfaktoren!$G52)/1000</f>
        <v>0</v>
      </c>
      <c r="H52" s="96">
        <f>(Aktivitätsdaten!$G51*Emissionsfaktoren!$H52)/1000</f>
        <v>0</v>
      </c>
      <c r="I52" s="96">
        <f>(Aktivitätsdaten!$G51*Emissionsfaktoren!$I52)/1000</f>
        <v>0</v>
      </c>
      <c r="J52" s="97">
        <f>(Aktivitätsdaten!$G51*Emissionsfaktoren!$J52)/1000</f>
        <v>0</v>
      </c>
      <c r="L52" s="128"/>
      <c r="M52" s="128"/>
      <c r="N52" s="128"/>
    </row>
    <row r="53" spans="2:14" ht="15" customHeight="1" x14ac:dyDescent="0.25">
      <c r="B53" s="680"/>
      <c r="C53" s="494"/>
      <c r="D53" s="676"/>
      <c r="E53" s="675"/>
      <c r="F53" s="3" t="str">
        <f>Emissionsfaktoren!F53</f>
        <v>MWh</v>
      </c>
      <c r="G53" s="95">
        <f>(Aktivitätsdaten!$G52*Emissionsfaktoren!$G53)/1000</f>
        <v>0</v>
      </c>
      <c r="H53" s="96">
        <f>(Aktivitätsdaten!$G52*Emissionsfaktoren!$H53)/1000</f>
        <v>0</v>
      </c>
      <c r="I53" s="96">
        <f>(Aktivitätsdaten!$G52*Emissionsfaktoren!$I53)/1000</f>
        <v>0</v>
      </c>
      <c r="J53" s="97">
        <f>(Aktivitätsdaten!$G52*Emissionsfaktoren!$J53)/1000</f>
        <v>0</v>
      </c>
      <c r="L53" s="128"/>
      <c r="M53" s="128"/>
      <c r="N53" s="128"/>
    </row>
    <row r="54" spans="2:14" ht="15" customHeight="1" x14ac:dyDescent="0.25">
      <c r="B54" s="680"/>
      <c r="C54" s="494"/>
      <c r="D54" s="676"/>
      <c r="E54" s="675" t="str">
        <f>Emissionsfaktoren!E54</f>
        <v>Villach</v>
      </c>
      <c r="F54" s="3" t="str">
        <f>Emissionsfaktoren!F54</f>
        <v xml:space="preserve">kWh </v>
      </c>
      <c r="G54" s="95">
        <f>(Aktivitätsdaten!$G53*Emissionsfaktoren!$G54)/1000</f>
        <v>0</v>
      </c>
      <c r="H54" s="96">
        <f>(Aktivitätsdaten!$G53*Emissionsfaktoren!$H54)/1000</f>
        <v>0</v>
      </c>
      <c r="I54" s="96">
        <f>(Aktivitätsdaten!$G53*Emissionsfaktoren!$I54)/1000</f>
        <v>0</v>
      </c>
      <c r="J54" s="97">
        <f>(Aktivitätsdaten!$G53*Emissionsfaktoren!$J54)/1000</f>
        <v>0</v>
      </c>
      <c r="L54" s="128"/>
      <c r="M54" s="128"/>
      <c r="N54" s="128"/>
    </row>
    <row r="55" spans="2:14" ht="15" customHeight="1" x14ac:dyDescent="0.25">
      <c r="B55" s="680"/>
      <c r="C55" s="494"/>
      <c r="D55" s="676"/>
      <c r="E55" s="675"/>
      <c r="F55" s="3" t="str">
        <f>Emissionsfaktoren!F55</f>
        <v>MWh</v>
      </c>
      <c r="G55" s="95">
        <f>(Aktivitätsdaten!$G54*Emissionsfaktoren!$G55)/1000</f>
        <v>0</v>
      </c>
      <c r="H55" s="96">
        <f>(Aktivitätsdaten!$G54*Emissionsfaktoren!$H55)/1000</f>
        <v>0</v>
      </c>
      <c r="I55" s="96">
        <f>(Aktivitätsdaten!$G54*Emissionsfaktoren!$I55)/1000</f>
        <v>0</v>
      </c>
      <c r="J55" s="97">
        <f>(Aktivitätsdaten!$G54*Emissionsfaktoren!$J55)/1000</f>
        <v>0</v>
      </c>
      <c r="L55" s="128"/>
      <c r="M55" s="128"/>
      <c r="N55" s="128"/>
    </row>
    <row r="56" spans="2:14" ht="14.25" customHeight="1" x14ac:dyDescent="0.25">
      <c r="B56" s="680"/>
      <c r="C56" s="494"/>
      <c r="D56" s="676" t="str">
        <f>Emissionsfaktoren!D56</f>
        <v>Energie Graz AG</v>
      </c>
      <c r="E56" s="675" t="str">
        <f>Emissionsfaktoren!E56</f>
        <v>Graz</v>
      </c>
      <c r="F56" s="3" t="str">
        <f>Emissionsfaktoren!F56</f>
        <v xml:space="preserve">kWh </v>
      </c>
      <c r="G56" s="95">
        <f>(Aktivitätsdaten!$G55*Emissionsfaktoren!$G56)/1000</f>
        <v>0</v>
      </c>
      <c r="H56" s="96">
        <f>(Aktivitätsdaten!$G55*Emissionsfaktoren!$H56)/1000</f>
        <v>0</v>
      </c>
      <c r="I56" s="96">
        <f>(Aktivitätsdaten!$G55*Emissionsfaktoren!$I56)/1000</f>
        <v>0</v>
      </c>
      <c r="J56" s="97">
        <f>(Aktivitätsdaten!$G55*Emissionsfaktoren!$J56)/1000</f>
        <v>0</v>
      </c>
      <c r="L56" s="128"/>
      <c r="M56" s="128"/>
      <c r="N56" s="128"/>
    </row>
    <row r="57" spans="2:14" ht="15" customHeight="1" x14ac:dyDescent="0.25">
      <c r="B57" s="680"/>
      <c r="C57" s="494"/>
      <c r="D57" s="676"/>
      <c r="E57" s="675"/>
      <c r="F57" s="3" t="str">
        <f>Emissionsfaktoren!F57</f>
        <v>MWh</v>
      </c>
      <c r="G57" s="95">
        <f>(Aktivitätsdaten!$G56*Emissionsfaktoren!$G57)/1000</f>
        <v>0</v>
      </c>
      <c r="H57" s="96">
        <f>(Aktivitätsdaten!$G56*Emissionsfaktoren!$H57)/1000</f>
        <v>0</v>
      </c>
      <c r="I57" s="96">
        <f>(Aktivitätsdaten!$G56*Emissionsfaktoren!$I57)/1000</f>
        <v>0</v>
      </c>
      <c r="J57" s="97">
        <f>(Aktivitätsdaten!$G56*Emissionsfaktoren!$J57)/1000</f>
        <v>0</v>
      </c>
      <c r="L57" s="128"/>
      <c r="M57" s="128"/>
      <c r="N57" s="128"/>
    </row>
    <row r="58" spans="2:14" ht="15" customHeight="1" x14ac:dyDescent="0.25">
      <c r="B58" s="680"/>
      <c r="C58" s="494"/>
      <c r="D58" s="676" t="str">
        <f>Emissionsfaktoren!D58</f>
        <v>Stadtwerke Kapfenberg</v>
      </c>
      <c r="E58" s="675" t="str">
        <f>Emissionsfaktoren!E58</f>
        <v>Kapfenberg</v>
      </c>
      <c r="F58" s="3" t="str">
        <f>Emissionsfaktoren!F58</f>
        <v xml:space="preserve">kWh </v>
      </c>
      <c r="G58" s="95">
        <f>(Aktivitätsdaten!$G57*Emissionsfaktoren!$G58)/1000</f>
        <v>0</v>
      </c>
      <c r="H58" s="96">
        <f>(Aktivitätsdaten!$G57*Emissionsfaktoren!$H58)/1000</f>
        <v>0</v>
      </c>
      <c r="I58" s="96">
        <f>(Aktivitätsdaten!$G57*Emissionsfaktoren!$I58)/1000</f>
        <v>0</v>
      </c>
      <c r="J58" s="97">
        <f>(Aktivitätsdaten!$G57*Emissionsfaktoren!$J58)/1000</f>
        <v>0</v>
      </c>
      <c r="L58" s="128"/>
      <c r="M58" s="128"/>
      <c r="N58" s="128"/>
    </row>
    <row r="59" spans="2:14" ht="15" customHeight="1" x14ac:dyDescent="0.25">
      <c r="B59" s="680"/>
      <c r="C59" s="494"/>
      <c r="D59" s="676"/>
      <c r="E59" s="675"/>
      <c r="F59" s="3" t="str">
        <f>Emissionsfaktoren!F59</f>
        <v>MWh</v>
      </c>
      <c r="G59" s="95">
        <f>(Aktivitätsdaten!$G58*Emissionsfaktoren!$G59)/1000</f>
        <v>0</v>
      </c>
      <c r="H59" s="96">
        <f>(Aktivitätsdaten!$G58*Emissionsfaktoren!$H59)/1000</f>
        <v>0</v>
      </c>
      <c r="I59" s="96">
        <f>(Aktivitätsdaten!$G58*Emissionsfaktoren!$I59)/1000</f>
        <v>0</v>
      </c>
      <c r="J59" s="97">
        <f>(Aktivitätsdaten!$G58*Emissionsfaktoren!$J59)/1000</f>
        <v>0</v>
      </c>
      <c r="L59" s="128"/>
      <c r="M59" s="128"/>
      <c r="N59" s="128"/>
    </row>
    <row r="60" spans="2:14" ht="15" customHeight="1" x14ac:dyDescent="0.25">
      <c r="B60" s="680"/>
      <c r="C60" s="494"/>
      <c r="D60" s="676" t="str">
        <f>Emissionsfaktoren!D60</f>
        <v>Bad Gleichenberger Naturwärme GmbH</v>
      </c>
      <c r="E60" s="675" t="str">
        <f>Emissionsfaktoren!E60</f>
        <v>Bad Gleichenberg</v>
      </c>
      <c r="F60" s="3" t="str">
        <f>Emissionsfaktoren!F60</f>
        <v xml:space="preserve">kWh </v>
      </c>
      <c r="G60" s="95">
        <f>(Aktivitätsdaten!$G59*Emissionsfaktoren!$G60)/1000</f>
        <v>0</v>
      </c>
      <c r="H60" s="96">
        <f>(Aktivitätsdaten!$G59*Emissionsfaktoren!$H60)/1000</f>
        <v>0</v>
      </c>
      <c r="I60" s="96">
        <f>(Aktivitätsdaten!$G59*Emissionsfaktoren!$I60)/1000</f>
        <v>0</v>
      </c>
      <c r="J60" s="97">
        <f>(Aktivitätsdaten!$G59*Emissionsfaktoren!$J60)/1000</f>
        <v>0</v>
      </c>
      <c r="L60" s="128"/>
      <c r="M60" s="128"/>
      <c r="N60" s="128"/>
    </row>
    <row r="61" spans="2:14" ht="15" customHeight="1" x14ac:dyDescent="0.25">
      <c r="B61" s="680"/>
      <c r="C61" s="494"/>
      <c r="D61" s="676"/>
      <c r="E61" s="675"/>
      <c r="F61" s="3" t="str">
        <f>Emissionsfaktoren!F61</f>
        <v>MWh</v>
      </c>
      <c r="G61" s="95">
        <f>(Aktivitätsdaten!$G60*Emissionsfaktoren!$G61)/1000</f>
        <v>0</v>
      </c>
      <c r="H61" s="96">
        <f>(Aktivitätsdaten!$G60*Emissionsfaktoren!$H61)/1000</f>
        <v>0</v>
      </c>
      <c r="I61" s="96">
        <f>(Aktivitätsdaten!$G60*Emissionsfaktoren!$I61)/1000</f>
        <v>0</v>
      </c>
      <c r="J61" s="97">
        <f>(Aktivitätsdaten!$G60*Emissionsfaktoren!$J61)/1000</f>
        <v>0</v>
      </c>
      <c r="L61" s="128"/>
      <c r="M61" s="128"/>
      <c r="N61" s="128"/>
    </row>
    <row r="62" spans="2:14" ht="15" customHeight="1" x14ac:dyDescent="0.25">
      <c r="B62" s="680"/>
      <c r="C62" s="494"/>
      <c r="D62" s="676" t="str">
        <f>Emissionsfaktoren!D62</f>
        <v>Stadtwerke Leoben</v>
      </c>
      <c r="E62" s="675" t="str">
        <f>Emissionsfaktoren!E62</f>
        <v>Leoben</v>
      </c>
      <c r="F62" s="3" t="str">
        <f>Emissionsfaktoren!F62</f>
        <v xml:space="preserve">kWh </v>
      </c>
      <c r="G62" s="95">
        <f>(Aktivitätsdaten!$G61*Emissionsfaktoren!$G62)/1000</f>
        <v>0</v>
      </c>
      <c r="H62" s="96">
        <f>(Aktivitätsdaten!$G61*Emissionsfaktoren!$H62)/1000</f>
        <v>0</v>
      </c>
      <c r="I62" s="96">
        <f>(Aktivitätsdaten!$G61*Emissionsfaktoren!$I62)/1000</f>
        <v>0</v>
      </c>
      <c r="J62" s="97">
        <f>(Aktivitätsdaten!$G61*Emissionsfaktoren!$J62)/1000</f>
        <v>0</v>
      </c>
      <c r="L62" s="128"/>
      <c r="M62" s="128"/>
      <c r="N62" s="128"/>
    </row>
    <row r="63" spans="2:14" ht="15" customHeight="1" x14ac:dyDescent="0.25">
      <c r="B63" s="680"/>
      <c r="C63" s="494"/>
      <c r="D63" s="676"/>
      <c r="E63" s="675"/>
      <c r="F63" s="3" t="str">
        <f>Emissionsfaktoren!F63</f>
        <v>MWh</v>
      </c>
      <c r="G63" s="95">
        <f>(Aktivitätsdaten!$G62*Emissionsfaktoren!$G63)/1000</f>
        <v>0</v>
      </c>
      <c r="H63" s="96">
        <f>(Aktivitätsdaten!$G62*Emissionsfaktoren!$H63)/1000</f>
        <v>0</v>
      </c>
      <c r="I63" s="96">
        <f>(Aktivitätsdaten!$G62*Emissionsfaktoren!$I63)/1000</f>
        <v>0</v>
      </c>
      <c r="J63" s="97">
        <f>(Aktivitätsdaten!$G62*Emissionsfaktoren!$J63)/1000</f>
        <v>0</v>
      </c>
      <c r="L63" s="128"/>
      <c r="M63" s="128"/>
      <c r="N63" s="128"/>
    </row>
    <row r="64" spans="2:14" ht="15" customHeight="1" x14ac:dyDescent="0.25">
      <c r="B64" s="680"/>
      <c r="C64" s="494"/>
      <c r="D64" s="676" t="str">
        <f>Emissionsfaktoren!D64</f>
        <v>Fernwärme-Mix</v>
      </c>
      <c r="E64" s="675"/>
      <c r="F64" s="3" t="str">
        <f>Emissionsfaktoren!F64</f>
        <v xml:space="preserve">kWh </v>
      </c>
      <c r="G64" s="95">
        <f>(Aktivitätsdaten!$G63*Emissionsfaktoren!$G64)/1000</f>
        <v>0</v>
      </c>
      <c r="H64" s="96">
        <f>(Aktivitätsdaten!$G63*Emissionsfaktoren!$H64)/1000</f>
        <v>0</v>
      </c>
      <c r="I64" s="96">
        <f>(Aktivitätsdaten!$G63*Emissionsfaktoren!$I64)/1000</f>
        <v>0</v>
      </c>
      <c r="J64" s="97">
        <f>(Aktivitätsdaten!$G63*Emissionsfaktoren!$J64)/1000</f>
        <v>0</v>
      </c>
      <c r="L64" s="128"/>
      <c r="M64" s="128"/>
      <c r="N64" s="128"/>
    </row>
    <row r="65" spans="2:14" ht="15" customHeight="1" x14ac:dyDescent="0.25">
      <c r="B65" s="680"/>
      <c r="C65" s="494"/>
      <c r="D65" s="676"/>
      <c r="E65" s="675"/>
      <c r="F65" s="3" t="str">
        <f>Emissionsfaktoren!F65</f>
        <v>MWh</v>
      </c>
      <c r="G65" s="95">
        <f>(Aktivitätsdaten!$G64*Emissionsfaktoren!$G65)/1000</f>
        <v>0</v>
      </c>
      <c r="H65" s="96">
        <f>(Aktivitätsdaten!$G64*Emissionsfaktoren!$H65)/1000</f>
        <v>0</v>
      </c>
      <c r="I65" s="96">
        <f>(Aktivitätsdaten!$G64*Emissionsfaktoren!$I65)/1000</f>
        <v>0</v>
      </c>
      <c r="J65" s="97">
        <f>(Aktivitätsdaten!$G64*Emissionsfaktoren!$J65)/1000</f>
        <v>0</v>
      </c>
      <c r="L65" s="128"/>
      <c r="M65" s="128"/>
      <c r="N65" s="128"/>
    </row>
    <row r="66" spans="2:14" ht="15" customHeight="1" x14ac:dyDescent="0.25">
      <c r="B66" s="680"/>
      <c r="C66" s="494" t="str">
        <f>Emissionsfaktoren!C66</f>
        <v>Fernkälte</v>
      </c>
      <c r="D66" s="676" t="str">
        <f>Emissionsfaktoren!D66</f>
        <v>Lieferant Wien Energie</v>
      </c>
      <c r="E66" s="683"/>
      <c r="F66" s="3" t="str">
        <f>Emissionsfaktoren!F66</f>
        <v xml:space="preserve">kWh </v>
      </c>
      <c r="G66" s="95">
        <f>(Aktivitätsdaten!$G65*Emissionsfaktoren!$G66)/1000</f>
        <v>0</v>
      </c>
      <c r="H66" s="96">
        <f>(Aktivitätsdaten!$G65*Emissionsfaktoren!$H66)/1000</f>
        <v>0</v>
      </c>
      <c r="I66" s="96">
        <f>(Aktivitätsdaten!$G65*Emissionsfaktoren!$I66)/1000</f>
        <v>0</v>
      </c>
      <c r="J66" s="97">
        <f>(Aktivitätsdaten!$G65*Emissionsfaktoren!$J66)/1000</f>
        <v>0</v>
      </c>
      <c r="L66" s="128"/>
      <c r="M66" s="128"/>
      <c r="N66" s="128"/>
    </row>
    <row r="67" spans="2:14" ht="15" customHeight="1" x14ac:dyDescent="0.25">
      <c r="B67" s="680"/>
      <c r="C67" s="494"/>
      <c r="D67" s="676"/>
      <c r="E67" s="683"/>
      <c r="F67" s="3" t="str">
        <f>Emissionsfaktoren!F67</f>
        <v>MWh</v>
      </c>
      <c r="G67" s="95">
        <f>(Aktivitätsdaten!$G66*Emissionsfaktoren!$G67)/1000</f>
        <v>0</v>
      </c>
      <c r="H67" s="96">
        <f>(Aktivitätsdaten!$G66*Emissionsfaktoren!$H67)/1000</f>
        <v>0</v>
      </c>
      <c r="I67" s="96">
        <f>(Aktivitätsdaten!$G66*Emissionsfaktoren!$I67)/1000</f>
        <v>0</v>
      </c>
      <c r="J67" s="97">
        <f>(Aktivitätsdaten!$G66*Emissionsfaktoren!$J67)/1000</f>
        <v>0</v>
      </c>
      <c r="L67" s="128"/>
      <c r="M67" s="128"/>
      <c r="N67" s="128"/>
    </row>
    <row r="68" spans="2:14" ht="15" customHeight="1" x14ac:dyDescent="0.25">
      <c r="B68" s="680"/>
      <c r="C68" s="494"/>
      <c r="D68" s="676" t="str">
        <f>Emissionsfaktoren!D68</f>
        <v>Lieferant Linz AG</v>
      </c>
      <c r="E68" s="683"/>
      <c r="F68" s="3" t="str">
        <f>Emissionsfaktoren!F68</f>
        <v xml:space="preserve">kWh </v>
      </c>
      <c r="G68" s="95">
        <f>(Aktivitätsdaten!$G67*Emissionsfaktoren!$G68)/1000</f>
        <v>0</v>
      </c>
      <c r="H68" s="96">
        <f>(Aktivitätsdaten!$G67*Emissionsfaktoren!$H68)/1000</f>
        <v>0</v>
      </c>
      <c r="I68" s="96">
        <f>(Aktivitätsdaten!$G67*Emissionsfaktoren!$I68)/1000</f>
        <v>0</v>
      </c>
      <c r="J68" s="97">
        <f>(Aktivitätsdaten!$G67*Emissionsfaktoren!$J68)/1000</f>
        <v>0</v>
      </c>
      <c r="L68" s="128"/>
      <c r="M68" s="128"/>
      <c r="N68" s="128"/>
    </row>
    <row r="69" spans="2:14" ht="15" customHeight="1" x14ac:dyDescent="0.25">
      <c r="B69" s="680"/>
      <c r="C69" s="494"/>
      <c r="D69" s="676"/>
      <c r="E69" s="683"/>
      <c r="F69" s="3" t="str">
        <f>Emissionsfaktoren!F69</f>
        <v>MWh</v>
      </c>
      <c r="G69" s="95">
        <f>(Aktivitätsdaten!$G68*Emissionsfaktoren!$G69)/1000</f>
        <v>0</v>
      </c>
      <c r="H69" s="96">
        <f>(Aktivitätsdaten!$G68*Emissionsfaktoren!$H69)/1000</f>
        <v>0</v>
      </c>
      <c r="I69" s="96">
        <f>(Aktivitätsdaten!$G68*Emissionsfaktoren!$I69)/1000</f>
        <v>0</v>
      </c>
      <c r="J69" s="97">
        <f>(Aktivitätsdaten!$G68*Emissionsfaktoren!$J69)/1000</f>
        <v>0</v>
      </c>
      <c r="L69" s="128"/>
      <c r="M69" s="128"/>
      <c r="N69" s="128"/>
    </row>
    <row r="70" spans="2:14" ht="15" customHeight="1" x14ac:dyDescent="0.25">
      <c r="B70" s="680"/>
      <c r="C70" s="495" t="str">
        <f>Emissionsfaktoren!C70</f>
        <v>Dampferzeugung</v>
      </c>
      <c r="D70" s="676" t="str">
        <f>Emissionsfaktoren!D70</f>
        <v>Erdgasverbrauch Dampf</v>
      </c>
      <c r="E70" s="104"/>
      <c r="F70" s="3" t="str">
        <f>Emissionsfaktoren!F70</f>
        <v>kWh (Heizwert)</v>
      </c>
      <c r="G70" s="95">
        <f>(Aktivitätsdaten!$G69*Emissionsfaktoren!$G70)/1000</f>
        <v>0</v>
      </c>
      <c r="H70" s="96">
        <f>(Aktivitätsdaten!$G69*Emissionsfaktoren!$H70)/1000</f>
        <v>0</v>
      </c>
      <c r="I70" s="96">
        <f>(Aktivitätsdaten!$G69*Emissionsfaktoren!$I70)/1000</f>
        <v>0</v>
      </c>
      <c r="J70" s="97">
        <f>(Aktivitätsdaten!$G69*Emissionsfaktoren!$J70)/1000</f>
        <v>0</v>
      </c>
      <c r="L70" s="128"/>
      <c r="M70" s="128"/>
      <c r="N70" s="128"/>
    </row>
    <row r="71" spans="2:14" ht="15" customHeight="1" x14ac:dyDescent="0.25">
      <c r="B71" s="680"/>
      <c r="C71" s="495"/>
      <c r="D71" s="676"/>
      <c r="E71" s="104"/>
      <c r="F71" s="3" t="str">
        <f>Emissionsfaktoren!F71</f>
        <v>kWh (Brennwert)</v>
      </c>
      <c r="G71" s="95">
        <f>(Aktivitätsdaten!$G70*Emissionsfaktoren!$G71)/1000</f>
        <v>0</v>
      </c>
      <c r="H71" s="96">
        <f>(Aktivitätsdaten!$G70*Emissionsfaktoren!$H71)/1000</f>
        <v>0</v>
      </c>
      <c r="I71" s="96">
        <f>(Aktivitätsdaten!$G70*Emissionsfaktoren!$I71)/1000</f>
        <v>0</v>
      </c>
      <c r="J71" s="97">
        <f>(Aktivitätsdaten!$G70*Emissionsfaktoren!$J71)/1000</f>
        <v>0</v>
      </c>
      <c r="L71" s="128"/>
      <c r="M71" s="128"/>
      <c r="N71" s="128"/>
    </row>
    <row r="72" spans="2:14" ht="15" customHeight="1" x14ac:dyDescent="0.25">
      <c r="B72" s="680"/>
      <c r="C72" s="495"/>
      <c r="D72" s="676"/>
      <c r="E72" s="104"/>
      <c r="F72" s="3" t="str">
        <f>Emissionsfaktoren!F72</f>
        <v>Nm³</v>
      </c>
      <c r="G72" s="95">
        <f>(Aktivitätsdaten!$G71*Emissionsfaktoren!$G72)/1000</f>
        <v>0</v>
      </c>
      <c r="H72" s="96">
        <f>(Aktivitätsdaten!$G71*Emissionsfaktoren!$H72)/1000</f>
        <v>0</v>
      </c>
      <c r="I72" s="96">
        <f>(Aktivitätsdaten!$G71*Emissionsfaktoren!$I72)/1000</f>
        <v>0</v>
      </c>
      <c r="J72" s="97">
        <f>(Aktivitätsdaten!$G71*Emissionsfaktoren!$J72)/1000</f>
        <v>0</v>
      </c>
      <c r="L72" s="128"/>
      <c r="M72" s="128"/>
      <c r="N72" s="128"/>
    </row>
    <row r="73" spans="2:14" ht="15" customHeight="1" x14ac:dyDescent="0.25">
      <c r="B73" s="680"/>
      <c r="C73" s="495"/>
      <c r="D73" s="676" t="str">
        <f>Emissionsfaktoren!D73</f>
        <v>Heizölverbrauch Dampf</v>
      </c>
      <c r="E73" s="675" t="str">
        <f>Emissionsfaktoren!E73</f>
        <v>Heizöl extra leicht (EL)</v>
      </c>
      <c r="F73" s="3" t="str">
        <f>Emissionsfaktoren!F73</f>
        <v>kWh</v>
      </c>
      <c r="G73" s="95">
        <f>(Aktivitätsdaten!$G72*Emissionsfaktoren!$G73)/1000</f>
        <v>0</v>
      </c>
      <c r="H73" s="96">
        <f>(Aktivitätsdaten!$G72*Emissionsfaktoren!$H73)/1000</f>
        <v>0</v>
      </c>
      <c r="I73" s="96">
        <f>(Aktivitätsdaten!$G72*Emissionsfaktoren!$I73)/1000</f>
        <v>0</v>
      </c>
      <c r="J73" s="97">
        <f>(Aktivitätsdaten!$G72*Emissionsfaktoren!$J73)/1000</f>
        <v>0</v>
      </c>
      <c r="L73" s="128"/>
      <c r="M73" s="128"/>
      <c r="N73" s="128"/>
    </row>
    <row r="74" spans="2:14" ht="15" customHeight="1" x14ac:dyDescent="0.25">
      <c r="B74" s="680"/>
      <c r="C74" s="495"/>
      <c r="D74" s="676"/>
      <c r="E74" s="675"/>
      <c r="F74" s="3" t="str">
        <f>Emissionsfaktoren!F74</f>
        <v>Liter</v>
      </c>
      <c r="G74" s="95">
        <f>(Aktivitätsdaten!$G73*Emissionsfaktoren!$G74)/1000</f>
        <v>0</v>
      </c>
      <c r="H74" s="96">
        <f>(Aktivitätsdaten!$G73*Emissionsfaktoren!$H74)/1000</f>
        <v>0</v>
      </c>
      <c r="I74" s="96">
        <f>(Aktivitätsdaten!$G73*Emissionsfaktoren!$I74)/1000</f>
        <v>0</v>
      </c>
      <c r="J74" s="97">
        <f>(Aktivitätsdaten!$G73*Emissionsfaktoren!$J74)/1000</f>
        <v>0</v>
      </c>
      <c r="L74" s="128"/>
      <c r="M74" s="128"/>
      <c r="N74" s="128"/>
    </row>
    <row r="75" spans="2:14" ht="15" customHeight="1" x14ac:dyDescent="0.25">
      <c r="B75" s="680"/>
      <c r="C75" s="495"/>
      <c r="D75" s="676"/>
      <c r="E75" s="675" t="str">
        <f>Emissionsfaktoren!E75</f>
        <v>Heizöl leicht</v>
      </c>
      <c r="F75" s="3" t="str">
        <f>Emissionsfaktoren!F75</f>
        <v>kWh</v>
      </c>
      <c r="G75" s="95">
        <f>(Aktivitätsdaten!$G74*Emissionsfaktoren!$G75)/1000</f>
        <v>0</v>
      </c>
      <c r="H75" s="96">
        <f>(Aktivitätsdaten!$G74*Emissionsfaktoren!$H75)/1000</f>
        <v>0</v>
      </c>
      <c r="I75" s="96">
        <f>(Aktivitätsdaten!$G74*Emissionsfaktoren!$I75)/1000</f>
        <v>0</v>
      </c>
      <c r="J75" s="97">
        <f>(Aktivitätsdaten!$G74*Emissionsfaktoren!$J75)/1000</f>
        <v>0</v>
      </c>
      <c r="L75" s="128"/>
      <c r="M75" s="128"/>
      <c r="N75" s="128"/>
    </row>
    <row r="76" spans="2:14" ht="15" customHeight="1" x14ac:dyDescent="0.25">
      <c r="B76" s="680"/>
      <c r="C76" s="495"/>
      <c r="D76" s="676"/>
      <c r="E76" s="675"/>
      <c r="F76" s="3" t="str">
        <f>Emissionsfaktoren!F76</f>
        <v>Liter</v>
      </c>
      <c r="G76" s="95">
        <f>(Aktivitätsdaten!$G75*Emissionsfaktoren!$G76)/1000</f>
        <v>0</v>
      </c>
      <c r="H76" s="96">
        <f>(Aktivitätsdaten!$G75*Emissionsfaktoren!$H76)/1000</f>
        <v>0</v>
      </c>
      <c r="I76" s="96">
        <f>(Aktivitätsdaten!$G75*Emissionsfaktoren!$I76)/1000</f>
        <v>0</v>
      </c>
      <c r="J76" s="97">
        <f>(Aktivitätsdaten!$G75*Emissionsfaktoren!$J76)/1000</f>
        <v>0</v>
      </c>
      <c r="L76" s="128"/>
      <c r="M76" s="128"/>
      <c r="N76" s="128"/>
    </row>
    <row r="77" spans="2:14" ht="15" customHeight="1" x14ac:dyDescent="0.25">
      <c r="B77" s="680"/>
      <c r="C77" s="495"/>
      <c r="D77" s="676" t="str">
        <f>Emissionsfaktoren!D77</f>
        <v>Kohleverbrauch Dampf</v>
      </c>
      <c r="E77" s="685"/>
      <c r="F77" s="3" t="str">
        <f>Emissionsfaktoren!F77</f>
        <v>kWh</v>
      </c>
      <c r="G77" s="95">
        <f>(Aktivitätsdaten!$G76*Emissionsfaktoren!$G77)/1000</f>
        <v>0</v>
      </c>
      <c r="H77" s="96">
        <f>(Aktivitätsdaten!$G76*Emissionsfaktoren!$H77)/1000</f>
        <v>0</v>
      </c>
      <c r="I77" s="96">
        <f>(Aktivitätsdaten!$G76*Emissionsfaktoren!$I77)/1000</f>
        <v>0</v>
      </c>
      <c r="J77" s="97">
        <f>(Aktivitätsdaten!$G76*Emissionsfaktoren!$J77)/1000</f>
        <v>0</v>
      </c>
      <c r="L77" s="128"/>
      <c r="M77" s="128"/>
      <c r="N77" s="128"/>
    </row>
    <row r="78" spans="2:14" ht="15" customHeight="1" x14ac:dyDescent="0.25">
      <c r="B78" s="680"/>
      <c r="C78" s="495"/>
      <c r="D78" s="676"/>
      <c r="E78" s="685"/>
      <c r="F78" s="3" t="str">
        <f>Emissionsfaktoren!F78</f>
        <v>kg</v>
      </c>
      <c r="G78" s="95">
        <f>(Aktivitätsdaten!$G77*Emissionsfaktoren!$G78)/1000</f>
        <v>0</v>
      </c>
      <c r="H78" s="96">
        <f>(Aktivitätsdaten!$G77*Emissionsfaktoren!$H78)/1000</f>
        <v>0</v>
      </c>
      <c r="I78" s="96">
        <f>(Aktivitätsdaten!$G77*Emissionsfaktoren!$I78)/1000</f>
        <v>0</v>
      </c>
      <c r="J78" s="97">
        <f>(Aktivitätsdaten!$G77*Emissionsfaktoren!$J78)/1000</f>
        <v>0</v>
      </c>
      <c r="L78" s="128"/>
      <c r="M78" s="128"/>
      <c r="N78" s="128"/>
    </row>
    <row r="79" spans="2:14" ht="15" customHeight="1" x14ac:dyDescent="0.25">
      <c r="B79" s="680"/>
      <c r="C79" s="494" t="str">
        <f>Emissionsfaktoren!C79</f>
        <v>Sonstige Treibstoffeinsätze</v>
      </c>
      <c r="D79" s="676" t="str">
        <f>Emissionsfaktoren!D79</f>
        <v>Diesel</v>
      </c>
      <c r="E79" s="685"/>
      <c r="F79" s="3" t="str">
        <f>Emissionsfaktoren!F79</f>
        <v>Liter</v>
      </c>
      <c r="G79" s="95">
        <f>(Aktivitätsdaten!$G78*Emissionsfaktoren!$G79)/1000</f>
        <v>0</v>
      </c>
      <c r="H79" s="96">
        <f>(Aktivitätsdaten!$G78*Emissionsfaktoren!$H79)/1000</f>
        <v>0</v>
      </c>
      <c r="I79" s="96">
        <f>(Aktivitätsdaten!$G78*Emissionsfaktoren!$I79)/1000</f>
        <v>0</v>
      </c>
      <c r="J79" s="97">
        <f>(Aktivitätsdaten!$G78*Emissionsfaktoren!$J79)/1000</f>
        <v>0</v>
      </c>
      <c r="L79" s="128"/>
      <c r="M79" s="128"/>
      <c r="N79" s="128"/>
    </row>
    <row r="80" spans="2:14" ht="15" customHeight="1" x14ac:dyDescent="0.25">
      <c r="B80" s="680"/>
      <c r="C80" s="494"/>
      <c r="D80" s="676"/>
      <c r="E80" s="685"/>
      <c r="F80" s="3" t="str">
        <f>Emissionsfaktoren!F80</f>
        <v>kg</v>
      </c>
      <c r="G80" s="95">
        <f>(Aktivitätsdaten!$G79*Emissionsfaktoren!$G80)/1000</f>
        <v>0</v>
      </c>
      <c r="H80" s="96">
        <f>(Aktivitätsdaten!$G79*Emissionsfaktoren!$H80)/1000</f>
        <v>0</v>
      </c>
      <c r="I80" s="96">
        <f>(Aktivitätsdaten!$G79*Emissionsfaktoren!$I80)/1000</f>
        <v>0</v>
      </c>
      <c r="J80" s="97">
        <f>(Aktivitätsdaten!$G79*Emissionsfaktoren!$J80)/1000</f>
        <v>0</v>
      </c>
      <c r="L80" s="128"/>
      <c r="M80" s="128"/>
      <c r="N80" s="128"/>
    </row>
    <row r="81" spans="2:14" ht="15" customHeight="1" x14ac:dyDescent="0.25">
      <c r="B81" s="680"/>
      <c r="C81" s="494"/>
      <c r="D81" s="676" t="str">
        <f>Emissionsfaktoren!D81</f>
        <v>Benzin (inkl. Geräte mit Zweitaktgemisch)</v>
      </c>
      <c r="E81" s="685"/>
      <c r="F81" s="3" t="str">
        <f>Emissionsfaktoren!F81</f>
        <v>Liter</v>
      </c>
      <c r="G81" s="95">
        <f>(Aktivitätsdaten!$G80*Emissionsfaktoren!$G81)/1000</f>
        <v>0</v>
      </c>
      <c r="H81" s="96">
        <f>(Aktivitätsdaten!$G80*Emissionsfaktoren!$H81)/1000</f>
        <v>0</v>
      </c>
      <c r="I81" s="96">
        <f>(Aktivitätsdaten!$G80*Emissionsfaktoren!$I81)/1000</f>
        <v>0</v>
      </c>
      <c r="J81" s="97">
        <f>(Aktivitätsdaten!$G80*Emissionsfaktoren!$J81)/1000</f>
        <v>0</v>
      </c>
      <c r="L81" s="128"/>
      <c r="M81" s="128"/>
      <c r="N81" s="128"/>
    </row>
    <row r="82" spans="2:14" ht="15" customHeight="1" x14ac:dyDescent="0.25">
      <c r="B82" s="680"/>
      <c r="C82" s="494"/>
      <c r="D82" s="676"/>
      <c r="E82" s="685"/>
      <c r="F82" s="3" t="str">
        <f>Emissionsfaktoren!F82</f>
        <v>kg</v>
      </c>
      <c r="G82" s="95">
        <f>(Aktivitätsdaten!$G81*Emissionsfaktoren!$G82)/1000</f>
        <v>0</v>
      </c>
      <c r="H82" s="96">
        <f>(Aktivitätsdaten!$G81*Emissionsfaktoren!$H82)/1000</f>
        <v>0</v>
      </c>
      <c r="I82" s="96">
        <f>(Aktivitätsdaten!$G81*Emissionsfaktoren!$I82)/1000</f>
        <v>0</v>
      </c>
      <c r="J82" s="97">
        <f>(Aktivitätsdaten!$G81*Emissionsfaktoren!$J82)/1000</f>
        <v>0</v>
      </c>
      <c r="L82" s="128"/>
      <c r="M82" s="128"/>
      <c r="N82" s="128"/>
    </row>
    <row r="83" spans="2:14" ht="15" customHeight="1" x14ac:dyDescent="0.25">
      <c r="B83" s="680"/>
      <c r="C83" s="494"/>
      <c r="D83" s="676" t="str">
        <f>Emissionsfaktoren!D83</f>
        <v>Erdgas / CNG (compressed natural gas)</v>
      </c>
      <c r="E83" s="685"/>
      <c r="F83" s="3" t="str">
        <f>Emissionsfaktoren!F83</f>
        <v>kWh</v>
      </c>
      <c r="G83" s="95">
        <f>(Aktivitätsdaten!$G82*Emissionsfaktoren!$G83)/1000</f>
        <v>0</v>
      </c>
      <c r="H83" s="96">
        <f>(Aktivitätsdaten!$G82*Emissionsfaktoren!$H83)/1000</f>
        <v>0</v>
      </c>
      <c r="I83" s="96">
        <f>(Aktivitätsdaten!$G82*Emissionsfaktoren!$I83)/1000</f>
        <v>0</v>
      </c>
      <c r="J83" s="97">
        <f>(Aktivitätsdaten!$G82*Emissionsfaktoren!$J83)/1000</f>
        <v>0</v>
      </c>
      <c r="L83" s="128"/>
      <c r="M83" s="128"/>
      <c r="N83" s="128"/>
    </row>
    <row r="84" spans="2:14" ht="15" customHeight="1" x14ac:dyDescent="0.25">
      <c r="B84" s="680"/>
      <c r="C84" s="494"/>
      <c r="D84" s="676"/>
      <c r="E84" s="685"/>
      <c r="F84" s="3" t="str">
        <f>Emissionsfaktoren!F84</f>
        <v>m³</v>
      </c>
      <c r="G84" s="95">
        <f>(Aktivitätsdaten!$G83*Emissionsfaktoren!$G84)/1000</f>
        <v>0</v>
      </c>
      <c r="H84" s="96">
        <f>(Aktivitätsdaten!$G83*Emissionsfaktoren!$H84)/1000</f>
        <v>0</v>
      </c>
      <c r="I84" s="96">
        <f>(Aktivitätsdaten!$G83*Emissionsfaktoren!$I84)/1000</f>
        <v>0</v>
      </c>
      <c r="J84" s="97">
        <f>(Aktivitätsdaten!$G83*Emissionsfaktoren!$J84)/1000</f>
        <v>0</v>
      </c>
      <c r="L84" s="128"/>
      <c r="M84" s="128"/>
      <c r="N84" s="128"/>
    </row>
    <row r="85" spans="2:14" ht="15" customHeight="1" x14ac:dyDescent="0.25">
      <c r="B85" s="686" t="str">
        <f>Emissionsfaktoren!B85</f>
        <v>Mobilität</v>
      </c>
      <c r="C85" s="503" t="str">
        <f>Emissionsfaktoren!C85</f>
        <v>Dienstreisen</v>
      </c>
      <c r="D85" s="37" t="str">
        <f>Emissionsfaktoren!D85</f>
        <v>Pkw</v>
      </c>
      <c r="E85" s="105"/>
      <c r="F85" s="98" t="str">
        <f>Emissionsfaktoren!F85</f>
        <v>Personenkilometer</v>
      </c>
      <c r="G85" s="95">
        <f>(Aktivitätsdaten!$G84*Emissionsfaktoren!$G85)/1000</f>
        <v>0</v>
      </c>
      <c r="H85" s="96">
        <f>(Aktivitätsdaten!$G84*Emissionsfaktoren!$H85)/1000</f>
        <v>0</v>
      </c>
      <c r="I85" s="96">
        <f>(Aktivitätsdaten!$G84*Emissionsfaktoren!$I85)/1000</f>
        <v>0</v>
      </c>
      <c r="J85" s="97">
        <f>(Aktivitätsdaten!$G84*Emissionsfaktoren!$J85)/1000</f>
        <v>0</v>
      </c>
      <c r="L85" s="128"/>
      <c r="M85" s="128"/>
      <c r="N85" s="128"/>
    </row>
    <row r="86" spans="2:14" ht="15" customHeight="1" x14ac:dyDescent="0.25">
      <c r="B86" s="686"/>
      <c r="C86" s="503"/>
      <c r="D86" s="37" t="str">
        <f>Emissionsfaktoren!D86</f>
        <v>E-Pkw</v>
      </c>
      <c r="E86" s="105"/>
      <c r="F86" s="98" t="str">
        <f>Emissionsfaktoren!F86</f>
        <v>Personenkilometer</v>
      </c>
      <c r="G86" s="95">
        <f>(Aktivitätsdaten!$G85*Emissionsfaktoren!$G86)/1000</f>
        <v>0</v>
      </c>
      <c r="H86" s="96">
        <f>(Aktivitätsdaten!$G85*Emissionsfaktoren!$H86)/1000</f>
        <v>0</v>
      </c>
      <c r="I86" s="96">
        <f>(Aktivitätsdaten!$G85*Emissionsfaktoren!$I86)/1000</f>
        <v>0</v>
      </c>
      <c r="J86" s="97">
        <f>(Aktivitätsdaten!$G85*Emissionsfaktoren!$J86)/1000</f>
        <v>0</v>
      </c>
      <c r="L86" s="128"/>
      <c r="M86" s="128"/>
      <c r="N86" s="128"/>
    </row>
    <row r="87" spans="2:14" ht="15" customHeight="1" x14ac:dyDescent="0.25">
      <c r="B87" s="686"/>
      <c r="C87" s="503"/>
      <c r="D87" s="37" t="str">
        <f>Emissionsfaktoren!D87</f>
        <v>Bahn</v>
      </c>
      <c r="E87" s="41"/>
      <c r="F87" s="98" t="str">
        <f>Emissionsfaktoren!F87</f>
        <v>Personenkilometer</v>
      </c>
      <c r="G87" s="95">
        <f>(Aktivitätsdaten!$G86*Emissionsfaktoren!$G87)/1000</f>
        <v>0</v>
      </c>
      <c r="H87" s="96">
        <f>(Aktivitätsdaten!$G86*Emissionsfaktoren!$H87)/1000</f>
        <v>0</v>
      </c>
      <c r="I87" s="96">
        <f>(Aktivitätsdaten!$G86*Emissionsfaktoren!$I87)/1000</f>
        <v>0</v>
      </c>
      <c r="J87" s="97">
        <f>(Aktivitätsdaten!$G86*Emissionsfaktoren!$J87)/1000</f>
        <v>0</v>
      </c>
      <c r="L87" s="128"/>
      <c r="M87" s="128"/>
      <c r="N87" s="128"/>
    </row>
    <row r="88" spans="2:14" ht="15" customHeight="1" x14ac:dyDescent="0.25">
      <c r="B88" s="686"/>
      <c r="C88" s="503"/>
      <c r="D88" s="37" t="str">
        <f>Emissionsfaktoren!D88</f>
        <v>Fernbus</v>
      </c>
      <c r="E88" s="41"/>
      <c r="F88" s="98" t="str">
        <f>Emissionsfaktoren!F88</f>
        <v>Personenkilometer</v>
      </c>
      <c r="G88" s="95">
        <f>(Aktivitätsdaten!$G87*Emissionsfaktoren!$G88)/1000</f>
        <v>0</v>
      </c>
      <c r="H88" s="96">
        <f>(Aktivitätsdaten!$G87*Emissionsfaktoren!$H88)/1000</f>
        <v>0</v>
      </c>
      <c r="I88" s="96">
        <f>(Aktivitätsdaten!$G87*Emissionsfaktoren!$I88)/1000</f>
        <v>0</v>
      </c>
      <c r="J88" s="97">
        <f>(Aktivitätsdaten!$G87*Emissionsfaktoren!$J88)/1000</f>
        <v>0</v>
      </c>
      <c r="L88" s="128"/>
      <c r="M88" s="128"/>
      <c r="N88" s="128"/>
    </row>
    <row r="89" spans="2:14" ht="15" customHeight="1" x14ac:dyDescent="0.25">
      <c r="B89" s="686"/>
      <c r="C89" s="503"/>
      <c r="D89" s="503" t="str">
        <f>Emissionsfaktoren!D89</f>
        <v>Flugzeug (alte Methode bis ClimCalc 2021)</v>
      </c>
      <c r="E89" s="40" t="str">
        <f>Emissionsfaktoren!E89</f>
        <v>Kurzstreckenflug ( ≤ 750 km)</v>
      </c>
      <c r="F89" s="98" t="str">
        <f>Emissionsfaktoren!F89</f>
        <v>Personenkilometer</v>
      </c>
      <c r="G89" s="95">
        <f>(Aktivitätsdaten!$G88*Emissionsfaktoren!$G89)/1000</f>
        <v>0</v>
      </c>
      <c r="H89" s="96">
        <f>(Aktivitätsdaten!$G88*Emissionsfaktoren!$H89)/1000</f>
        <v>0</v>
      </c>
      <c r="I89" s="96">
        <f>(Aktivitätsdaten!$G88*Emissionsfaktoren!$I89)/1000</f>
        <v>0</v>
      </c>
      <c r="J89" s="97">
        <f>(Aktivitätsdaten!$G88*Emissionsfaktoren!$J89)/1000</f>
        <v>0</v>
      </c>
      <c r="L89" s="128"/>
      <c r="M89" s="128"/>
      <c r="N89" s="128"/>
    </row>
    <row r="90" spans="2:14" ht="15" customHeight="1" x14ac:dyDescent="0.25">
      <c r="B90" s="686"/>
      <c r="C90" s="503"/>
      <c r="D90" s="503"/>
      <c r="E90" s="40" t="str">
        <f>Emissionsfaktoren!E90</f>
        <v>Langstreckenflug (&gt; 750 km)</v>
      </c>
      <c r="F90" s="98" t="str">
        <f>Emissionsfaktoren!F90</f>
        <v>Personenkilometer</v>
      </c>
      <c r="G90" s="95">
        <f>(Aktivitätsdaten!$G89*Emissionsfaktoren!$G90)/1000</f>
        <v>0</v>
      </c>
      <c r="H90" s="96">
        <f>(Aktivitätsdaten!$G89*Emissionsfaktoren!$H90)/1000</f>
        <v>0</v>
      </c>
      <c r="I90" s="96">
        <f>(Aktivitätsdaten!$G89*Emissionsfaktoren!$I90)/1000</f>
        <v>0</v>
      </c>
      <c r="J90" s="97">
        <f>(Aktivitätsdaten!$G89*Emissionsfaktoren!$J90)/1000</f>
        <v>0</v>
      </c>
      <c r="L90" s="128"/>
      <c r="M90" s="128"/>
      <c r="N90" s="128"/>
    </row>
    <row r="91" spans="2:14" ht="15" customHeight="1" x14ac:dyDescent="0.25">
      <c r="B91" s="686"/>
      <c r="C91" s="503"/>
      <c r="D91" s="507" t="str">
        <f>Emissionsfaktoren!D91</f>
        <v>Flugzeug
(neue Methode seit ClimCalc 2022)</v>
      </c>
      <c r="E91" s="40" t="str">
        <f>Emissionsfaktoren!E91</f>
        <v>Inlandsflug</v>
      </c>
      <c r="F91" s="98" t="str">
        <f>Emissionsfaktoren!F91</f>
        <v>Personenkilometer</v>
      </c>
      <c r="G91" s="95">
        <f>(Aktivitätsdaten!$G90*Emissionsfaktoren!$G91)/1000</f>
        <v>0</v>
      </c>
      <c r="H91" s="96">
        <f>(Aktivitätsdaten!$G90*Emissionsfaktoren!$H91)/1000</f>
        <v>0</v>
      </c>
      <c r="I91" s="96">
        <f>(Aktivitätsdaten!$G90*Emissionsfaktoren!$I91)/1000</f>
        <v>0</v>
      </c>
      <c r="J91" s="97">
        <f>(Aktivitätsdaten!$G90*Emissionsfaktoren!$J91)/1000</f>
        <v>0</v>
      </c>
      <c r="L91" s="128"/>
      <c r="M91" s="128"/>
      <c r="N91" s="128"/>
    </row>
    <row r="92" spans="2:14" ht="30" x14ac:dyDescent="0.25">
      <c r="B92" s="686"/>
      <c r="C92" s="503"/>
      <c r="D92" s="507"/>
      <c r="E92" s="40" t="str">
        <f>Emissionsfaktoren!E92</f>
        <v>Kurz-/Mittelstrecke (bis 1.000 km)</v>
      </c>
      <c r="F92" s="98" t="str">
        <f>Emissionsfaktoren!F92</f>
        <v>Personenkilometer</v>
      </c>
      <c r="G92" s="95">
        <f>(Aktivitätsdaten!$G91*Emissionsfaktoren!$G92)/1000</f>
        <v>0</v>
      </c>
      <c r="H92" s="96">
        <f>(Aktivitätsdaten!$G91*Emissionsfaktoren!$H92)/1000</f>
        <v>0</v>
      </c>
      <c r="I92" s="96">
        <f>(Aktivitätsdaten!$G91*Emissionsfaktoren!$I92)/1000</f>
        <v>0</v>
      </c>
      <c r="J92" s="97">
        <f>(Aktivitätsdaten!$G91*Emissionsfaktoren!$J92)/1000</f>
        <v>0</v>
      </c>
      <c r="L92" s="128"/>
      <c r="M92" s="128"/>
      <c r="N92" s="128"/>
    </row>
    <row r="93" spans="2:14" ht="15" customHeight="1" x14ac:dyDescent="0.25">
      <c r="B93" s="686"/>
      <c r="C93" s="503"/>
      <c r="D93" s="507"/>
      <c r="E93" s="40" t="str">
        <f>Emissionsfaktoren!E93</f>
        <v>Kurze Langstrecke (bis 4.000 km)</v>
      </c>
      <c r="F93" s="98" t="str">
        <f>Emissionsfaktoren!F93</f>
        <v>Personenkilometer</v>
      </c>
      <c r="G93" s="95">
        <f>(Aktivitätsdaten!$G92*Emissionsfaktoren!$G93)/1000</f>
        <v>0</v>
      </c>
      <c r="H93" s="96">
        <f>(Aktivitätsdaten!$G92*Emissionsfaktoren!$H93)/1000</f>
        <v>0</v>
      </c>
      <c r="I93" s="96">
        <f>(Aktivitätsdaten!$G92*Emissionsfaktoren!$I93)/1000</f>
        <v>0</v>
      </c>
      <c r="J93" s="97">
        <f>(Aktivitätsdaten!$G92*Emissionsfaktoren!$J93)/1000</f>
        <v>0</v>
      </c>
      <c r="L93" s="128"/>
      <c r="M93" s="128"/>
      <c r="N93" s="128"/>
    </row>
    <row r="94" spans="2:14" ht="15" customHeight="1" x14ac:dyDescent="0.25">
      <c r="B94" s="686"/>
      <c r="C94" s="503"/>
      <c r="D94" s="507"/>
      <c r="E94" s="40" t="str">
        <f>Emissionsfaktoren!E94</f>
        <v>Langstrecke (&gt; 4.000 km)</v>
      </c>
      <c r="F94" s="98" t="str">
        <f>Emissionsfaktoren!F94</f>
        <v>Personenkilometer</v>
      </c>
      <c r="G94" s="95">
        <f>(Aktivitätsdaten!$G93*Emissionsfaktoren!$G94)/1000</f>
        <v>0</v>
      </c>
      <c r="H94" s="96">
        <f>(Aktivitätsdaten!$G93*Emissionsfaktoren!$H94)/1000</f>
        <v>0</v>
      </c>
      <c r="I94" s="96">
        <f>(Aktivitätsdaten!$G93*Emissionsfaktoren!$I94)/1000</f>
        <v>0</v>
      </c>
      <c r="J94" s="97">
        <f>(Aktivitätsdaten!$G93*Emissionsfaktoren!$J94)/1000</f>
        <v>0</v>
      </c>
      <c r="L94" s="128"/>
      <c r="M94" s="128"/>
      <c r="N94" s="128"/>
    </row>
    <row r="95" spans="2:14" ht="15" customHeight="1" x14ac:dyDescent="0.25">
      <c r="B95" s="686"/>
      <c r="C95" s="498" t="str">
        <f>Emissionsfaktoren!C95</f>
        <v>Pendeln (Bedienstete)</v>
      </c>
      <c r="D95" s="37" t="str">
        <f>Emissionsfaktoren!D95</f>
        <v>Pkw</v>
      </c>
      <c r="E95" s="105"/>
      <c r="F95" s="98" t="str">
        <f>Emissionsfaktoren!F95</f>
        <v>Personenkilometer</v>
      </c>
      <c r="G95" s="95">
        <f>(Aktivitätsdaten!$G94*Emissionsfaktoren!$G95)/1000</f>
        <v>0</v>
      </c>
      <c r="H95" s="96">
        <f>(Aktivitätsdaten!$G94*Emissionsfaktoren!$H95)/1000</f>
        <v>0</v>
      </c>
      <c r="I95" s="96">
        <f>(Aktivitätsdaten!$G94*Emissionsfaktoren!$I95)/1000</f>
        <v>0</v>
      </c>
      <c r="J95" s="97">
        <f>(Aktivitätsdaten!$G94*Emissionsfaktoren!$J95)/1000</f>
        <v>0</v>
      </c>
      <c r="L95" s="128"/>
      <c r="M95" s="128"/>
      <c r="N95" s="128"/>
    </row>
    <row r="96" spans="2:14" ht="15" customHeight="1" x14ac:dyDescent="0.25">
      <c r="B96" s="686"/>
      <c r="C96" s="502"/>
      <c r="D96" s="37" t="str">
        <f>Emissionsfaktoren!D96</f>
        <v>E-Pkw</v>
      </c>
      <c r="E96" s="105"/>
      <c r="F96" s="98" t="str">
        <f>Emissionsfaktoren!F96</f>
        <v>Personenkilometer</v>
      </c>
      <c r="G96" s="95">
        <f>(Aktivitätsdaten!$G95*Emissionsfaktoren!$G96)/1000</f>
        <v>0</v>
      </c>
      <c r="H96" s="96">
        <f>(Aktivitätsdaten!$G95*Emissionsfaktoren!$H96)/1000</f>
        <v>0</v>
      </c>
      <c r="I96" s="96">
        <f>(Aktivitätsdaten!$G95*Emissionsfaktoren!$I96)/1000</f>
        <v>0</v>
      </c>
      <c r="J96" s="97">
        <f>(Aktivitätsdaten!$G95*Emissionsfaktoren!$J96)/1000</f>
        <v>0</v>
      </c>
      <c r="L96" s="128"/>
      <c r="M96" s="128"/>
      <c r="N96" s="128"/>
    </row>
    <row r="97" spans="2:14" ht="15" customHeight="1" x14ac:dyDescent="0.25">
      <c r="B97" s="686"/>
      <c r="C97" s="502"/>
      <c r="D97" s="37" t="str">
        <f>Emissionsfaktoren!D97</f>
        <v>Motorisiertes Zweirad</v>
      </c>
      <c r="E97" s="105"/>
      <c r="F97" s="98" t="str">
        <f>Emissionsfaktoren!F97</f>
        <v>Personenkilometer</v>
      </c>
      <c r="G97" s="95">
        <f>(Aktivitätsdaten!$G96*Emissionsfaktoren!$G97)/1000</f>
        <v>0</v>
      </c>
      <c r="H97" s="96">
        <f>(Aktivitätsdaten!$G96*Emissionsfaktoren!$H97)/1000</f>
        <v>0</v>
      </c>
      <c r="I97" s="96">
        <f>(Aktivitätsdaten!$G96*Emissionsfaktoren!$I97)/1000</f>
        <v>0</v>
      </c>
      <c r="J97" s="97">
        <f>(Aktivitätsdaten!$G96*Emissionsfaktoren!$J97)/1000</f>
        <v>0</v>
      </c>
      <c r="L97" s="128"/>
      <c r="M97" s="128"/>
      <c r="N97" s="128"/>
    </row>
    <row r="98" spans="2:14" ht="15" customHeight="1" x14ac:dyDescent="0.25">
      <c r="B98" s="686"/>
      <c r="C98" s="502"/>
      <c r="D98" s="507" t="str">
        <f>Emissionsfaktoren!D98</f>
        <v>Öffentliche Verkehrsmittel</v>
      </c>
      <c r="E98" s="40" t="str">
        <f>Emissionsfaktoren!E98</f>
        <v>ÖV - Bahn</v>
      </c>
      <c r="F98" s="98" t="str">
        <f>Emissionsfaktoren!F98</f>
        <v>Personenkilometer</v>
      </c>
      <c r="G98" s="95">
        <f>(Aktivitätsdaten!$G97*Emissionsfaktoren!$G98)/1000</f>
        <v>0</v>
      </c>
      <c r="H98" s="96">
        <f>(Aktivitätsdaten!$G97*Emissionsfaktoren!$H98)/1000</f>
        <v>0</v>
      </c>
      <c r="I98" s="96">
        <f>(Aktivitätsdaten!$G97*Emissionsfaktoren!$I98)/1000</f>
        <v>0</v>
      </c>
      <c r="J98" s="97">
        <f>(Aktivitätsdaten!$G97*Emissionsfaktoren!$J98)/1000</f>
        <v>0</v>
      </c>
      <c r="L98" s="128"/>
      <c r="M98" s="128"/>
      <c r="N98" s="128"/>
    </row>
    <row r="99" spans="2:14" ht="15" customHeight="1" x14ac:dyDescent="0.25">
      <c r="B99" s="686"/>
      <c r="C99" s="502"/>
      <c r="D99" s="507"/>
      <c r="E99" s="40" t="str">
        <f>Emissionsfaktoren!E99</f>
        <v>ÖV - Linienbus</v>
      </c>
      <c r="F99" s="98" t="str">
        <f>Emissionsfaktoren!F99</f>
        <v>Personenkilometer</v>
      </c>
      <c r="G99" s="95">
        <f>(Aktivitätsdaten!$G98*Emissionsfaktoren!$G99)/1000</f>
        <v>0</v>
      </c>
      <c r="H99" s="96">
        <f>(Aktivitätsdaten!$G98*Emissionsfaktoren!$H99)/1000</f>
        <v>0</v>
      </c>
      <c r="I99" s="96">
        <f>(Aktivitätsdaten!$G98*Emissionsfaktoren!$I99)/1000</f>
        <v>0</v>
      </c>
      <c r="J99" s="97">
        <f>(Aktivitätsdaten!$G98*Emissionsfaktoren!$J99)/1000</f>
        <v>0</v>
      </c>
      <c r="L99" s="128"/>
      <c r="M99" s="128"/>
      <c r="N99" s="128"/>
    </row>
    <row r="100" spans="2:14" ht="15" customHeight="1" x14ac:dyDescent="0.25">
      <c r="B100" s="686"/>
      <c r="C100" s="502"/>
      <c r="D100" s="507"/>
      <c r="E100" s="40" t="str">
        <f>Emissionsfaktoren!E100</f>
        <v>ÖV - U-Bahn</v>
      </c>
      <c r="F100" s="98" t="str">
        <f>Emissionsfaktoren!F100</f>
        <v>Personenkilometer</v>
      </c>
      <c r="G100" s="95">
        <f>(Aktivitätsdaten!$G99*Emissionsfaktoren!$G100)/1000</f>
        <v>0</v>
      </c>
      <c r="H100" s="96">
        <f>(Aktivitätsdaten!$G99*Emissionsfaktoren!$H100)/1000</f>
        <v>0</v>
      </c>
      <c r="I100" s="96">
        <f>(Aktivitätsdaten!$G99*Emissionsfaktoren!$I100)/1000</f>
        <v>0</v>
      </c>
      <c r="J100" s="97">
        <f>(Aktivitätsdaten!$G99*Emissionsfaktoren!$J100)/1000</f>
        <v>0</v>
      </c>
      <c r="L100" s="128"/>
      <c r="M100" s="128"/>
      <c r="N100" s="128"/>
    </row>
    <row r="101" spans="2:14" ht="15" customHeight="1" x14ac:dyDescent="0.25">
      <c r="B101" s="686"/>
      <c r="C101" s="502"/>
      <c r="D101" s="507"/>
      <c r="E101" s="40" t="str">
        <f>Emissionsfaktoren!E101</f>
        <v>ÖV - Straßenbahn</v>
      </c>
      <c r="F101" s="98" t="str">
        <f>Emissionsfaktoren!F101</f>
        <v>Personenkilometer</v>
      </c>
      <c r="G101" s="95">
        <f>(Aktivitätsdaten!$G100*Emissionsfaktoren!$G101)/1000</f>
        <v>0</v>
      </c>
      <c r="H101" s="96">
        <f>(Aktivitätsdaten!$G100*Emissionsfaktoren!$H101)/1000</f>
        <v>0</v>
      </c>
      <c r="I101" s="96">
        <f>(Aktivitätsdaten!$G100*Emissionsfaktoren!$I101)/1000</f>
        <v>0</v>
      </c>
      <c r="J101" s="97">
        <f>(Aktivitätsdaten!$G100*Emissionsfaktoren!$J101)/1000</f>
        <v>0</v>
      </c>
      <c r="L101" s="128"/>
      <c r="M101" s="128"/>
      <c r="N101" s="128"/>
    </row>
    <row r="102" spans="2:14" ht="15" customHeight="1" x14ac:dyDescent="0.25">
      <c r="B102" s="686"/>
      <c r="C102" s="502"/>
      <c r="D102" s="507"/>
      <c r="E102" s="40" t="str">
        <f>Emissionsfaktoren!E102</f>
        <v>ÖV -MIX inkl. U-Bahn</v>
      </c>
      <c r="F102" s="98" t="str">
        <f>Emissionsfaktoren!F102</f>
        <v>Personenkilometer</v>
      </c>
      <c r="G102" s="95">
        <f>(Aktivitätsdaten!$G101*Emissionsfaktoren!$G102)/1000</f>
        <v>0</v>
      </c>
      <c r="H102" s="96">
        <f>(Aktivitätsdaten!$G101*Emissionsfaktoren!$H102)/1000</f>
        <v>0</v>
      </c>
      <c r="I102" s="96">
        <f>(Aktivitätsdaten!$G101*Emissionsfaktoren!$I102)/1000</f>
        <v>0</v>
      </c>
      <c r="J102" s="97">
        <f>(Aktivitätsdaten!$G101*Emissionsfaktoren!$J102)/1000</f>
        <v>0</v>
      </c>
      <c r="L102" s="128"/>
      <c r="M102" s="128"/>
      <c r="N102" s="128"/>
    </row>
    <row r="103" spans="2:14" ht="15" customHeight="1" x14ac:dyDescent="0.25">
      <c r="B103" s="686"/>
      <c r="C103" s="502"/>
      <c r="D103" s="507"/>
      <c r="E103" s="40" t="str">
        <f>Emissionsfaktoren!E103</f>
        <v>ÖV -MIX exkl. U-Bahn</v>
      </c>
      <c r="F103" s="98" t="str">
        <f>Emissionsfaktoren!F103</f>
        <v>Personenkilometer</v>
      </c>
      <c r="G103" s="95">
        <f>(Aktivitätsdaten!$G102*Emissionsfaktoren!$G103)/1000</f>
        <v>0</v>
      </c>
      <c r="H103" s="96">
        <f>(Aktivitätsdaten!$G102*Emissionsfaktoren!$H103)/1000</f>
        <v>0</v>
      </c>
      <c r="I103" s="96">
        <f>(Aktivitätsdaten!$G102*Emissionsfaktoren!$I103)/1000</f>
        <v>0</v>
      </c>
      <c r="J103" s="97">
        <f>(Aktivitätsdaten!$G102*Emissionsfaktoren!$J103)/1000</f>
        <v>0</v>
      </c>
      <c r="L103" s="128"/>
      <c r="M103" s="128"/>
      <c r="N103" s="128"/>
    </row>
    <row r="104" spans="2:14" ht="15" customHeight="1" x14ac:dyDescent="0.25">
      <c r="B104" s="686"/>
      <c r="C104" s="502"/>
      <c r="D104" s="37" t="str">
        <f>Emissionsfaktoren!D104</f>
        <v>Fahrrad</v>
      </c>
      <c r="E104" s="40"/>
      <c r="F104" s="98" t="str">
        <f>Emissionsfaktoren!F104</f>
        <v>Kilometer</v>
      </c>
      <c r="G104" s="95">
        <f>(Aktivitätsdaten!$G103*Emissionsfaktoren!$G104)/1000</f>
        <v>0</v>
      </c>
      <c r="H104" s="96">
        <f>(Aktivitätsdaten!$G103*Emissionsfaktoren!$H104)/1000</f>
        <v>0</v>
      </c>
      <c r="I104" s="96">
        <f>(Aktivitätsdaten!$G103*Emissionsfaktoren!$I104)/1000</f>
        <v>0</v>
      </c>
      <c r="J104" s="97">
        <f>(Aktivitätsdaten!$G103*Emissionsfaktoren!$J104)/1000</f>
        <v>0</v>
      </c>
      <c r="L104" s="128"/>
      <c r="M104" s="128"/>
      <c r="N104" s="128"/>
    </row>
    <row r="105" spans="2:14" ht="15" customHeight="1" x14ac:dyDescent="0.25">
      <c r="B105" s="686"/>
      <c r="C105" s="502"/>
      <c r="D105" s="37" t="str">
        <f>Emissionsfaktoren!D105</f>
        <v>E-Fahrrad</v>
      </c>
      <c r="E105" s="40"/>
      <c r="F105" s="98" t="str">
        <f>Emissionsfaktoren!F105</f>
        <v>Kilometer</v>
      </c>
      <c r="G105" s="95">
        <f>(Aktivitätsdaten!$G104*Emissionsfaktoren!$G105)/1000</f>
        <v>0</v>
      </c>
      <c r="H105" s="96">
        <f>(Aktivitätsdaten!$G104*Emissionsfaktoren!$H105)/1000</f>
        <v>0</v>
      </c>
      <c r="I105" s="96">
        <f>(Aktivitätsdaten!$G104*Emissionsfaktoren!$I105)/1000</f>
        <v>0</v>
      </c>
      <c r="J105" s="97">
        <f>(Aktivitätsdaten!$G104*Emissionsfaktoren!$J105)/1000</f>
        <v>0</v>
      </c>
      <c r="L105" s="128"/>
      <c r="M105" s="128"/>
      <c r="N105" s="128"/>
    </row>
    <row r="106" spans="2:14" ht="15" customHeight="1" x14ac:dyDescent="0.25">
      <c r="B106" s="686"/>
      <c r="C106" s="503"/>
      <c r="D106" s="37" t="str">
        <f>Emissionsfaktoren!D106</f>
        <v>E-Moped</v>
      </c>
      <c r="E106" s="40"/>
      <c r="F106" s="98" t="str">
        <f>Emissionsfaktoren!F106</f>
        <v>Kilometer</v>
      </c>
      <c r="G106" s="95">
        <f>(Aktivitätsdaten!$G105*Emissionsfaktoren!$G106)/1000</f>
        <v>0</v>
      </c>
      <c r="H106" s="96">
        <f>(Aktivitätsdaten!$G105*Emissionsfaktoren!$H106)/1000</f>
        <v>0</v>
      </c>
      <c r="I106" s="96">
        <f>(Aktivitätsdaten!$G105*Emissionsfaktoren!$I106)/1000</f>
        <v>0</v>
      </c>
      <c r="J106" s="97">
        <f>(Aktivitätsdaten!$G105*Emissionsfaktoren!$J106)/1000</f>
        <v>0</v>
      </c>
      <c r="L106" s="128"/>
      <c r="M106" s="128"/>
      <c r="N106" s="128"/>
    </row>
    <row r="107" spans="2:14" ht="15" customHeight="1" x14ac:dyDescent="0.25">
      <c r="B107" s="686"/>
      <c r="C107" s="498" t="str">
        <f>Emissionsfaktoren!C107</f>
        <v>Pendeln (Studierende)</v>
      </c>
      <c r="D107" s="37" t="str">
        <f>Emissionsfaktoren!D107</f>
        <v>Pkw</v>
      </c>
      <c r="E107" s="105"/>
      <c r="F107" s="98" t="str">
        <f>Emissionsfaktoren!F107</f>
        <v>Personenkilometer</v>
      </c>
      <c r="G107" s="95">
        <f>(Aktivitätsdaten!$G106*Emissionsfaktoren!$G107)/1000</f>
        <v>0</v>
      </c>
      <c r="H107" s="96">
        <f>(Aktivitätsdaten!$G106*Emissionsfaktoren!$H107)/1000</f>
        <v>0</v>
      </c>
      <c r="I107" s="96">
        <f>(Aktivitätsdaten!$G106*Emissionsfaktoren!$I107)/1000</f>
        <v>0</v>
      </c>
      <c r="J107" s="97">
        <f>(Aktivitätsdaten!$G106*Emissionsfaktoren!$J107)/1000</f>
        <v>0</v>
      </c>
      <c r="L107" s="128"/>
      <c r="M107" s="128"/>
      <c r="N107" s="128"/>
    </row>
    <row r="108" spans="2:14" ht="15" customHeight="1" x14ac:dyDescent="0.25">
      <c r="B108" s="686"/>
      <c r="C108" s="502"/>
      <c r="D108" s="37" t="str">
        <f>Emissionsfaktoren!D108</f>
        <v>E-Pkw</v>
      </c>
      <c r="E108" s="105"/>
      <c r="F108" s="98" t="str">
        <f>Emissionsfaktoren!F108</f>
        <v>Personenkilometer</v>
      </c>
      <c r="G108" s="95">
        <f>(Aktivitätsdaten!$G107*Emissionsfaktoren!$G108)/1000</f>
        <v>0</v>
      </c>
      <c r="H108" s="96">
        <f>(Aktivitätsdaten!$G107*Emissionsfaktoren!$H108)/1000</f>
        <v>0</v>
      </c>
      <c r="I108" s="96">
        <f>(Aktivitätsdaten!$G107*Emissionsfaktoren!$I108)/1000</f>
        <v>0</v>
      </c>
      <c r="J108" s="97">
        <f>(Aktivitätsdaten!$G107*Emissionsfaktoren!$J108)/1000</f>
        <v>0</v>
      </c>
      <c r="L108" s="128"/>
      <c r="M108" s="128"/>
      <c r="N108" s="128"/>
    </row>
    <row r="109" spans="2:14" ht="15" customHeight="1" x14ac:dyDescent="0.25">
      <c r="B109" s="686"/>
      <c r="C109" s="502"/>
      <c r="D109" s="37" t="str">
        <f>Emissionsfaktoren!D109</f>
        <v>Motorisiertes Zweirad</v>
      </c>
      <c r="E109" s="105"/>
      <c r="F109" s="98" t="str">
        <f>Emissionsfaktoren!F109</f>
        <v>Personenkilometer</v>
      </c>
      <c r="G109" s="95">
        <f>(Aktivitätsdaten!$G108*Emissionsfaktoren!$G109)/1000</f>
        <v>0</v>
      </c>
      <c r="H109" s="96">
        <f>(Aktivitätsdaten!$G108*Emissionsfaktoren!$H109)/1000</f>
        <v>0</v>
      </c>
      <c r="I109" s="96">
        <f>(Aktivitätsdaten!$G108*Emissionsfaktoren!$I109)/1000</f>
        <v>0</v>
      </c>
      <c r="J109" s="97">
        <f>(Aktivitätsdaten!$G108*Emissionsfaktoren!$J109)/1000</f>
        <v>0</v>
      </c>
      <c r="L109" s="128"/>
      <c r="M109" s="128"/>
      <c r="N109" s="128"/>
    </row>
    <row r="110" spans="2:14" ht="15" customHeight="1" x14ac:dyDescent="0.25">
      <c r="B110" s="686"/>
      <c r="C110" s="502"/>
      <c r="D110" s="507" t="str">
        <f>Emissionsfaktoren!D110</f>
        <v>Öffentliche Verkehrsmittel</v>
      </c>
      <c r="E110" s="40" t="str">
        <f>Emissionsfaktoren!E110</f>
        <v>ÖV - Bahn</v>
      </c>
      <c r="F110" s="98" t="str">
        <f>Emissionsfaktoren!F110</f>
        <v>Personenkilometer</v>
      </c>
      <c r="G110" s="95">
        <f>(Aktivitätsdaten!$G109*Emissionsfaktoren!$G110)/1000</f>
        <v>0</v>
      </c>
      <c r="H110" s="96">
        <f>(Aktivitätsdaten!$G109*Emissionsfaktoren!$H110)/1000</f>
        <v>0</v>
      </c>
      <c r="I110" s="96">
        <f>(Aktivitätsdaten!$G109*Emissionsfaktoren!$I110)/1000</f>
        <v>0</v>
      </c>
      <c r="J110" s="97">
        <f>(Aktivitätsdaten!$G109*Emissionsfaktoren!$J110)/1000</f>
        <v>0</v>
      </c>
      <c r="L110" s="128"/>
      <c r="M110" s="128"/>
      <c r="N110" s="128"/>
    </row>
    <row r="111" spans="2:14" ht="15" customHeight="1" x14ac:dyDescent="0.25">
      <c r="B111" s="686"/>
      <c r="C111" s="502"/>
      <c r="D111" s="507"/>
      <c r="E111" s="40" t="str">
        <f>Emissionsfaktoren!E111</f>
        <v>ÖV - Linienbus</v>
      </c>
      <c r="F111" s="98" t="str">
        <f>Emissionsfaktoren!F111</f>
        <v>Personenkilometer</v>
      </c>
      <c r="G111" s="95">
        <f>(Aktivitätsdaten!$G110*Emissionsfaktoren!$G111)/1000</f>
        <v>0</v>
      </c>
      <c r="H111" s="96">
        <f>(Aktivitätsdaten!$G110*Emissionsfaktoren!$H111)/1000</f>
        <v>0</v>
      </c>
      <c r="I111" s="96">
        <f>(Aktivitätsdaten!$G110*Emissionsfaktoren!$I111)/1000</f>
        <v>0</v>
      </c>
      <c r="J111" s="97">
        <f>(Aktivitätsdaten!$G110*Emissionsfaktoren!$J111)/1000</f>
        <v>0</v>
      </c>
      <c r="L111" s="128"/>
      <c r="M111" s="128"/>
      <c r="N111" s="128"/>
    </row>
    <row r="112" spans="2:14" ht="15" customHeight="1" x14ac:dyDescent="0.25">
      <c r="B112" s="686"/>
      <c r="C112" s="502"/>
      <c r="D112" s="507"/>
      <c r="E112" s="40" t="str">
        <f>Emissionsfaktoren!E112</f>
        <v>ÖV - U-Bahn</v>
      </c>
      <c r="F112" s="98" t="str">
        <f>Emissionsfaktoren!F112</f>
        <v>Personenkilometer</v>
      </c>
      <c r="G112" s="95">
        <f>(Aktivitätsdaten!$G111*Emissionsfaktoren!$G112)/1000</f>
        <v>0</v>
      </c>
      <c r="H112" s="96">
        <f>(Aktivitätsdaten!$G111*Emissionsfaktoren!$H112)/1000</f>
        <v>0</v>
      </c>
      <c r="I112" s="96">
        <f>(Aktivitätsdaten!$G111*Emissionsfaktoren!$I112)/1000</f>
        <v>0</v>
      </c>
      <c r="J112" s="97">
        <f>(Aktivitätsdaten!$G111*Emissionsfaktoren!$J112)/1000</f>
        <v>0</v>
      </c>
      <c r="L112" s="128"/>
      <c r="M112" s="128"/>
      <c r="N112" s="128"/>
    </row>
    <row r="113" spans="2:14" ht="15" customHeight="1" x14ac:dyDescent="0.25">
      <c r="B113" s="686"/>
      <c r="C113" s="502"/>
      <c r="D113" s="507"/>
      <c r="E113" s="40" t="str">
        <f>Emissionsfaktoren!E113</f>
        <v>ÖV - Straßenbahn</v>
      </c>
      <c r="F113" s="98" t="str">
        <f>Emissionsfaktoren!F113</f>
        <v>Personenkilometer</v>
      </c>
      <c r="G113" s="95">
        <f>(Aktivitätsdaten!$G112*Emissionsfaktoren!$G113)/1000</f>
        <v>0</v>
      </c>
      <c r="H113" s="96">
        <f>(Aktivitätsdaten!$G112*Emissionsfaktoren!$H113)/1000</f>
        <v>0</v>
      </c>
      <c r="I113" s="96">
        <f>(Aktivitätsdaten!$G112*Emissionsfaktoren!$I113)/1000</f>
        <v>0</v>
      </c>
      <c r="J113" s="97">
        <f>(Aktivitätsdaten!$G112*Emissionsfaktoren!$J113)/1000</f>
        <v>0</v>
      </c>
      <c r="L113" s="128"/>
      <c r="M113" s="128"/>
      <c r="N113" s="128"/>
    </row>
    <row r="114" spans="2:14" ht="15" customHeight="1" x14ac:dyDescent="0.25">
      <c r="B114" s="686"/>
      <c r="C114" s="502"/>
      <c r="D114" s="507"/>
      <c r="E114" s="40" t="str">
        <f>Emissionsfaktoren!E114</f>
        <v>ÖV -MIX inkl. U-Bahn</v>
      </c>
      <c r="F114" s="98" t="str">
        <f>Emissionsfaktoren!F114</f>
        <v>Personenkilometer</v>
      </c>
      <c r="G114" s="95">
        <f>(Aktivitätsdaten!$G113*Emissionsfaktoren!$G114)/1000</f>
        <v>0</v>
      </c>
      <c r="H114" s="96">
        <f>(Aktivitätsdaten!$G113*Emissionsfaktoren!$H114)/1000</f>
        <v>0</v>
      </c>
      <c r="I114" s="96">
        <f>(Aktivitätsdaten!$G113*Emissionsfaktoren!$I114)/1000</f>
        <v>0</v>
      </c>
      <c r="J114" s="97">
        <f>(Aktivitätsdaten!$G113*Emissionsfaktoren!$J114)/1000</f>
        <v>0</v>
      </c>
      <c r="L114" s="128"/>
      <c r="M114" s="128"/>
      <c r="N114" s="128"/>
    </row>
    <row r="115" spans="2:14" ht="15" customHeight="1" x14ac:dyDescent="0.25">
      <c r="B115" s="686"/>
      <c r="C115" s="502"/>
      <c r="D115" s="507"/>
      <c r="E115" s="40" t="str">
        <f>Emissionsfaktoren!E115</f>
        <v>ÖV -MIX exkl. U-Bahn</v>
      </c>
      <c r="F115" s="98" t="str">
        <f>Emissionsfaktoren!F115</f>
        <v>Personenkilometer</v>
      </c>
      <c r="G115" s="95">
        <f>(Aktivitätsdaten!$G114*Emissionsfaktoren!$G115)/1000</f>
        <v>0</v>
      </c>
      <c r="H115" s="96">
        <f>(Aktivitätsdaten!$G114*Emissionsfaktoren!$H115)/1000</f>
        <v>0</v>
      </c>
      <c r="I115" s="96">
        <f>(Aktivitätsdaten!$G114*Emissionsfaktoren!$I115)/1000</f>
        <v>0</v>
      </c>
      <c r="J115" s="97">
        <f>(Aktivitätsdaten!$G114*Emissionsfaktoren!$J115)/1000</f>
        <v>0</v>
      </c>
      <c r="L115" s="128"/>
      <c r="M115" s="128"/>
      <c r="N115" s="128"/>
    </row>
    <row r="116" spans="2:14" ht="15" customHeight="1" x14ac:dyDescent="0.25">
      <c r="B116" s="686"/>
      <c r="C116" s="502"/>
      <c r="D116" s="37" t="str">
        <f>Emissionsfaktoren!D116</f>
        <v>Fahrrad</v>
      </c>
      <c r="E116" s="40"/>
      <c r="F116" s="98" t="str">
        <f>Emissionsfaktoren!F116</f>
        <v>Kilometer</v>
      </c>
      <c r="G116" s="95">
        <f>(Aktivitätsdaten!$G115*Emissionsfaktoren!$G116)/1000</f>
        <v>0</v>
      </c>
      <c r="H116" s="96">
        <f>(Aktivitätsdaten!$G115*Emissionsfaktoren!$H116)/1000</f>
        <v>0</v>
      </c>
      <c r="I116" s="96">
        <f>(Aktivitätsdaten!$G115*Emissionsfaktoren!$I116)/1000</f>
        <v>0</v>
      </c>
      <c r="J116" s="97">
        <f>(Aktivitätsdaten!$G115*Emissionsfaktoren!$J116)/1000</f>
        <v>0</v>
      </c>
      <c r="L116" s="128"/>
      <c r="M116" s="128"/>
      <c r="N116" s="128"/>
    </row>
    <row r="117" spans="2:14" ht="15" customHeight="1" x14ac:dyDescent="0.25">
      <c r="B117" s="686"/>
      <c r="C117" s="502"/>
      <c r="D117" s="37" t="str">
        <f>Emissionsfaktoren!D117</f>
        <v>E-Fahrrad</v>
      </c>
      <c r="E117" s="40"/>
      <c r="F117" s="98" t="str">
        <f>Emissionsfaktoren!F117</f>
        <v>Kilometer</v>
      </c>
      <c r="G117" s="95">
        <f>(Aktivitätsdaten!$G116*Emissionsfaktoren!$G117)/1000</f>
        <v>0</v>
      </c>
      <c r="H117" s="96">
        <f>(Aktivitätsdaten!$G116*Emissionsfaktoren!$H117)/1000</f>
        <v>0</v>
      </c>
      <c r="I117" s="96">
        <f>(Aktivitätsdaten!$G116*Emissionsfaktoren!$I117)/1000</f>
        <v>0</v>
      </c>
      <c r="J117" s="97">
        <f>(Aktivitätsdaten!$G116*Emissionsfaktoren!$J117)/1000</f>
        <v>0</v>
      </c>
      <c r="L117" s="128"/>
      <c r="M117" s="128"/>
      <c r="N117" s="128"/>
    </row>
    <row r="118" spans="2:14" ht="15" customHeight="1" x14ac:dyDescent="0.25">
      <c r="B118" s="686"/>
      <c r="C118" s="503"/>
      <c r="D118" s="37" t="str">
        <f>Emissionsfaktoren!D118</f>
        <v>E-Moped</v>
      </c>
      <c r="E118" s="40"/>
      <c r="F118" s="98" t="str">
        <f>Emissionsfaktoren!F118</f>
        <v>Kilometer</v>
      </c>
      <c r="G118" s="95">
        <f>(Aktivitätsdaten!$G117*Emissionsfaktoren!$G118)/1000</f>
        <v>0</v>
      </c>
      <c r="H118" s="96">
        <f>(Aktivitätsdaten!$G117*Emissionsfaktoren!$H118)/1000</f>
        <v>0</v>
      </c>
      <c r="I118" s="96">
        <f>(Aktivitätsdaten!$G117*Emissionsfaktoren!$I118)/1000</f>
        <v>0</v>
      </c>
      <c r="J118" s="97">
        <f>(Aktivitätsdaten!$G117*Emissionsfaktoren!$J118)/1000</f>
        <v>0</v>
      </c>
      <c r="L118" s="128"/>
      <c r="M118" s="128"/>
      <c r="N118" s="128"/>
    </row>
    <row r="119" spans="2:14" ht="15" customHeight="1" x14ac:dyDescent="0.25">
      <c r="B119" s="686"/>
      <c r="C119" s="498" t="str">
        <f>Emissionsfaktoren!C119</f>
        <v>Auslandsaufenthalte Bedienstete (Outgoing)</v>
      </c>
      <c r="D119" s="37" t="str">
        <f>Emissionsfaktoren!D119</f>
        <v>Pkw</v>
      </c>
      <c r="E119" s="40"/>
      <c r="F119" s="98" t="str">
        <f>Emissionsfaktoren!F119</f>
        <v>Personenkilometer</v>
      </c>
      <c r="G119" s="95">
        <f>(Aktivitätsdaten!$G118*Emissionsfaktoren!$G119)/1000</f>
        <v>0</v>
      </c>
      <c r="H119" s="96">
        <f>(Aktivitätsdaten!$G118*Emissionsfaktoren!$H119)/1000</f>
        <v>0</v>
      </c>
      <c r="I119" s="96">
        <f>(Aktivitätsdaten!$G118*Emissionsfaktoren!$I119)/1000</f>
        <v>0</v>
      </c>
      <c r="J119" s="97">
        <f>(Aktivitätsdaten!$G118*Emissionsfaktoren!$J119)/1000</f>
        <v>0</v>
      </c>
      <c r="L119" s="128"/>
      <c r="M119" s="128"/>
      <c r="N119" s="128"/>
    </row>
    <row r="120" spans="2:14" ht="15" customHeight="1" x14ac:dyDescent="0.25">
      <c r="B120" s="686"/>
      <c r="C120" s="498"/>
      <c r="D120" s="37" t="str">
        <f>Emissionsfaktoren!D120</f>
        <v>E-Pkw</v>
      </c>
      <c r="E120" s="40"/>
      <c r="F120" s="98" t="str">
        <f>Emissionsfaktoren!F120</f>
        <v>Personenkilometer</v>
      </c>
      <c r="G120" s="95">
        <f>(Aktivitätsdaten!$G119*Emissionsfaktoren!$G120)/1000</f>
        <v>0</v>
      </c>
      <c r="H120" s="96">
        <f>(Aktivitätsdaten!$G119*Emissionsfaktoren!$H120)/1000</f>
        <v>0</v>
      </c>
      <c r="I120" s="96">
        <f>(Aktivitätsdaten!$G119*Emissionsfaktoren!$I120)/1000</f>
        <v>0</v>
      </c>
      <c r="J120" s="97">
        <f>(Aktivitätsdaten!$G119*Emissionsfaktoren!$J120)/1000</f>
        <v>0</v>
      </c>
      <c r="L120" s="128"/>
      <c r="M120" s="128"/>
      <c r="N120" s="128"/>
    </row>
    <row r="121" spans="2:14" ht="15" customHeight="1" x14ac:dyDescent="0.25">
      <c r="B121" s="686"/>
      <c r="C121" s="498"/>
      <c r="D121" s="37" t="str">
        <f>Emissionsfaktoren!D121</f>
        <v>Bahn</v>
      </c>
      <c r="E121" s="40"/>
      <c r="F121" s="98" t="str">
        <f>Emissionsfaktoren!F121</f>
        <v>Personenkilometer</v>
      </c>
      <c r="G121" s="95">
        <f>(Aktivitätsdaten!$G120*Emissionsfaktoren!$G121)/1000</f>
        <v>0</v>
      </c>
      <c r="H121" s="96">
        <f>(Aktivitätsdaten!$G120*Emissionsfaktoren!$H121)/1000</f>
        <v>0</v>
      </c>
      <c r="I121" s="96">
        <f>(Aktivitätsdaten!$G120*Emissionsfaktoren!$I121)/1000</f>
        <v>0</v>
      </c>
      <c r="J121" s="97">
        <f>(Aktivitätsdaten!$G120*Emissionsfaktoren!$J121)/1000</f>
        <v>0</v>
      </c>
      <c r="L121" s="128"/>
      <c r="M121" s="128"/>
      <c r="N121" s="128"/>
    </row>
    <row r="122" spans="2:14" ht="15" customHeight="1" x14ac:dyDescent="0.25">
      <c r="B122" s="686"/>
      <c r="C122" s="498"/>
      <c r="D122" s="37" t="str">
        <f>Emissionsfaktoren!D122</f>
        <v>Fernbus</v>
      </c>
      <c r="E122" s="40"/>
      <c r="F122" s="98" t="str">
        <f>Emissionsfaktoren!F122</f>
        <v>Personenkilometer</v>
      </c>
      <c r="G122" s="95">
        <f>(Aktivitätsdaten!$G121*Emissionsfaktoren!$G122)/1000</f>
        <v>0</v>
      </c>
      <c r="H122" s="96">
        <f>(Aktivitätsdaten!$G121*Emissionsfaktoren!$H122)/1000</f>
        <v>0</v>
      </c>
      <c r="I122" s="96">
        <f>(Aktivitätsdaten!$G121*Emissionsfaktoren!$I122)/1000</f>
        <v>0</v>
      </c>
      <c r="J122" s="97">
        <f>(Aktivitätsdaten!$G121*Emissionsfaktoren!$J122)/1000</f>
        <v>0</v>
      </c>
      <c r="L122" s="128"/>
      <c r="M122" s="128"/>
      <c r="N122" s="128"/>
    </row>
    <row r="123" spans="2:14" ht="15" customHeight="1" x14ac:dyDescent="0.25">
      <c r="B123" s="686"/>
      <c r="C123" s="498"/>
      <c r="D123" s="503" t="str">
        <f>Emissionsfaktoren!D123</f>
        <v>Flugzeug (alte Methode bis ClimCalc 2021)</v>
      </c>
      <c r="E123" s="40" t="str">
        <f>Emissionsfaktoren!E123</f>
        <v>Kurzstreckenflug ( ≤ 750 km)</v>
      </c>
      <c r="F123" s="98" t="str">
        <f>Emissionsfaktoren!F123</f>
        <v>Personenkilometer</v>
      </c>
      <c r="G123" s="95">
        <f>(Aktivitätsdaten!$G122*Emissionsfaktoren!$G123)/1000</f>
        <v>0</v>
      </c>
      <c r="H123" s="96">
        <f>(Aktivitätsdaten!$G122*Emissionsfaktoren!$H123)/1000</f>
        <v>0</v>
      </c>
      <c r="I123" s="96">
        <f>(Aktivitätsdaten!$G122*Emissionsfaktoren!$I123)/1000</f>
        <v>0</v>
      </c>
      <c r="J123" s="97">
        <f>(Aktivitätsdaten!$G122*Emissionsfaktoren!$J123)/1000</f>
        <v>0</v>
      </c>
      <c r="L123" s="128"/>
      <c r="M123" s="128"/>
      <c r="N123" s="128"/>
    </row>
    <row r="124" spans="2:14" ht="15" customHeight="1" x14ac:dyDescent="0.25">
      <c r="B124" s="686"/>
      <c r="C124" s="498"/>
      <c r="D124" s="503"/>
      <c r="E124" s="40" t="str">
        <f>Emissionsfaktoren!E124</f>
        <v>Langstreckenflug (&gt; 750 km)</v>
      </c>
      <c r="F124" s="98" t="str">
        <f>Emissionsfaktoren!F124</f>
        <v>Personenkilometer</v>
      </c>
      <c r="G124" s="95">
        <f>(Aktivitätsdaten!$G123*Emissionsfaktoren!$G124)/1000</f>
        <v>0</v>
      </c>
      <c r="H124" s="96">
        <f>(Aktivitätsdaten!$G123*Emissionsfaktoren!$H124)/1000</f>
        <v>0</v>
      </c>
      <c r="I124" s="96">
        <f>(Aktivitätsdaten!$G123*Emissionsfaktoren!$I124)/1000</f>
        <v>0</v>
      </c>
      <c r="J124" s="97">
        <f>(Aktivitätsdaten!$G123*Emissionsfaktoren!$J124)/1000</f>
        <v>0</v>
      </c>
      <c r="L124" s="128"/>
      <c r="M124" s="128"/>
      <c r="N124" s="128"/>
    </row>
    <row r="125" spans="2:14" ht="15" customHeight="1" x14ac:dyDescent="0.25">
      <c r="B125" s="686"/>
      <c r="C125" s="498"/>
      <c r="D125" s="503" t="str">
        <f>Emissionsfaktoren!D125</f>
        <v>Flugzeug
(neue Methode seit ClimCalc 2022)</v>
      </c>
      <c r="E125" s="40" t="str">
        <f>Emissionsfaktoren!E125</f>
        <v>Inlandsflug</v>
      </c>
      <c r="F125" s="98" t="str">
        <f>Emissionsfaktoren!F125</f>
        <v>Personenkilometer</v>
      </c>
      <c r="G125" s="95">
        <f>(Aktivitätsdaten!$G124*Emissionsfaktoren!$G125)/1000</f>
        <v>0</v>
      </c>
      <c r="H125" s="96">
        <f>(Aktivitätsdaten!$G124*Emissionsfaktoren!$H125)/1000</f>
        <v>0</v>
      </c>
      <c r="I125" s="96">
        <f>(Aktivitätsdaten!$G124*Emissionsfaktoren!$I125)/1000</f>
        <v>0</v>
      </c>
      <c r="J125" s="97">
        <f>(Aktivitätsdaten!$G124*Emissionsfaktoren!$J125)/1000</f>
        <v>0</v>
      </c>
      <c r="L125" s="128"/>
      <c r="M125" s="128"/>
      <c r="N125" s="128"/>
    </row>
    <row r="126" spans="2:14" ht="30" x14ac:dyDescent="0.25">
      <c r="B126" s="686"/>
      <c r="C126" s="498"/>
      <c r="D126" s="503"/>
      <c r="E126" s="40" t="str">
        <f>Emissionsfaktoren!E126</f>
        <v>Kurz-/Mittelstrecke (bis 1.000 km)</v>
      </c>
      <c r="F126" s="98" t="str">
        <f>Emissionsfaktoren!F126</f>
        <v>Personenkilometer</v>
      </c>
      <c r="G126" s="95">
        <f>(Aktivitätsdaten!$G125*Emissionsfaktoren!$G126)/1000</f>
        <v>0</v>
      </c>
      <c r="H126" s="96">
        <f>(Aktivitätsdaten!$G125*Emissionsfaktoren!$H126)/1000</f>
        <v>0</v>
      </c>
      <c r="I126" s="96">
        <f>(Aktivitätsdaten!$G125*Emissionsfaktoren!$I126)/1000</f>
        <v>0</v>
      </c>
      <c r="J126" s="97">
        <f>(Aktivitätsdaten!$G125*Emissionsfaktoren!$J126)/1000</f>
        <v>0</v>
      </c>
      <c r="L126" s="128"/>
      <c r="M126" s="128"/>
      <c r="N126" s="128"/>
    </row>
    <row r="127" spans="2:14" ht="15" customHeight="1" x14ac:dyDescent="0.25">
      <c r="B127" s="686"/>
      <c r="C127" s="498"/>
      <c r="D127" s="503"/>
      <c r="E127" s="40" t="str">
        <f>Emissionsfaktoren!E127</f>
        <v>Kurze Langstrecke (bis 4.000 km)</v>
      </c>
      <c r="F127" s="98" t="str">
        <f>Emissionsfaktoren!F127</f>
        <v>Personenkilometer</v>
      </c>
      <c r="G127" s="95">
        <f>(Aktivitätsdaten!$G126*Emissionsfaktoren!$G127)/1000</f>
        <v>0</v>
      </c>
      <c r="H127" s="96">
        <f>(Aktivitätsdaten!$G126*Emissionsfaktoren!$H127)/1000</f>
        <v>0</v>
      </c>
      <c r="I127" s="96">
        <f>(Aktivitätsdaten!$G126*Emissionsfaktoren!$I127)/1000</f>
        <v>0</v>
      </c>
      <c r="J127" s="97">
        <f>(Aktivitätsdaten!$G126*Emissionsfaktoren!$J127)/1000</f>
        <v>0</v>
      </c>
      <c r="L127" s="128"/>
      <c r="M127" s="128"/>
      <c r="N127" s="128"/>
    </row>
    <row r="128" spans="2:14" ht="15" customHeight="1" x14ac:dyDescent="0.25">
      <c r="B128" s="686"/>
      <c r="C128" s="498"/>
      <c r="D128" s="503"/>
      <c r="E128" s="40" t="str">
        <f>Emissionsfaktoren!E128</f>
        <v>Langstrecke (&gt; 4.000 km)</v>
      </c>
      <c r="F128" s="98" t="str">
        <f>Emissionsfaktoren!F128</f>
        <v>Personenkilometer</v>
      </c>
      <c r="G128" s="95">
        <f>(Aktivitätsdaten!$G127*Emissionsfaktoren!$G128)/1000</f>
        <v>0</v>
      </c>
      <c r="H128" s="96">
        <f>(Aktivitätsdaten!$G127*Emissionsfaktoren!$H128)/1000</f>
        <v>0</v>
      </c>
      <c r="I128" s="96">
        <f>(Aktivitätsdaten!$G127*Emissionsfaktoren!$I128)/1000</f>
        <v>0</v>
      </c>
      <c r="J128" s="97">
        <f>(Aktivitätsdaten!$G127*Emissionsfaktoren!$J128)/1000</f>
        <v>0</v>
      </c>
      <c r="L128" s="128"/>
      <c r="M128" s="128"/>
      <c r="N128" s="128"/>
    </row>
    <row r="129" spans="2:14" ht="15" customHeight="1" x14ac:dyDescent="0.25">
      <c r="B129" s="686"/>
      <c r="C129" s="507" t="str">
        <f>Emissionsfaktoren!C129</f>
        <v>Auslandsaufenthalte Studierende (Outgoing)</v>
      </c>
      <c r="D129" s="37" t="str">
        <f>Emissionsfaktoren!D129</f>
        <v>Pkw</v>
      </c>
      <c r="E129" s="40"/>
      <c r="F129" s="98" t="str">
        <f>Emissionsfaktoren!F129</f>
        <v>Personenkilometer</v>
      </c>
      <c r="G129" s="95">
        <f>(Aktivitätsdaten!$G128*Emissionsfaktoren!$G129)/1000</f>
        <v>0</v>
      </c>
      <c r="H129" s="96">
        <f>(Aktivitätsdaten!$G128*Emissionsfaktoren!$H129)/1000</f>
        <v>0</v>
      </c>
      <c r="I129" s="96">
        <f>(Aktivitätsdaten!$G128*Emissionsfaktoren!$I129)/1000</f>
        <v>0</v>
      </c>
      <c r="J129" s="97">
        <f>(Aktivitätsdaten!$G128*Emissionsfaktoren!$J129)/1000</f>
        <v>0</v>
      </c>
      <c r="L129" s="128"/>
      <c r="M129" s="128"/>
      <c r="N129" s="128"/>
    </row>
    <row r="130" spans="2:14" ht="15" customHeight="1" x14ac:dyDescent="0.25">
      <c r="B130" s="686"/>
      <c r="C130" s="507"/>
      <c r="D130" s="37" t="str">
        <f>Emissionsfaktoren!D130</f>
        <v>E-Pkw</v>
      </c>
      <c r="E130" s="40"/>
      <c r="F130" s="98" t="str">
        <f>Emissionsfaktoren!F130</f>
        <v>Personenkilometer</v>
      </c>
      <c r="G130" s="95">
        <f>(Aktivitätsdaten!$G129*Emissionsfaktoren!$G130)/1000</f>
        <v>0</v>
      </c>
      <c r="H130" s="96">
        <f>(Aktivitätsdaten!$G129*Emissionsfaktoren!$H130)/1000</f>
        <v>0</v>
      </c>
      <c r="I130" s="96">
        <f>(Aktivitätsdaten!$G129*Emissionsfaktoren!$I130)/1000</f>
        <v>0</v>
      </c>
      <c r="J130" s="97">
        <f>(Aktivitätsdaten!$G129*Emissionsfaktoren!$J130)/1000</f>
        <v>0</v>
      </c>
      <c r="L130" s="128"/>
      <c r="M130" s="128"/>
      <c r="N130" s="128"/>
    </row>
    <row r="131" spans="2:14" ht="15" customHeight="1" x14ac:dyDescent="0.25">
      <c r="B131" s="686"/>
      <c r="C131" s="507"/>
      <c r="D131" s="37" t="str">
        <f>Emissionsfaktoren!D131</f>
        <v>Bahn</v>
      </c>
      <c r="E131" s="40"/>
      <c r="F131" s="98" t="str">
        <f>Emissionsfaktoren!F131</f>
        <v>Personenkilometer</v>
      </c>
      <c r="G131" s="95">
        <f>(Aktivitätsdaten!$G130*Emissionsfaktoren!$G131)/1000</f>
        <v>0</v>
      </c>
      <c r="H131" s="96">
        <f>(Aktivitätsdaten!$G130*Emissionsfaktoren!$H131)/1000</f>
        <v>0</v>
      </c>
      <c r="I131" s="96">
        <f>(Aktivitätsdaten!$G130*Emissionsfaktoren!$I131)/1000</f>
        <v>0</v>
      </c>
      <c r="J131" s="97">
        <f>(Aktivitätsdaten!$G130*Emissionsfaktoren!$J131)/1000</f>
        <v>0</v>
      </c>
      <c r="L131" s="128"/>
      <c r="M131" s="128"/>
      <c r="N131" s="128"/>
    </row>
    <row r="132" spans="2:14" ht="15" customHeight="1" x14ac:dyDescent="0.25">
      <c r="B132" s="686"/>
      <c r="C132" s="507"/>
      <c r="D132" s="37" t="str">
        <f>Emissionsfaktoren!D132</f>
        <v>Fernbus</v>
      </c>
      <c r="E132" s="40"/>
      <c r="F132" s="98" t="str">
        <f>Emissionsfaktoren!F132</f>
        <v>Personenkilometer</v>
      </c>
      <c r="G132" s="95">
        <f>(Aktivitätsdaten!$G131*Emissionsfaktoren!$G132)/1000</f>
        <v>0</v>
      </c>
      <c r="H132" s="96">
        <f>(Aktivitätsdaten!$G131*Emissionsfaktoren!$H132)/1000</f>
        <v>0</v>
      </c>
      <c r="I132" s="96">
        <f>(Aktivitätsdaten!$G131*Emissionsfaktoren!$I132)/1000</f>
        <v>0</v>
      </c>
      <c r="J132" s="97">
        <f>(Aktivitätsdaten!$G131*Emissionsfaktoren!$J132)/1000</f>
        <v>0</v>
      </c>
      <c r="L132" s="128"/>
      <c r="M132" s="128"/>
      <c r="N132" s="128"/>
    </row>
    <row r="133" spans="2:14" ht="15" customHeight="1" x14ac:dyDescent="0.25">
      <c r="B133" s="686"/>
      <c r="C133" s="507"/>
      <c r="D133" s="503" t="str">
        <f>Emissionsfaktoren!D133</f>
        <v>Flugzeug (alte Methode bis ClimCalc 2021)</v>
      </c>
      <c r="E133" s="40" t="str">
        <f>Emissionsfaktoren!E133</f>
        <v>Kurzstreckenflug ( ≤ 750 km)</v>
      </c>
      <c r="F133" s="98" t="str">
        <f>Emissionsfaktoren!F133</f>
        <v>Personenkilometer</v>
      </c>
      <c r="G133" s="95">
        <f>(Aktivitätsdaten!$G132*Emissionsfaktoren!$G133)/1000</f>
        <v>0</v>
      </c>
      <c r="H133" s="96">
        <f>(Aktivitätsdaten!$G132*Emissionsfaktoren!$H133)/1000</f>
        <v>0</v>
      </c>
      <c r="I133" s="96">
        <f>(Aktivitätsdaten!$G132*Emissionsfaktoren!$I133)/1000</f>
        <v>0</v>
      </c>
      <c r="J133" s="97">
        <f>(Aktivitätsdaten!$G132*Emissionsfaktoren!$J133)/1000</f>
        <v>0</v>
      </c>
      <c r="L133" s="128"/>
      <c r="M133" s="128"/>
      <c r="N133" s="128"/>
    </row>
    <row r="134" spans="2:14" ht="15" customHeight="1" x14ac:dyDescent="0.25">
      <c r="B134" s="686"/>
      <c r="C134" s="507"/>
      <c r="D134" s="503"/>
      <c r="E134" s="40" t="str">
        <f>Emissionsfaktoren!E134</f>
        <v>Langstreckenflug (&gt; 750 km)</v>
      </c>
      <c r="F134" s="98" t="str">
        <f>Emissionsfaktoren!F134</f>
        <v>Personenkilometer</v>
      </c>
      <c r="G134" s="95">
        <f>(Aktivitätsdaten!$G133*Emissionsfaktoren!$G134)/1000</f>
        <v>0</v>
      </c>
      <c r="H134" s="96">
        <f>(Aktivitätsdaten!$G133*Emissionsfaktoren!$H134)/1000</f>
        <v>0</v>
      </c>
      <c r="I134" s="96">
        <f>(Aktivitätsdaten!$G133*Emissionsfaktoren!$I134)/1000</f>
        <v>0</v>
      </c>
      <c r="J134" s="97">
        <f>(Aktivitätsdaten!$G133*Emissionsfaktoren!$J134)/1000</f>
        <v>0</v>
      </c>
      <c r="L134" s="128"/>
      <c r="M134" s="128"/>
      <c r="N134" s="128"/>
    </row>
    <row r="135" spans="2:14" ht="15" customHeight="1" x14ac:dyDescent="0.25">
      <c r="B135" s="686"/>
      <c r="C135" s="507"/>
      <c r="D135" s="503" t="str">
        <f>Emissionsfaktoren!D135</f>
        <v>Flugzeug
(neue Methode seit ClimCalc 2022)</v>
      </c>
      <c r="E135" s="40" t="str">
        <f>Emissionsfaktoren!E135</f>
        <v>Inlandsflug</v>
      </c>
      <c r="F135" s="98" t="str">
        <f>Emissionsfaktoren!F135</f>
        <v>Personenkilometer</v>
      </c>
      <c r="G135" s="95">
        <f>(Aktivitätsdaten!$G134*Emissionsfaktoren!$G135)/1000</f>
        <v>0</v>
      </c>
      <c r="H135" s="96">
        <f>(Aktivitätsdaten!$G134*Emissionsfaktoren!$H135)/1000</f>
        <v>0</v>
      </c>
      <c r="I135" s="96">
        <f>(Aktivitätsdaten!$G134*Emissionsfaktoren!$I135)/1000</f>
        <v>0</v>
      </c>
      <c r="J135" s="97">
        <f>(Aktivitätsdaten!$G134*Emissionsfaktoren!$J135)/1000</f>
        <v>0</v>
      </c>
      <c r="L135" s="128"/>
      <c r="M135" s="128"/>
      <c r="N135" s="128"/>
    </row>
    <row r="136" spans="2:14" ht="30" x14ac:dyDescent="0.25">
      <c r="B136" s="686"/>
      <c r="C136" s="507"/>
      <c r="D136" s="503"/>
      <c r="E136" s="40" t="str">
        <f>Emissionsfaktoren!E136</f>
        <v>Kurz-/Mittelstrecke (bis 1.000 km)</v>
      </c>
      <c r="F136" s="98" t="str">
        <f>Emissionsfaktoren!F136</f>
        <v>Personenkilometer</v>
      </c>
      <c r="G136" s="95">
        <f>(Aktivitätsdaten!$G135*Emissionsfaktoren!$G136)/1000</f>
        <v>0</v>
      </c>
      <c r="H136" s="96">
        <f>(Aktivitätsdaten!$G135*Emissionsfaktoren!$H136)/1000</f>
        <v>0</v>
      </c>
      <c r="I136" s="96">
        <f>(Aktivitätsdaten!$G135*Emissionsfaktoren!$I136)/1000</f>
        <v>0</v>
      </c>
      <c r="J136" s="97">
        <f>(Aktivitätsdaten!$G135*Emissionsfaktoren!$J136)/1000</f>
        <v>0</v>
      </c>
      <c r="L136" s="128"/>
      <c r="M136" s="128"/>
      <c r="N136" s="128"/>
    </row>
    <row r="137" spans="2:14" ht="15" customHeight="1" x14ac:dyDescent="0.25">
      <c r="B137" s="686"/>
      <c r="C137" s="507"/>
      <c r="D137" s="503"/>
      <c r="E137" s="40" t="str">
        <f>Emissionsfaktoren!E137</f>
        <v>Kurze Langstrecke (bis 4.000 km)</v>
      </c>
      <c r="F137" s="98" t="str">
        <f>Emissionsfaktoren!F137</f>
        <v>Personenkilometer</v>
      </c>
      <c r="G137" s="95">
        <f>(Aktivitätsdaten!$G136*Emissionsfaktoren!$G137)/1000</f>
        <v>0</v>
      </c>
      <c r="H137" s="96">
        <f>(Aktivitätsdaten!$G136*Emissionsfaktoren!$H137)/1000</f>
        <v>0</v>
      </c>
      <c r="I137" s="96">
        <f>(Aktivitätsdaten!$G136*Emissionsfaktoren!$I137)/1000</f>
        <v>0</v>
      </c>
      <c r="J137" s="97">
        <f>(Aktivitätsdaten!$G136*Emissionsfaktoren!$J137)/1000</f>
        <v>0</v>
      </c>
      <c r="L137" s="128"/>
      <c r="M137" s="128"/>
      <c r="N137" s="128"/>
    </row>
    <row r="138" spans="2:14" ht="14.85" customHeight="1" x14ac:dyDescent="0.25">
      <c r="B138" s="686"/>
      <c r="C138" s="507"/>
      <c r="D138" s="503"/>
      <c r="E138" s="40" t="str">
        <f>Emissionsfaktoren!E138</f>
        <v>Langstrecke (&gt; 4.000 km)</v>
      </c>
      <c r="F138" s="98" t="str">
        <f>Emissionsfaktoren!F138</f>
        <v>Personenkilometer</v>
      </c>
      <c r="G138" s="95">
        <f>(Aktivitätsdaten!$G137*Emissionsfaktoren!$G138)/1000</f>
        <v>0</v>
      </c>
      <c r="H138" s="96">
        <f>(Aktivitätsdaten!$G137*Emissionsfaktoren!$H138)/1000</f>
        <v>0</v>
      </c>
      <c r="I138" s="96">
        <f>(Aktivitätsdaten!$G137*Emissionsfaktoren!$I138)/1000</f>
        <v>0</v>
      </c>
      <c r="J138" s="97">
        <f>(Aktivitätsdaten!$G137*Emissionsfaktoren!$J138)/1000</f>
        <v>0</v>
      </c>
      <c r="L138" s="128"/>
      <c r="M138" s="128"/>
      <c r="N138" s="128"/>
    </row>
    <row r="139" spans="2:14" ht="15" customHeight="1" x14ac:dyDescent="0.25">
      <c r="B139" s="686"/>
      <c r="C139" s="507" t="str">
        <f>Emissionsfaktoren!C139</f>
        <v>Eigenfuhrpark</v>
      </c>
      <c r="D139" s="507" t="str">
        <f>Emissionsfaktoren!D139</f>
        <v>Pkw</v>
      </c>
      <c r="E139" s="507" t="str">
        <f>Emissionsfaktoren!E139</f>
        <v>Diesel</v>
      </c>
      <c r="F139" s="98" t="str">
        <f>Emissionsfaktoren!F139</f>
        <v>Fahrzeugkilometer</v>
      </c>
      <c r="G139" s="95">
        <f>(Aktivitätsdaten!$G138*Emissionsfaktoren!$G139)/1000</f>
        <v>0</v>
      </c>
      <c r="H139" s="96">
        <f>(Aktivitätsdaten!$G138*Emissionsfaktoren!$H139)/1000</f>
        <v>0</v>
      </c>
      <c r="I139" s="96">
        <f>(Aktivitätsdaten!$G138*Emissionsfaktoren!$I139)/1000</f>
        <v>0</v>
      </c>
      <c r="J139" s="97">
        <f>(Aktivitätsdaten!$G138*Emissionsfaktoren!$J139)/1000</f>
        <v>0</v>
      </c>
      <c r="L139" s="128"/>
      <c r="M139" s="128"/>
      <c r="N139" s="128"/>
    </row>
    <row r="140" spans="2:14" ht="15" customHeight="1" x14ac:dyDescent="0.25">
      <c r="B140" s="686"/>
      <c r="C140" s="507"/>
      <c r="D140" s="507"/>
      <c r="E140" s="507"/>
      <c r="F140" s="98" t="str">
        <f>Emissionsfaktoren!F140</f>
        <v>Liter</v>
      </c>
      <c r="G140" s="95">
        <f>(Aktivitätsdaten!$G139*Emissionsfaktoren!$G140)/1000</f>
        <v>0</v>
      </c>
      <c r="H140" s="96">
        <f>(Aktivitätsdaten!$G139*Emissionsfaktoren!$H140)/1000</f>
        <v>0</v>
      </c>
      <c r="I140" s="96">
        <f>(Aktivitätsdaten!$G139*Emissionsfaktoren!$I140)/1000</f>
        <v>0</v>
      </c>
      <c r="J140" s="97">
        <f>(Aktivitätsdaten!$G139*Emissionsfaktoren!$J140)/1000</f>
        <v>0</v>
      </c>
      <c r="L140" s="128"/>
      <c r="M140" s="128"/>
      <c r="N140" s="128"/>
    </row>
    <row r="141" spans="2:14" ht="15" customHeight="1" x14ac:dyDescent="0.25">
      <c r="B141" s="686"/>
      <c r="C141" s="507"/>
      <c r="D141" s="507"/>
      <c r="E141" s="507" t="str">
        <f>Emissionsfaktoren!E141</f>
        <v>Benzin</v>
      </c>
      <c r="F141" s="98" t="str">
        <f>Emissionsfaktoren!F141</f>
        <v>Fahrzeugkilometer</v>
      </c>
      <c r="G141" s="95">
        <f>(Aktivitätsdaten!$G140*Emissionsfaktoren!$G141)/1000</f>
        <v>0</v>
      </c>
      <c r="H141" s="96">
        <f>(Aktivitätsdaten!$G140*Emissionsfaktoren!$H141)/1000</f>
        <v>0</v>
      </c>
      <c r="I141" s="96">
        <f>(Aktivitätsdaten!$G140*Emissionsfaktoren!$I141)/1000</f>
        <v>0</v>
      </c>
      <c r="J141" s="97">
        <f>(Aktivitätsdaten!$G140*Emissionsfaktoren!$J141)/1000</f>
        <v>0</v>
      </c>
      <c r="L141" s="128"/>
      <c r="M141" s="128"/>
      <c r="N141" s="128"/>
    </row>
    <row r="142" spans="2:14" ht="15" customHeight="1" x14ac:dyDescent="0.25">
      <c r="B142" s="686"/>
      <c r="C142" s="507"/>
      <c r="D142" s="507"/>
      <c r="E142" s="507"/>
      <c r="F142" s="98" t="str">
        <f>Emissionsfaktoren!F142</f>
        <v>Liter</v>
      </c>
      <c r="G142" s="95">
        <f>(Aktivitätsdaten!$G141*Emissionsfaktoren!$G142)/1000</f>
        <v>0</v>
      </c>
      <c r="H142" s="96">
        <f>(Aktivitätsdaten!$G141*Emissionsfaktoren!$H142)/1000</f>
        <v>0</v>
      </c>
      <c r="I142" s="96">
        <f>(Aktivitätsdaten!$G141*Emissionsfaktoren!$I142)/1000</f>
        <v>0</v>
      </c>
      <c r="J142" s="97">
        <f>(Aktivitätsdaten!$G141*Emissionsfaktoren!$J142)/1000</f>
        <v>0</v>
      </c>
      <c r="L142" s="128"/>
      <c r="M142" s="128"/>
      <c r="N142" s="128"/>
    </row>
    <row r="143" spans="2:14" ht="15" customHeight="1" x14ac:dyDescent="0.25">
      <c r="B143" s="686"/>
      <c r="C143" s="507"/>
      <c r="D143" s="507"/>
      <c r="E143" s="507" t="str">
        <f>Emissionsfaktoren!E143</f>
        <v>ohne Kenntnis über Treibstoffart</v>
      </c>
      <c r="F143" s="98" t="str">
        <f>Emissionsfaktoren!F143</f>
        <v>Fahrzeugkilometer</v>
      </c>
      <c r="G143" s="95">
        <f>(Aktivitätsdaten!$G142*Emissionsfaktoren!$G143)/1000</f>
        <v>0</v>
      </c>
      <c r="H143" s="96">
        <f>(Aktivitätsdaten!$G142*Emissionsfaktoren!$H143)/1000</f>
        <v>0</v>
      </c>
      <c r="I143" s="96">
        <f>(Aktivitätsdaten!$G142*Emissionsfaktoren!$I143)/1000</f>
        <v>0</v>
      </c>
      <c r="J143" s="97">
        <f>(Aktivitätsdaten!$G142*Emissionsfaktoren!$J143)/1000</f>
        <v>0</v>
      </c>
      <c r="L143" s="128"/>
      <c r="M143" s="128"/>
      <c r="N143" s="128"/>
    </row>
    <row r="144" spans="2:14" ht="15" customHeight="1" x14ac:dyDescent="0.25">
      <c r="B144" s="686"/>
      <c r="C144" s="507"/>
      <c r="D144" s="507"/>
      <c r="E144" s="507"/>
      <c r="F144" s="98" t="str">
        <f>Emissionsfaktoren!F144</f>
        <v>Liter</v>
      </c>
      <c r="G144" s="95">
        <f>(Aktivitätsdaten!$G143*Emissionsfaktoren!$G144)/1000</f>
        <v>0</v>
      </c>
      <c r="H144" s="96">
        <f>(Aktivitätsdaten!$G143*Emissionsfaktoren!$H144)/1000</f>
        <v>0</v>
      </c>
      <c r="I144" s="96">
        <f>(Aktivitätsdaten!$G143*Emissionsfaktoren!$I144)/1000</f>
        <v>0</v>
      </c>
      <c r="J144" s="97">
        <f>(Aktivitätsdaten!$G143*Emissionsfaktoren!$J144)/1000</f>
        <v>0</v>
      </c>
      <c r="L144" s="128"/>
      <c r="M144" s="128"/>
      <c r="N144" s="128"/>
    </row>
    <row r="145" spans="2:14" ht="15" customHeight="1" x14ac:dyDescent="0.25">
      <c r="B145" s="686"/>
      <c r="C145" s="507"/>
      <c r="D145" s="507"/>
      <c r="E145" s="507" t="str">
        <f>Emissionsfaktoren!E145</f>
        <v>Erdgas (CNG)</v>
      </c>
      <c r="F145" s="98" t="str">
        <f>Emissionsfaktoren!F145</f>
        <v>Fahrzeugkilometer</v>
      </c>
      <c r="G145" s="95">
        <f>(Aktivitätsdaten!$G144*Emissionsfaktoren!$G145)/1000</f>
        <v>0</v>
      </c>
      <c r="H145" s="96">
        <f>(Aktivitätsdaten!$G144*Emissionsfaktoren!$H145)/1000</f>
        <v>0</v>
      </c>
      <c r="I145" s="96">
        <f>(Aktivitätsdaten!$G144*Emissionsfaktoren!$I145)/1000</f>
        <v>0</v>
      </c>
      <c r="J145" s="97">
        <f>(Aktivitätsdaten!$G144*Emissionsfaktoren!$J145)/1000</f>
        <v>0</v>
      </c>
      <c r="L145" s="128"/>
      <c r="M145" s="128"/>
      <c r="N145" s="128"/>
    </row>
    <row r="146" spans="2:14" ht="15" customHeight="1" x14ac:dyDescent="0.25">
      <c r="B146" s="686"/>
      <c r="C146" s="507"/>
      <c r="D146" s="507"/>
      <c r="E146" s="507"/>
      <c r="F146" s="98" t="str">
        <f>Emissionsfaktoren!F146</f>
        <v>kg</v>
      </c>
      <c r="G146" s="95">
        <f>(Aktivitätsdaten!$G145*Emissionsfaktoren!$G146)/1000</f>
        <v>0</v>
      </c>
      <c r="H146" s="96">
        <f>(Aktivitätsdaten!$G145*Emissionsfaktoren!$H146)/1000</f>
        <v>0</v>
      </c>
      <c r="I146" s="96">
        <f>(Aktivitätsdaten!$G145*Emissionsfaktoren!$I146)/1000</f>
        <v>0</v>
      </c>
      <c r="J146" s="97">
        <f>(Aktivitätsdaten!$G145*Emissionsfaktoren!$J146)/1000</f>
        <v>0</v>
      </c>
      <c r="L146" s="128"/>
      <c r="M146" s="128"/>
      <c r="N146" s="128"/>
    </row>
    <row r="147" spans="2:14" ht="15" customHeight="1" x14ac:dyDescent="0.25">
      <c r="B147" s="686"/>
      <c r="C147" s="507"/>
      <c r="D147" s="507"/>
      <c r="E147" s="40" t="str">
        <f>Emissionsfaktoren!E147</f>
        <v>E-Pkw</v>
      </c>
      <c r="F147" s="98" t="str">
        <f>Emissionsfaktoren!F147</f>
        <v>Fahrzeugkilometer</v>
      </c>
      <c r="G147" s="95">
        <f>(Aktivitätsdaten!$G146*Emissionsfaktoren!$G147)/1000</f>
        <v>0</v>
      </c>
      <c r="H147" s="96">
        <f>(Aktivitätsdaten!$G146*Emissionsfaktoren!$H147)/1000</f>
        <v>0</v>
      </c>
      <c r="I147" s="96">
        <f>(Aktivitätsdaten!$G146*Emissionsfaktoren!$I147)/1000</f>
        <v>0</v>
      </c>
      <c r="J147" s="97">
        <f>(Aktivitätsdaten!$G146*Emissionsfaktoren!$J147)/1000</f>
        <v>0</v>
      </c>
      <c r="L147" s="128"/>
      <c r="M147" s="128"/>
      <c r="N147" s="128"/>
    </row>
    <row r="148" spans="2:14" ht="15" customHeight="1" x14ac:dyDescent="0.25">
      <c r="B148" s="686"/>
      <c r="C148" s="507"/>
      <c r="D148" s="507" t="str">
        <f>Emissionsfaktoren!D148</f>
        <v>Nutzfahrzeuge</v>
      </c>
      <c r="E148" s="507" t="str">
        <f>Emissionsfaktoren!E148</f>
        <v>Leichte Nutzfahrzeuge (&lt;3,5t)-Diesel</v>
      </c>
      <c r="F148" s="98" t="str">
        <f>Emissionsfaktoren!F148</f>
        <v>Fahrzeugkilometer</v>
      </c>
      <c r="G148" s="95">
        <f>(Aktivitätsdaten!$G147*Emissionsfaktoren!$G148)/1000</f>
        <v>0</v>
      </c>
      <c r="H148" s="96">
        <f>(Aktivitätsdaten!$G147*Emissionsfaktoren!$H148)/1000</f>
        <v>0</v>
      </c>
      <c r="I148" s="96">
        <f>(Aktivitätsdaten!$G147*Emissionsfaktoren!$I148)/1000</f>
        <v>0</v>
      </c>
      <c r="J148" s="97">
        <f>(Aktivitätsdaten!$G147*Emissionsfaktoren!$J148)/1000</f>
        <v>0</v>
      </c>
      <c r="L148" s="128"/>
      <c r="M148" s="128"/>
      <c r="N148" s="128"/>
    </row>
    <row r="149" spans="2:14" ht="15" customHeight="1" x14ac:dyDescent="0.25">
      <c r="B149" s="686"/>
      <c r="C149" s="507"/>
      <c r="D149" s="507"/>
      <c r="E149" s="507"/>
      <c r="F149" s="98" t="str">
        <f>Emissionsfaktoren!F149</f>
        <v>Liter</v>
      </c>
      <c r="G149" s="95">
        <f>(Aktivitätsdaten!$G148*Emissionsfaktoren!$G149)/1000</f>
        <v>0</v>
      </c>
      <c r="H149" s="96">
        <f>(Aktivitätsdaten!$G148*Emissionsfaktoren!$H149)/1000</f>
        <v>0</v>
      </c>
      <c r="I149" s="96">
        <f>(Aktivitätsdaten!$G148*Emissionsfaktoren!$I149)/1000</f>
        <v>0</v>
      </c>
      <c r="J149" s="97">
        <f>(Aktivitätsdaten!$G148*Emissionsfaktoren!$J149)/1000</f>
        <v>0</v>
      </c>
      <c r="L149" s="128"/>
      <c r="M149" s="128"/>
      <c r="N149" s="128"/>
    </row>
    <row r="150" spans="2:14" ht="15" customHeight="1" x14ac:dyDescent="0.25">
      <c r="B150" s="686"/>
      <c r="C150" s="507"/>
      <c r="D150" s="507"/>
      <c r="E150" s="38" t="str">
        <f>Emissionsfaktoren!E150</f>
        <v>Traktoren -Diesel</v>
      </c>
      <c r="F150" s="98" t="str">
        <f>Emissionsfaktoren!F150</f>
        <v>Betriebsstunden</v>
      </c>
      <c r="G150" s="95">
        <f>(Aktivitätsdaten!$G149*Emissionsfaktoren!$G150)/1000</f>
        <v>0</v>
      </c>
      <c r="H150" s="96">
        <f>(Aktivitätsdaten!$G149*Emissionsfaktoren!$H150)/1000</f>
        <v>0</v>
      </c>
      <c r="I150" s="96">
        <f>(Aktivitätsdaten!$G149*Emissionsfaktoren!$I150)/1000</f>
        <v>0</v>
      </c>
      <c r="J150" s="97">
        <f>(Aktivitätsdaten!$G149*Emissionsfaktoren!$J150)/1000</f>
        <v>0</v>
      </c>
      <c r="L150" s="128"/>
      <c r="M150" s="128"/>
      <c r="N150" s="128"/>
    </row>
    <row r="151" spans="2:14" ht="15" customHeight="1" x14ac:dyDescent="0.25">
      <c r="B151" s="686"/>
      <c r="C151" s="507"/>
      <c r="D151" s="42" t="str">
        <f>Emissionsfaktoren!D151</f>
        <v>Fahrrad</v>
      </c>
      <c r="E151" s="38"/>
      <c r="F151" s="98" t="str">
        <f>Emissionsfaktoren!F151</f>
        <v>Kilometer</v>
      </c>
      <c r="G151" s="95">
        <f>(Aktivitätsdaten!$G150*Emissionsfaktoren!$G151)/1000</f>
        <v>0</v>
      </c>
      <c r="H151" s="96">
        <f>(Aktivitätsdaten!$G150*Emissionsfaktoren!$H151)/1000</f>
        <v>0</v>
      </c>
      <c r="I151" s="96">
        <f>(Aktivitätsdaten!$G150*Emissionsfaktoren!$I151)/1000</f>
        <v>0</v>
      </c>
      <c r="J151" s="97">
        <f>(Aktivitätsdaten!$G150*Emissionsfaktoren!$J151)/1000</f>
        <v>0</v>
      </c>
      <c r="L151" s="128"/>
      <c r="M151" s="128"/>
      <c r="N151" s="128"/>
    </row>
    <row r="152" spans="2:14" ht="15" customHeight="1" x14ac:dyDescent="0.25">
      <c r="B152" s="686"/>
      <c r="C152" s="507"/>
      <c r="D152" s="42" t="str">
        <f>Emissionsfaktoren!D152</f>
        <v>E-Fahrrad</v>
      </c>
      <c r="E152" s="36"/>
      <c r="F152" s="98" t="str">
        <f>Emissionsfaktoren!F152</f>
        <v>Kilometer</v>
      </c>
      <c r="G152" s="95">
        <f>(Aktivitätsdaten!$G151*Emissionsfaktoren!$G152)/1000</f>
        <v>0</v>
      </c>
      <c r="H152" s="96">
        <f>(Aktivitätsdaten!$G151*Emissionsfaktoren!$H152)/1000</f>
        <v>0</v>
      </c>
      <c r="I152" s="96">
        <f>(Aktivitätsdaten!$G151*Emissionsfaktoren!$I152)/1000</f>
        <v>0</v>
      </c>
      <c r="J152" s="97">
        <f>(Aktivitätsdaten!$G151*Emissionsfaktoren!$J152)/1000</f>
        <v>0</v>
      </c>
      <c r="L152" s="128"/>
      <c r="M152" s="128"/>
      <c r="N152" s="128"/>
    </row>
    <row r="153" spans="2:14" ht="15" customHeight="1" x14ac:dyDescent="0.25">
      <c r="B153" s="686"/>
      <c r="C153" s="507"/>
      <c r="D153" s="42" t="str">
        <f>Emissionsfaktoren!D153</f>
        <v>E-Moped</v>
      </c>
      <c r="E153" s="36"/>
      <c r="F153" s="98" t="str">
        <f>Emissionsfaktoren!F153</f>
        <v>Kilometer</v>
      </c>
      <c r="G153" s="95">
        <f>(Aktivitätsdaten!$G152*Emissionsfaktoren!$G153)/1000</f>
        <v>0</v>
      </c>
      <c r="H153" s="96">
        <f>(Aktivitätsdaten!$G152*Emissionsfaktoren!$H153)/1000</f>
        <v>0</v>
      </c>
      <c r="I153" s="96">
        <f>(Aktivitätsdaten!$G152*Emissionsfaktoren!$I153)/1000</f>
        <v>0</v>
      </c>
      <c r="J153" s="97">
        <f>(Aktivitätsdaten!$G152*Emissionsfaktoren!$J153)/1000</f>
        <v>0</v>
      </c>
      <c r="L153" s="128"/>
      <c r="M153" s="128"/>
      <c r="N153" s="128"/>
    </row>
    <row r="154" spans="2:14" ht="15" customHeight="1" x14ac:dyDescent="0.25">
      <c r="B154" s="687" t="s">
        <v>154</v>
      </c>
      <c r="C154" s="510" t="str">
        <f>Emissionsfaktoren!C154</f>
        <v>Papier</v>
      </c>
      <c r="D154" s="103" t="str">
        <f>Emissionsfaktoren!D154</f>
        <v>Kopierpapier</v>
      </c>
      <c r="E154" s="106"/>
      <c r="F154" s="107" t="str">
        <f>Emissionsfaktoren!F154</f>
        <v>kg</v>
      </c>
      <c r="G154" s="95">
        <f>(Aktivitätsdaten!$G153*Emissionsfaktoren!$G154)/1000</f>
        <v>0</v>
      </c>
      <c r="H154" s="96">
        <f>(Aktivitätsdaten!$G153*Emissionsfaktoren!$H154)/1000</f>
        <v>0</v>
      </c>
      <c r="I154" s="96">
        <f>(Aktivitätsdaten!$G153*Emissionsfaktoren!$I154)/1000</f>
        <v>0</v>
      </c>
      <c r="J154" s="97">
        <f>(Aktivitätsdaten!$G153*Emissionsfaktoren!$J154)/1000</f>
        <v>0</v>
      </c>
      <c r="L154" s="128"/>
      <c r="M154" s="128"/>
      <c r="N154" s="128"/>
    </row>
    <row r="155" spans="2:14" ht="15" customHeight="1" x14ac:dyDescent="0.25">
      <c r="B155" s="687"/>
      <c r="C155" s="510"/>
      <c r="D155" s="510" t="str">
        <f>Emissionsfaktoren!D155</f>
        <v>Hygienepapier</v>
      </c>
      <c r="E155" s="103" t="str">
        <f>Emissionsfaktoren!E155</f>
        <v>Toilettenpapier</v>
      </c>
      <c r="F155" s="107" t="str">
        <f>Emissionsfaktoren!F155</f>
        <v>kg</v>
      </c>
      <c r="G155" s="95">
        <f>(Aktivitätsdaten!$G154*Emissionsfaktoren!$G155)/1000</f>
        <v>0</v>
      </c>
      <c r="H155" s="96">
        <f>(Aktivitätsdaten!$G154*Emissionsfaktoren!$H155)/1000</f>
        <v>0</v>
      </c>
      <c r="I155" s="96">
        <f>(Aktivitätsdaten!$G154*Emissionsfaktoren!$I155)/1000</f>
        <v>0</v>
      </c>
      <c r="J155" s="97">
        <f>(Aktivitätsdaten!$G154*Emissionsfaktoren!$J155)/1000</f>
        <v>0</v>
      </c>
      <c r="L155" s="128"/>
      <c r="M155" s="128"/>
      <c r="N155" s="128"/>
    </row>
    <row r="156" spans="2:14" ht="15" customHeight="1" x14ac:dyDescent="0.25">
      <c r="B156" s="687"/>
      <c r="C156" s="510"/>
      <c r="D156" s="510"/>
      <c r="E156" s="103" t="str">
        <f>Emissionsfaktoren!E156</f>
        <v>Papierhandtücher</v>
      </c>
      <c r="F156" s="107" t="str">
        <f>Emissionsfaktoren!F156</f>
        <v>kg</v>
      </c>
      <c r="G156" s="95">
        <f>(Aktivitätsdaten!$G155*Emissionsfaktoren!$G156)/1000</f>
        <v>0</v>
      </c>
      <c r="H156" s="96">
        <f>(Aktivitätsdaten!$G155*Emissionsfaktoren!$H156)/1000</f>
        <v>0</v>
      </c>
      <c r="I156" s="96">
        <f>(Aktivitätsdaten!$G155*Emissionsfaktoren!$I156)/1000</f>
        <v>0</v>
      </c>
      <c r="J156" s="97">
        <f>(Aktivitätsdaten!$G155*Emissionsfaktoren!$J156)/1000</f>
        <v>0</v>
      </c>
      <c r="L156" s="128"/>
      <c r="M156" s="128"/>
      <c r="N156" s="128"/>
    </row>
    <row r="157" spans="2:14" ht="15" customHeight="1" x14ac:dyDescent="0.25">
      <c r="B157" s="687"/>
      <c r="C157" s="510"/>
      <c r="D157" s="103" t="str">
        <f>Emissionsfaktoren!D157</f>
        <v>Druckerzeugnisse</v>
      </c>
      <c r="E157" s="106"/>
      <c r="F157" s="107" t="str">
        <f>Emissionsfaktoren!F157</f>
        <v>kg</v>
      </c>
      <c r="G157" s="95">
        <f>(Aktivitätsdaten!$G156*Emissionsfaktoren!$G157)/1000</f>
        <v>0</v>
      </c>
      <c r="H157" s="96">
        <f>(Aktivitätsdaten!$G156*Emissionsfaktoren!$H157)/1000</f>
        <v>0</v>
      </c>
      <c r="I157" s="96">
        <f>(Aktivitätsdaten!$G156*Emissionsfaktoren!$I157)/1000</f>
        <v>0</v>
      </c>
      <c r="J157" s="97">
        <f>(Aktivitätsdaten!$G156*Emissionsfaktoren!$J157)/1000</f>
        <v>0</v>
      </c>
      <c r="L157" s="128"/>
      <c r="M157" s="128"/>
      <c r="N157" s="128"/>
    </row>
    <row r="158" spans="2:14" ht="15" customHeight="1" x14ac:dyDescent="0.25">
      <c r="B158" s="687"/>
      <c r="C158" s="675" t="str">
        <f>Emissionsfaktoren!C158</f>
        <v xml:space="preserve">Kältemittel </v>
      </c>
      <c r="D158" s="675"/>
      <c r="E158" s="103" t="str">
        <f>Emissionsfaktoren!E158</f>
        <v>R22</v>
      </c>
      <c r="F158" s="107" t="str">
        <f>Emissionsfaktoren!F158</f>
        <v>kg</v>
      </c>
      <c r="G158" s="95">
        <f>(Aktivitätsdaten!$G157*Emissionsfaktoren!$G158)/1000</f>
        <v>0</v>
      </c>
      <c r="H158" s="96">
        <f>(Aktivitätsdaten!$G157*Emissionsfaktoren!$H158)/1000</f>
        <v>0</v>
      </c>
      <c r="I158" s="96">
        <f>(Aktivitätsdaten!$G157*Emissionsfaktoren!$I158)/1000</f>
        <v>0</v>
      </c>
      <c r="J158" s="97">
        <f>(Aktivitätsdaten!$G157*Emissionsfaktoren!$J158)/1000</f>
        <v>0</v>
      </c>
      <c r="L158" s="128"/>
      <c r="M158" s="128"/>
      <c r="N158" s="128"/>
    </row>
    <row r="159" spans="2:14" ht="15" customHeight="1" x14ac:dyDescent="0.25">
      <c r="B159" s="687"/>
      <c r="C159" s="675"/>
      <c r="D159" s="675"/>
      <c r="E159" s="103" t="str">
        <f>Emissionsfaktoren!E159</f>
        <v>R401a</v>
      </c>
      <c r="F159" s="107" t="str">
        <f>Emissionsfaktoren!F159</f>
        <v>kg</v>
      </c>
      <c r="G159" s="95">
        <f>(Aktivitätsdaten!$G158*Emissionsfaktoren!$G159)/1000</f>
        <v>0</v>
      </c>
      <c r="H159" s="96">
        <f>(Aktivitätsdaten!$G158*Emissionsfaktoren!$H159)/1000</f>
        <v>0</v>
      </c>
      <c r="I159" s="96">
        <f>(Aktivitätsdaten!$G158*Emissionsfaktoren!$I159)/1000</f>
        <v>0</v>
      </c>
      <c r="J159" s="97">
        <f>(Aktivitätsdaten!$G158*Emissionsfaktoren!$J159)/1000</f>
        <v>0</v>
      </c>
      <c r="L159" s="128"/>
      <c r="M159" s="128"/>
      <c r="N159" s="128"/>
    </row>
    <row r="160" spans="2:14" ht="15" customHeight="1" x14ac:dyDescent="0.25">
      <c r="B160" s="687"/>
      <c r="C160" s="675"/>
      <c r="D160" s="675"/>
      <c r="E160" s="103" t="str">
        <f>Emissionsfaktoren!E160</f>
        <v>R152a</v>
      </c>
      <c r="F160" s="107" t="str">
        <f>Emissionsfaktoren!F160</f>
        <v>kg</v>
      </c>
      <c r="G160" s="95">
        <f>(Aktivitätsdaten!$G159*Emissionsfaktoren!$G160)/1000</f>
        <v>0</v>
      </c>
      <c r="H160" s="96">
        <f>(Aktivitätsdaten!$G159*Emissionsfaktoren!$H160)/1000</f>
        <v>0</v>
      </c>
      <c r="I160" s="96">
        <f>(Aktivitätsdaten!$G159*Emissionsfaktoren!$I160)/1000</f>
        <v>0</v>
      </c>
      <c r="J160" s="97">
        <f>(Aktivitätsdaten!$G159*Emissionsfaktoren!$J160)/1000</f>
        <v>0</v>
      </c>
      <c r="L160" s="128"/>
      <c r="M160" s="128"/>
      <c r="N160" s="128"/>
    </row>
    <row r="161" spans="2:14" ht="15" customHeight="1" x14ac:dyDescent="0.25">
      <c r="B161" s="687"/>
      <c r="C161" s="675"/>
      <c r="D161" s="675"/>
      <c r="E161" s="103" t="str">
        <f>Emissionsfaktoren!E161</f>
        <v>R124</v>
      </c>
      <c r="F161" s="107" t="str">
        <f>Emissionsfaktoren!F161</f>
        <v>kg</v>
      </c>
      <c r="G161" s="95">
        <f>(Aktivitätsdaten!$G160*Emissionsfaktoren!$G161)/1000</f>
        <v>0</v>
      </c>
      <c r="H161" s="96">
        <f>(Aktivitätsdaten!$G160*Emissionsfaktoren!$H161)/1000</f>
        <v>0</v>
      </c>
      <c r="I161" s="96">
        <f>(Aktivitätsdaten!$G160*Emissionsfaktoren!$I161)/1000</f>
        <v>0</v>
      </c>
      <c r="J161" s="97">
        <f>(Aktivitätsdaten!$G160*Emissionsfaktoren!$J161)/1000</f>
        <v>0</v>
      </c>
      <c r="L161" s="128"/>
      <c r="M161" s="128"/>
      <c r="N161" s="128"/>
    </row>
    <row r="162" spans="2:14" ht="15" customHeight="1" x14ac:dyDescent="0.25">
      <c r="B162" s="687"/>
      <c r="C162" s="675"/>
      <c r="D162" s="675"/>
      <c r="E162" s="103" t="str">
        <f>Emissionsfaktoren!E162</f>
        <v>DI 36</v>
      </c>
      <c r="F162" s="107" t="str">
        <f>Emissionsfaktoren!F162</f>
        <v>kg</v>
      </c>
      <c r="G162" s="95">
        <f>(Aktivitätsdaten!$G161*Emissionsfaktoren!$G162)/1000</f>
        <v>0</v>
      </c>
      <c r="H162" s="96">
        <f>(Aktivitätsdaten!$G161*Emissionsfaktoren!$H162)/1000</f>
        <v>0</v>
      </c>
      <c r="I162" s="96">
        <f>(Aktivitätsdaten!$G161*Emissionsfaktoren!$I162)/1000</f>
        <v>0</v>
      </c>
      <c r="J162" s="97">
        <f>(Aktivitätsdaten!$G161*Emissionsfaktoren!$J162)/1000</f>
        <v>0</v>
      </c>
      <c r="L162" s="128"/>
      <c r="M162" s="128"/>
      <c r="N162" s="128"/>
    </row>
    <row r="163" spans="2:14" ht="15" customHeight="1" x14ac:dyDescent="0.25">
      <c r="B163" s="687"/>
      <c r="C163" s="675"/>
      <c r="D163" s="675"/>
      <c r="E163" s="103" t="str">
        <f>Emissionsfaktoren!E163</f>
        <v>R600</v>
      </c>
      <c r="F163" s="107" t="str">
        <f>Emissionsfaktoren!F163</f>
        <v>kg</v>
      </c>
      <c r="G163" s="95">
        <f>(Aktivitätsdaten!$G162*Emissionsfaktoren!$G163)/1000</f>
        <v>0</v>
      </c>
      <c r="H163" s="96">
        <f>(Aktivitätsdaten!$G162*Emissionsfaktoren!$H163)/1000</f>
        <v>0</v>
      </c>
      <c r="I163" s="96">
        <f>(Aktivitätsdaten!$G162*Emissionsfaktoren!$I163)/1000</f>
        <v>0</v>
      </c>
      <c r="J163" s="97">
        <f>(Aktivitätsdaten!$G162*Emissionsfaktoren!$J163)/1000</f>
        <v>0</v>
      </c>
      <c r="L163" s="128"/>
      <c r="M163" s="128"/>
      <c r="N163" s="128"/>
    </row>
    <row r="164" spans="2:14" ht="15" customHeight="1" x14ac:dyDescent="0.25">
      <c r="B164" s="687"/>
      <c r="C164" s="675"/>
      <c r="D164" s="675"/>
      <c r="E164" s="103" t="str">
        <f>Emissionsfaktoren!E164</f>
        <v>R134a</v>
      </c>
      <c r="F164" s="107" t="str">
        <f>Emissionsfaktoren!F164</f>
        <v>kg</v>
      </c>
      <c r="G164" s="95">
        <f>(Aktivitätsdaten!$G163*Emissionsfaktoren!$G164)/1000</f>
        <v>0</v>
      </c>
      <c r="H164" s="96">
        <f>(Aktivitätsdaten!$G163*Emissionsfaktoren!$H164)/1000</f>
        <v>0</v>
      </c>
      <c r="I164" s="96">
        <f>(Aktivitätsdaten!$G163*Emissionsfaktoren!$I164)/1000</f>
        <v>0</v>
      </c>
      <c r="J164" s="97">
        <f>(Aktivitätsdaten!$G163*Emissionsfaktoren!$J164)/1000</f>
        <v>0</v>
      </c>
      <c r="L164" s="128"/>
      <c r="M164" s="128"/>
      <c r="N164" s="128"/>
    </row>
    <row r="165" spans="2:14" ht="15" customHeight="1" x14ac:dyDescent="0.25">
      <c r="B165" s="687"/>
      <c r="C165" s="675"/>
      <c r="D165" s="675"/>
      <c r="E165" s="103" t="str">
        <f>Emissionsfaktoren!E165</f>
        <v>R410A</v>
      </c>
      <c r="F165" s="107" t="str">
        <f>Emissionsfaktoren!F165</f>
        <v>kg</v>
      </c>
      <c r="G165" s="95">
        <f>(Aktivitätsdaten!$G164*Emissionsfaktoren!$G165)/1000</f>
        <v>0</v>
      </c>
      <c r="H165" s="96">
        <f>(Aktivitätsdaten!$G164*Emissionsfaktoren!$H165)/1000</f>
        <v>0</v>
      </c>
      <c r="I165" s="96">
        <f>(Aktivitätsdaten!$G164*Emissionsfaktoren!$I165)/1000</f>
        <v>0</v>
      </c>
      <c r="J165" s="97">
        <f>(Aktivitätsdaten!$G164*Emissionsfaktoren!$J165)/1000</f>
        <v>0</v>
      </c>
      <c r="L165" s="128"/>
      <c r="M165" s="128"/>
      <c r="N165" s="128"/>
    </row>
    <row r="166" spans="2:14" ht="15" customHeight="1" x14ac:dyDescent="0.25">
      <c r="B166" s="687"/>
      <c r="C166" s="675"/>
      <c r="D166" s="675"/>
      <c r="E166" s="103" t="str">
        <f>Emissionsfaktoren!E166</f>
        <v>R32</v>
      </c>
      <c r="F166" s="107" t="str">
        <f>Emissionsfaktoren!F166</f>
        <v>kg</v>
      </c>
      <c r="G166" s="95">
        <f>(Aktivitätsdaten!$G165*Emissionsfaktoren!$G166)/1000</f>
        <v>0</v>
      </c>
      <c r="H166" s="96">
        <f>(Aktivitätsdaten!$G165*Emissionsfaktoren!$H166)/1000</f>
        <v>0</v>
      </c>
      <c r="I166" s="96">
        <f>(Aktivitätsdaten!$G165*Emissionsfaktoren!$I166)/1000</f>
        <v>0</v>
      </c>
      <c r="J166" s="97">
        <f>(Aktivitätsdaten!$G165*Emissionsfaktoren!$J166)/1000</f>
        <v>0</v>
      </c>
      <c r="L166" s="128"/>
      <c r="M166" s="128"/>
      <c r="N166" s="128"/>
    </row>
    <row r="167" spans="2:14" ht="15" customHeight="1" x14ac:dyDescent="0.25">
      <c r="B167" s="687"/>
      <c r="C167" s="675"/>
      <c r="D167" s="675"/>
      <c r="E167" s="103" t="str">
        <f>Emissionsfaktoren!E167</f>
        <v>R125</v>
      </c>
      <c r="F167" s="107" t="str">
        <f>Emissionsfaktoren!F167</f>
        <v>kg</v>
      </c>
      <c r="G167" s="95">
        <f>(Aktivitätsdaten!$G166*Emissionsfaktoren!$G167)/1000</f>
        <v>0</v>
      </c>
      <c r="H167" s="96">
        <f>(Aktivitätsdaten!$G166*Emissionsfaktoren!$H167)/1000</f>
        <v>0</v>
      </c>
      <c r="I167" s="96">
        <f>(Aktivitätsdaten!$G166*Emissionsfaktoren!$I167)/1000</f>
        <v>0</v>
      </c>
      <c r="J167" s="97">
        <f>(Aktivitätsdaten!$G166*Emissionsfaktoren!$J167)/1000</f>
        <v>0</v>
      </c>
      <c r="L167" s="128"/>
      <c r="M167" s="128"/>
      <c r="N167" s="128"/>
    </row>
    <row r="168" spans="2:14" ht="15" customHeight="1" x14ac:dyDescent="0.25">
      <c r="B168" s="687"/>
      <c r="C168" s="675"/>
      <c r="D168" s="675"/>
      <c r="E168" s="103" t="str">
        <f>Emissionsfaktoren!E168</f>
        <v>R407c</v>
      </c>
      <c r="F168" s="107" t="str">
        <f>Emissionsfaktoren!F168</f>
        <v>kg</v>
      </c>
      <c r="G168" s="95">
        <f>(Aktivitätsdaten!$G167*Emissionsfaktoren!$G168)/1000</f>
        <v>0</v>
      </c>
      <c r="H168" s="96">
        <f>(Aktivitätsdaten!$G167*Emissionsfaktoren!$H168)/1000</f>
        <v>0</v>
      </c>
      <c r="I168" s="96">
        <f>(Aktivitätsdaten!$G167*Emissionsfaktoren!$I168)/1000</f>
        <v>0</v>
      </c>
      <c r="J168" s="97">
        <f>(Aktivitätsdaten!$G167*Emissionsfaktoren!$J168)/1000</f>
        <v>0</v>
      </c>
      <c r="L168" s="128"/>
      <c r="M168" s="128"/>
      <c r="N168" s="128"/>
    </row>
    <row r="169" spans="2:14" ht="15" customHeight="1" x14ac:dyDescent="0.25">
      <c r="B169" s="687"/>
      <c r="C169" s="675"/>
      <c r="D169" s="675"/>
      <c r="E169" s="103" t="str">
        <f>Emissionsfaktoren!E169</f>
        <v>R413A</v>
      </c>
      <c r="F169" s="107" t="str">
        <f>Emissionsfaktoren!F169</f>
        <v>kg</v>
      </c>
      <c r="G169" s="95">
        <f>(Aktivitätsdaten!$G168*Emissionsfaktoren!$G169)/1000</f>
        <v>0</v>
      </c>
      <c r="H169" s="96">
        <f>(Aktivitätsdaten!$G168*Emissionsfaktoren!$H169)/1000</f>
        <v>0</v>
      </c>
      <c r="I169" s="96">
        <f>(Aktivitätsdaten!$G168*Emissionsfaktoren!$I169)/1000</f>
        <v>0</v>
      </c>
      <c r="J169" s="97">
        <f>(Aktivitätsdaten!$G168*Emissionsfaktoren!$J169)/1000</f>
        <v>0</v>
      </c>
      <c r="L169" s="128"/>
      <c r="M169" s="128"/>
      <c r="N169" s="128"/>
    </row>
    <row r="170" spans="2:14" ht="15" customHeight="1" x14ac:dyDescent="0.25">
      <c r="B170" s="687"/>
      <c r="C170" s="675"/>
      <c r="D170" s="675"/>
      <c r="E170" s="103" t="str">
        <f>Emissionsfaktoren!E170</f>
        <v>R218</v>
      </c>
      <c r="F170" s="107" t="str">
        <f>Emissionsfaktoren!F170</f>
        <v>kg</v>
      </c>
      <c r="G170" s="95">
        <f>(Aktivitätsdaten!$G169*Emissionsfaktoren!$G170)/1000</f>
        <v>0</v>
      </c>
      <c r="H170" s="96">
        <f>(Aktivitätsdaten!$G169*Emissionsfaktoren!$H170)/1000</f>
        <v>0</v>
      </c>
      <c r="I170" s="96">
        <f>(Aktivitätsdaten!$G169*Emissionsfaktoren!$I170)/1000</f>
        <v>0</v>
      </c>
      <c r="J170" s="97">
        <f>(Aktivitätsdaten!$G169*Emissionsfaktoren!$J170)/1000</f>
        <v>0</v>
      </c>
      <c r="L170" s="128"/>
      <c r="M170" s="128"/>
      <c r="N170" s="128"/>
    </row>
    <row r="171" spans="2:14" ht="15" customHeight="1" x14ac:dyDescent="0.25">
      <c r="B171" s="687"/>
      <c r="C171" s="675"/>
      <c r="D171" s="675"/>
      <c r="E171" s="103" t="str">
        <f>Emissionsfaktoren!E171</f>
        <v>R600a</v>
      </c>
      <c r="F171" s="107" t="str">
        <f>Emissionsfaktoren!F171</f>
        <v>kg</v>
      </c>
      <c r="G171" s="95">
        <f>(Aktivitätsdaten!$G170*Emissionsfaktoren!$G171)/1000</f>
        <v>0</v>
      </c>
      <c r="H171" s="96">
        <f>(Aktivitätsdaten!$G170*Emissionsfaktoren!$H171)/1000</f>
        <v>0</v>
      </c>
      <c r="I171" s="96">
        <f>(Aktivitätsdaten!$G170*Emissionsfaktoren!$I171)/1000</f>
        <v>0</v>
      </c>
      <c r="J171" s="97">
        <f>(Aktivitätsdaten!$G170*Emissionsfaktoren!$J171)/1000</f>
        <v>0</v>
      </c>
      <c r="L171" s="128"/>
      <c r="M171" s="128"/>
      <c r="N171" s="128"/>
    </row>
    <row r="172" spans="2:14" ht="15" customHeight="1" x14ac:dyDescent="0.25">
      <c r="B172" s="687"/>
      <c r="C172" s="675"/>
      <c r="D172" s="675"/>
      <c r="E172" s="103" t="str">
        <f>Emissionsfaktoren!E172</f>
        <v>R422D</v>
      </c>
      <c r="F172" s="107" t="str">
        <f>Emissionsfaktoren!F172</f>
        <v>kg</v>
      </c>
      <c r="G172" s="95">
        <f>(Aktivitätsdaten!$G171*Emissionsfaktoren!$G172)/1000</f>
        <v>0</v>
      </c>
      <c r="H172" s="96">
        <f>(Aktivitätsdaten!$G171*Emissionsfaktoren!$H172)/1000</f>
        <v>0</v>
      </c>
      <c r="I172" s="96">
        <f>(Aktivitätsdaten!$G171*Emissionsfaktoren!$I172)/1000</f>
        <v>0</v>
      </c>
      <c r="J172" s="97">
        <f>(Aktivitätsdaten!$G171*Emissionsfaktoren!$J172)/1000</f>
        <v>0</v>
      </c>
      <c r="L172" s="128"/>
      <c r="M172" s="128"/>
      <c r="N172" s="128"/>
    </row>
    <row r="173" spans="2:14" ht="15" customHeight="1" x14ac:dyDescent="0.25">
      <c r="B173" s="687"/>
      <c r="C173" s="675"/>
      <c r="D173" s="675"/>
      <c r="E173" s="103" t="str">
        <f>Emissionsfaktoren!E173</f>
        <v>DI44</v>
      </c>
      <c r="F173" s="107" t="str">
        <f>Emissionsfaktoren!F173</f>
        <v>kg</v>
      </c>
      <c r="G173" s="95">
        <f>(Aktivitätsdaten!$G172*Emissionsfaktoren!$G173)/1000</f>
        <v>0</v>
      </c>
      <c r="H173" s="96">
        <f>(Aktivitätsdaten!$G172*Emissionsfaktoren!$H173)/1000</f>
        <v>0</v>
      </c>
      <c r="I173" s="96">
        <f>(Aktivitätsdaten!$G172*Emissionsfaktoren!$I173)/1000</f>
        <v>0</v>
      </c>
      <c r="J173" s="97">
        <f>(Aktivitätsdaten!$G172*Emissionsfaktoren!$J173)/1000</f>
        <v>0</v>
      </c>
      <c r="L173" s="128"/>
      <c r="M173" s="128"/>
      <c r="N173" s="128"/>
    </row>
    <row r="174" spans="2:14" x14ac:dyDescent="0.25">
      <c r="B174" s="687"/>
      <c r="C174" s="675"/>
      <c r="D174" s="675"/>
      <c r="E174" s="103" t="str">
        <f>Emissionsfaktoren!E174</f>
        <v>R143A</v>
      </c>
      <c r="F174" s="107" t="str">
        <f>Emissionsfaktoren!F174</f>
        <v>kg</v>
      </c>
      <c r="G174" s="95">
        <f>(Aktivitätsdaten!$G173*Emissionsfaktoren!$G174)/1000</f>
        <v>0</v>
      </c>
      <c r="H174" s="96">
        <f>(Aktivitätsdaten!$G173*Emissionsfaktoren!$H174)/1000</f>
        <v>0</v>
      </c>
      <c r="I174" s="96">
        <f>(Aktivitätsdaten!$G173*Emissionsfaktoren!$I174)/1000</f>
        <v>0</v>
      </c>
      <c r="J174" s="97">
        <f>(Aktivitätsdaten!$G173*Emissionsfaktoren!$J174)/1000</f>
        <v>0</v>
      </c>
      <c r="L174" s="128"/>
      <c r="M174" s="128"/>
      <c r="N174" s="128"/>
    </row>
    <row r="175" spans="2:14" ht="15" customHeight="1" x14ac:dyDescent="0.25">
      <c r="B175" s="687"/>
      <c r="C175" s="675"/>
      <c r="D175" s="675"/>
      <c r="E175" s="103" t="str">
        <f>Emissionsfaktoren!E175</f>
        <v>R290</v>
      </c>
      <c r="F175" s="107" t="str">
        <f>Emissionsfaktoren!F175</f>
        <v>kg</v>
      </c>
      <c r="G175" s="95">
        <f>(Aktivitätsdaten!$G174*Emissionsfaktoren!$G175)/1000</f>
        <v>0</v>
      </c>
      <c r="H175" s="96">
        <f>(Aktivitätsdaten!$G174*Emissionsfaktoren!$H175)/1000</f>
        <v>0</v>
      </c>
      <c r="I175" s="96">
        <f>(Aktivitätsdaten!$G174*Emissionsfaktoren!$I175)/1000</f>
        <v>0</v>
      </c>
      <c r="J175" s="97">
        <f>(Aktivitätsdaten!$G174*Emissionsfaktoren!$J175)/1000</f>
        <v>0</v>
      </c>
      <c r="L175" s="128"/>
      <c r="M175" s="128"/>
      <c r="N175" s="128"/>
    </row>
    <row r="176" spans="2:14" ht="15" customHeight="1" x14ac:dyDescent="0.25">
      <c r="B176" s="687"/>
      <c r="C176" s="675"/>
      <c r="D176" s="675"/>
      <c r="E176" s="103" t="str">
        <f>Emissionsfaktoren!E176</f>
        <v>R402a</v>
      </c>
      <c r="F176" s="107" t="str">
        <f>Emissionsfaktoren!F176</f>
        <v>kg</v>
      </c>
      <c r="G176" s="95">
        <f>(Aktivitätsdaten!$G175*Emissionsfaktoren!$G176)/1000</f>
        <v>0</v>
      </c>
      <c r="H176" s="96">
        <f>(Aktivitätsdaten!$G175*Emissionsfaktoren!$H176)/1000</f>
        <v>0</v>
      </c>
      <c r="I176" s="96">
        <f>(Aktivitätsdaten!$G175*Emissionsfaktoren!$I176)/1000</f>
        <v>0</v>
      </c>
      <c r="J176" s="97">
        <f>(Aktivitätsdaten!$G175*Emissionsfaktoren!$J176)/1000</f>
        <v>0</v>
      </c>
      <c r="L176" s="128"/>
      <c r="M176" s="128"/>
      <c r="N176" s="128"/>
    </row>
    <row r="177" spans="2:14" ht="15" customHeight="1" x14ac:dyDescent="0.25">
      <c r="B177" s="687"/>
      <c r="C177" s="675"/>
      <c r="D177" s="675"/>
      <c r="E177" s="103" t="str">
        <f>Emissionsfaktoren!E177</f>
        <v>R402B</v>
      </c>
      <c r="F177" s="107" t="str">
        <f>Emissionsfaktoren!F177</f>
        <v>kg</v>
      </c>
      <c r="G177" s="95">
        <f>(Aktivitätsdaten!$G176*Emissionsfaktoren!$G177)/1000</f>
        <v>0</v>
      </c>
      <c r="H177" s="96">
        <f>(Aktivitätsdaten!$G176*Emissionsfaktoren!$H177)/1000</f>
        <v>0</v>
      </c>
      <c r="I177" s="96">
        <f>(Aktivitätsdaten!$G176*Emissionsfaktoren!$I177)/1000</f>
        <v>0</v>
      </c>
      <c r="J177" s="97">
        <f>(Aktivitätsdaten!$G176*Emissionsfaktoren!$J177)/1000</f>
        <v>0</v>
      </c>
      <c r="L177" s="128"/>
      <c r="M177" s="128"/>
      <c r="N177" s="128"/>
    </row>
    <row r="178" spans="2:14" ht="15" customHeight="1" x14ac:dyDescent="0.25">
      <c r="B178" s="687"/>
      <c r="C178" s="675"/>
      <c r="D178" s="675"/>
      <c r="E178" s="103" t="str">
        <f>Emissionsfaktoren!E178</f>
        <v>R401B</v>
      </c>
      <c r="F178" s="107" t="str">
        <f>Emissionsfaktoren!F178</f>
        <v>kg</v>
      </c>
      <c r="G178" s="95">
        <f>(Aktivitätsdaten!$G177*Emissionsfaktoren!$G178)/1000</f>
        <v>0</v>
      </c>
      <c r="H178" s="96">
        <f>(Aktivitätsdaten!$G177*Emissionsfaktoren!$H178)/1000</f>
        <v>0</v>
      </c>
      <c r="I178" s="96">
        <f>(Aktivitätsdaten!$G177*Emissionsfaktoren!$I178)/1000</f>
        <v>0</v>
      </c>
      <c r="J178" s="97">
        <f>(Aktivitätsdaten!$G177*Emissionsfaktoren!$J178)/1000</f>
        <v>0</v>
      </c>
      <c r="L178" s="128"/>
      <c r="M178" s="128"/>
      <c r="N178" s="128"/>
    </row>
    <row r="179" spans="2:14" ht="15" customHeight="1" x14ac:dyDescent="0.25">
      <c r="B179" s="687"/>
      <c r="C179" s="675"/>
      <c r="D179" s="675"/>
      <c r="E179" s="103" t="str">
        <f>Emissionsfaktoren!E179</f>
        <v>R507</v>
      </c>
      <c r="F179" s="107" t="str">
        <f>Emissionsfaktoren!F179</f>
        <v>kg</v>
      </c>
      <c r="G179" s="95">
        <f>(Aktivitätsdaten!$G178*Emissionsfaktoren!$G179)/1000</f>
        <v>0</v>
      </c>
      <c r="H179" s="96">
        <f>(Aktivitätsdaten!$G178*Emissionsfaktoren!$H179)/1000</f>
        <v>0</v>
      </c>
      <c r="I179" s="96">
        <f>(Aktivitätsdaten!$G178*Emissionsfaktoren!$I179)/1000</f>
        <v>0</v>
      </c>
      <c r="J179" s="97">
        <f>(Aktivitätsdaten!$G178*Emissionsfaktoren!$J179)/1000</f>
        <v>0</v>
      </c>
      <c r="L179" s="128"/>
      <c r="M179" s="128"/>
      <c r="N179" s="128"/>
    </row>
    <row r="180" spans="2:14" ht="15" customHeight="1" x14ac:dyDescent="0.25">
      <c r="B180" s="687"/>
      <c r="C180" s="675"/>
      <c r="D180" s="675"/>
      <c r="E180" s="103" t="str">
        <f>Emissionsfaktoren!E180</f>
        <v>R12</v>
      </c>
      <c r="F180" s="107" t="str">
        <f>Emissionsfaktoren!F180</f>
        <v>kg</v>
      </c>
      <c r="G180" s="95">
        <f>(Aktivitätsdaten!$G179*Emissionsfaktoren!$G180)/1000</f>
        <v>0</v>
      </c>
      <c r="H180" s="96">
        <f>(Aktivitätsdaten!$G179*Emissionsfaktoren!$H180)/1000</f>
        <v>0</v>
      </c>
      <c r="I180" s="96">
        <f>(Aktivitätsdaten!$G179*Emissionsfaktoren!$I180)/1000</f>
        <v>0</v>
      </c>
      <c r="J180" s="97">
        <f>(Aktivitätsdaten!$G179*Emissionsfaktoren!$J180)/1000</f>
        <v>0</v>
      </c>
      <c r="L180" s="128"/>
      <c r="M180" s="128"/>
      <c r="N180" s="128"/>
    </row>
    <row r="181" spans="2:14" ht="15" customHeight="1" x14ac:dyDescent="0.25">
      <c r="B181" s="687"/>
      <c r="C181" s="675"/>
      <c r="D181" s="675"/>
      <c r="E181" s="103" t="str">
        <f>Emissionsfaktoren!E181</f>
        <v>R502</v>
      </c>
      <c r="F181" s="107" t="str">
        <f>Emissionsfaktoren!F181</f>
        <v>kg</v>
      </c>
      <c r="G181" s="95">
        <f>(Aktivitätsdaten!$G180*Emissionsfaktoren!$G181)/1000</f>
        <v>0</v>
      </c>
      <c r="H181" s="96">
        <f>(Aktivitätsdaten!$G180*Emissionsfaktoren!$H181)/1000</f>
        <v>0</v>
      </c>
      <c r="I181" s="96">
        <f>(Aktivitätsdaten!$G180*Emissionsfaktoren!$I181)/1000</f>
        <v>0</v>
      </c>
      <c r="J181" s="97">
        <f>(Aktivitätsdaten!$G180*Emissionsfaktoren!$J181)/1000</f>
        <v>0</v>
      </c>
      <c r="L181" s="128"/>
      <c r="M181" s="128"/>
      <c r="N181" s="128"/>
    </row>
    <row r="182" spans="2:14" ht="15" customHeight="1" x14ac:dyDescent="0.25">
      <c r="B182" s="687"/>
      <c r="C182" s="675"/>
      <c r="D182" s="675"/>
      <c r="E182" s="103" t="str">
        <f>Emissionsfaktoren!E182</f>
        <v>R744</v>
      </c>
      <c r="F182" s="107" t="str">
        <f>Emissionsfaktoren!F182</f>
        <v>kg</v>
      </c>
      <c r="G182" s="95">
        <f>(Aktivitätsdaten!$G181*Emissionsfaktoren!$G182)/1000</f>
        <v>0</v>
      </c>
      <c r="H182" s="96">
        <f>(Aktivitätsdaten!$G181*Emissionsfaktoren!$H182)/1000</f>
        <v>0</v>
      </c>
      <c r="I182" s="96">
        <f>(Aktivitätsdaten!$G181*Emissionsfaktoren!$I182)/1000</f>
        <v>0</v>
      </c>
      <c r="J182" s="97">
        <f>(Aktivitätsdaten!$G181*Emissionsfaktoren!$J182)/1000</f>
        <v>0</v>
      </c>
      <c r="L182" s="128"/>
      <c r="M182" s="128"/>
      <c r="N182" s="128"/>
    </row>
    <row r="183" spans="2:14" ht="15" customHeight="1" x14ac:dyDescent="0.25">
      <c r="B183" s="687"/>
      <c r="C183" s="675"/>
      <c r="D183" s="675"/>
      <c r="E183" s="103" t="str">
        <f>Emissionsfaktoren!E183</f>
        <v>R417A</v>
      </c>
      <c r="F183" s="107" t="str">
        <f>Emissionsfaktoren!F183</f>
        <v>kg</v>
      </c>
      <c r="G183" s="95">
        <f>(Aktivitätsdaten!$G182*Emissionsfaktoren!$G183)/1000</f>
        <v>0</v>
      </c>
      <c r="H183" s="96">
        <f>(Aktivitätsdaten!$G182*Emissionsfaktoren!$H183)/1000</f>
        <v>0</v>
      </c>
      <c r="I183" s="96">
        <f>(Aktivitätsdaten!$G182*Emissionsfaktoren!$I183)/1000</f>
        <v>0</v>
      </c>
      <c r="J183" s="97">
        <f>(Aktivitätsdaten!$G182*Emissionsfaktoren!$J183)/1000</f>
        <v>0</v>
      </c>
      <c r="L183" s="128"/>
      <c r="M183" s="128"/>
      <c r="N183" s="128"/>
    </row>
    <row r="184" spans="2:14" ht="15" customHeight="1" x14ac:dyDescent="0.25">
      <c r="B184" s="687"/>
      <c r="C184" s="675"/>
      <c r="D184" s="675"/>
      <c r="E184" s="103" t="str">
        <f>Emissionsfaktoren!E184</f>
        <v>R115</v>
      </c>
      <c r="F184" s="107" t="str">
        <f>Emissionsfaktoren!F184</f>
        <v>kg</v>
      </c>
      <c r="G184" s="95">
        <f>(Aktivitätsdaten!$G183*Emissionsfaktoren!$G184)/1000</f>
        <v>0</v>
      </c>
      <c r="H184" s="96">
        <f>(Aktivitätsdaten!$G183*Emissionsfaktoren!$H184)/1000</f>
        <v>0</v>
      </c>
      <c r="I184" s="96">
        <f>(Aktivitätsdaten!$G183*Emissionsfaktoren!$I184)/1000</f>
        <v>0</v>
      </c>
      <c r="J184" s="97">
        <f>(Aktivitätsdaten!$G183*Emissionsfaktoren!$J184)/1000</f>
        <v>0</v>
      </c>
      <c r="L184" s="128"/>
      <c r="M184" s="128"/>
      <c r="N184" s="128"/>
    </row>
    <row r="185" spans="2:14" ht="15" customHeight="1" x14ac:dyDescent="0.25">
      <c r="B185" s="687"/>
      <c r="C185" s="675"/>
      <c r="D185" s="675"/>
      <c r="E185" s="103" t="str">
        <f>Emissionsfaktoren!E185</f>
        <v>R404a</v>
      </c>
      <c r="F185" s="107" t="str">
        <f>Emissionsfaktoren!F185</f>
        <v>kg</v>
      </c>
      <c r="G185" s="95">
        <f>(Aktivitätsdaten!$G184*Emissionsfaktoren!$G185)/1000</f>
        <v>0</v>
      </c>
      <c r="H185" s="96">
        <f>(Aktivitätsdaten!$G184*Emissionsfaktoren!$H185)/1000</f>
        <v>0</v>
      </c>
      <c r="I185" s="96">
        <f>(Aktivitätsdaten!$G184*Emissionsfaktoren!$I185)/1000</f>
        <v>0</v>
      </c>
      <c r="J185" s="97">
        <f>(Aktivitätsdaten!$G184*Emissionsfaktoren!$J185)/1000</f>
        <v>0</v>
      </c>
      <c r="L185" s="128"/>
      <c r="M185" s="128"/>
      <c r="N185" s="128"/>
    </row>
    <row r="186" spans="2:14" ht="15" customHeight="1" x14ac:dyDescent="0.25">
      <c r="B186" s="687"/>
      <c r="C186" s="675"/>
      <c r="D186" s="675"/>
      <c r="E186" s="103" t="str">
        <f>Emissionsfaktoren!E186</f>
        <v>R449A</v>
      </c>
      <c r="F186" s="107" t="str">
        <f>Emissionsfaktoren!F186</f>
        <v>kg</v>
      </c>
      <c r="G186" s="95">
        <f>(Aktivitätsdaten!$G185*Emissionsfaktoren!$G186)/1000</f>
        <v>0</v>
      </c>
      <c r="H186" s="96">
        <f>(Aktivitätsdaten!$G185*Emissionsfaktoren!$H186)/1000</f>
        <v>0</v>
      </c>
      <c r="I186" s="96">
        <f>(Aktivitätsdaten!$G185*Emissionsfaktoren!$I186)/1000</f>
        <v>0</v>
      </c>
      <c r="J186" s="97">
        <f>(Aktivitätsdaten!$G185*Emissionsfaktoren!$J186)/1000</f>
        <v>0</v>
      </c>
      <c r="L186" s="128"/>
      <c r="M186" s="128"/>
      <c r="N186" s="128"/>
    </row>
    <row r="187" spans="2:14" ht="15" customHeight="1" x14ac:dyDescent="0.25">
      <c r="B187" s="687"/>
      <c r="C187" s="675"/>
      <c r="D187" s="675"/>
      <c r="E187" s="103" t="str">
        <f>Emissionsfaktoren!E187</f>
        <v>R407F</v>
      </c>
      <c r="F187" s="107" t="str">
        <f>Emissionsfaktoren!F187</f>
        <v>kg</v>
      </c>
      <c r="G187" s="95">
        <f>(Aktivitätsdaten!$G186*Emissionsfaktoren!$G187)/1000</f>
        <v>0</v>
      </c>
      <c r="H187" s="96">
        <f>(Aktivitätsdaten!$G186*Emissionsfaktoren!$H187)/1000</f>
        <v>0</v>
      </c>
      <c r="I187" s="96">
        <f>(Aktivitätsdaten!$G186*Emissionsfaktoren!$I187)/1000</f>
        <v>0</v>
      </c>
      <c r="J187" s="97">
        <f>(Aktivitätsdaten!$G186*Emissionsfaktoren!$J187)/1000</f>
        <v>0</v>
      </c>
      <c r="L187" s="128"/>
      <c r="M187" s="128"/>
      <c r="N187" s="128"/>
    </row>
    <row r="188" spans="2:14" ht="15" customHeight="1" x14ac:dyDescent="0.25">
      <c r="B188" s="687"/>
      <c r="C188" s="675"/>
      <c r="D188" s="675"/>
      <c r="E188" s="103" t="str">
        <f>Emissionsfaktoren!E188</f>
        <v>R452a</v>
      </c>
      <c r="F188" s="107" t="str">
        <f>Emissionsfaktoren!F188</f>
        <v>kg</v>
      </c>
      <c r="G188" s="95">
        <f>(Aktivitätsdaten!$G187*Emissionsfaktoren!$G188)/1000</f>
        <v>0</v>
      </c>
      <c r="H188" s="96">
        <f>(Aktivitätsdaten!$G187*Emissionsfaktoren!$H188)/1000</f>
        <v>0</v>
      </c>
      <c r="I188" s="96">
        <f>(Aktivitätsdaten!$G187*Emissionsfaktoren!$I188)/1000</f>
        <v>0</v>
      </c>
      <c r="J188" s="97">
        <f>(Aktivitätsdaten!$G187*Emissionsfaktoren!$J188)/1000</f>
        <v>0</v>
      </c>
      <c r="L188" s="128"/>
      <c r="M188" s="128"/>
      <c r="N188" s="128"/>
    </row>
    <row r="189" spans="2:14" ht="45" x14ac:dyDescent="0.25">
      <c r="B189" s="687"/>
      <c r="C189" s="510" t="str">
        <f>Emissionsfaktoren!C189</f>
        <v>IT-Geräte</v>
      </c>
      <c r="D189" s="510" t="str">
        <f>Emissionsfaktoren!D189</f>
        <v>Eigene Geräte</v>
      </c>
      <c r="E189" s="103" t="str">
        <f>Emissionsfaktoren!E189</f>
        <v>Multifunktionsgeräte (Netzwerkdrucker pro 10-30 Personen)</v>
      </c>
      <c r="F189" s="107" t="str">
        <f>Emissionsfaktoren!F189</f>
        <v>Stück</v>
      </c>
      <c r="G189" s="95">
        <f>(Aktivitätsdaten!$G188*Emissionsfaktoren!$G189)/1000</f>
        <v>0</v>
      </c>
      <c r="H189" s="96">
        <f>(Aktivitätsdaten!$G188*Emissionsfaktoren!$H189)/1000</f>
        <v>0</v>
      </c>
      <c r="I189" s="96">
        <f>(Aktivitätsdaten!$G188*Emissionsfaktoren!$I189)/1000</f>
        <v>0</v>
      </c>
      <c r="J189" s="97">
        <f>(Aktivitätsdaten!$G188*Emissionsfaktoren!$J189)/1000</f>
        <v>0</v>
      </c>
      <c r="L189" s="128"/>
      <c r="M189" s="128"/>
      <c r="N189" s="128"/>
    </row>
    <row r="190" spans="2:14" ht="30" x14ac:dyDescent="0.25">
      <c r="B190" s="687"/>
      <c r="C190" s="510"/>
      <c r="D190" s="510"/>
      <c r="E190" s="103" t="str">
        <f>Emissionsfaktoren!E190</f>
        <v>Druckerpatrone/Toner Multifunktiongeräte</v>
      </c>
      <c r="F190" s="107" t="str">
        <f>Emissionsfaktoren!F190</f>
        <v>Stück</v>
      </c>
      <c r="G190" s="95">
        <f>(Aktivitätsdaten!$G189*Emissionsfaktoren!$G190)/1000</f>
        <v>0</v>
      </c>
      <c r="H190" s="96">
        <f>(Aktivitätsdaten!$G189*Emissionsfaktoren!$H190)/1000</f>
        <v>0</v>
      </c>
      <c r="I190" s="96">
        <f>(Aktivitätsdaten!$G189*Emissionsfaktoren!$I190)/1000</f>
        <v>0</v>
      </c>
      <c r="J190" s="97">
        <f>(Aktivitätsdaten!$G189*Emissionsfaktoren!$J190)/1000</f>
        <v>0</v>
      </c>
      <c r="L190" s="128"/>
      <c r="M190" s="128"/>
      <c r="N190" s="128"/>
    </row>
    <row r="191" spans="2:14" ht="30" x14ac:dyDescent="0.25">
      <c r="B191" s="687"/>
      <c r="C191" s="510"/>
      <c r="D191" s="510"/>
      <c r="E191" s="103" t="str">
        <f>Emissionsfaktoren!E191</f>
        <v>Laserdrucker und Tintenstrahldrucker</v>
      </c>
      <c r="F191" s="107" t="str">
        <f>Emissionsfaktoren!F191</f>
        <v>Stück</v>
      </c>
      <c r="G191" s="95">
        <f>(Aktivitätsdaten!$G190*Emissionsfaktoren!$G191)/1000</f>
        <v>0</v>
      </c>
      <c r="H191" s="96">
        <f>(Aktivitätsdaten!$G190*Emissionsfaktoren!$H191)/1000</f>
        <v>0</v>
      </c>
      <c r="I191" s="96">
        <f>(Aktivitätsdaten!$G190*Emissionsfaktoren!$I191)/1000</f>
        <v>0</v>
      </c>
      <c r="J191" s="97">
        <f>(Aktivitätsdaten!$G190*Emissionsfaktoren!$J191)/1000</f>
        <v>0</v>
      </c>
      <c r="L191" s="128"/>
      <c r="M191" s="128"/>
      <c r="N191" s="128"/>
    </row>
    <row r="192" spans="2:14" ht="45" x14ac:dyDescent="0.25">
      <c r="B192" s="687"/>
      <c r="C192" s="510"/>
      <c r="D192" s="510"/>
      <c r="E192" s="103" t="str">
        <f>Emissionsfaktoren!E192</f>
        <v>Druckerpatrone/Toner Laserdrucker und Tintenstrahldrucker</v>
      </c>
      <c r="F192" s="107" t="str">
        <f>Emissionsfaktoren!F192</f>
        <v>Stück</v>
      </c>
      <c r="G192" s="95">
        <f>(Aktivitätsdaten!$G191*Emissionsfaktoren!$G192)/1000</f>
        <v>0</v>
      </c>
      <c r="H192" s="96">
        <f>(Aktivitätsdaten!$G191*Emissionsfaktoren!$H192)/1000</f>
        <v>0</v>
      </c>
      <c r="I192" s="96">
        <f>(Aktivitätsdaten!$G191*Emissionsfaktoren!$I192)/1000</f>
        <v>0</v>
      </c>
      <c r="J192" s="97">
        <f>(Aktivitätsdaten!$G191*Emissionsfaktoren!$J192)/1000</f>
        <v>0</v>
      </c>
      <c r="L192" s="128"/>
      <c r="M192" s="128"/>
      <c r="N192" s="128"/>
    </row>
    <row r="193" spans="2:14" ht="15" customHeight="1" x14ac:dyDescent="0.25">
      <c r="B193" s="687"/>
      <c r="C193" s="510"/>
      <c r="D193" s="510"/>
      <c r="E193" s="103" t="str">
        <f>Emissionsfaktoren!E193</f>
        <v>Notebooks</v>
      </c>
      <c r="F193" s="107" t="str">
        <f>Emissionsfaktoren!F193</f>
        <v>Stück</v>
      </c>
      <c r="G193" s="95">
        <f>(Aktivitätsdaten!$G192*Emissionsfaktoren!$G193)/1000</f>
        <v>0</v>
      </c>
      <c r="H193" s="96">
        <f>(Aktivitätsdaten!$G192*Emissionsfaktoren!$H193)/1000</f>
        <v>0</v>
      </c>
      <c r="I193" s="96">
        <f>(Aktivitätsdaten!$G192*Emissionsfaktoren!$I193)/1000</f>
        <v>0</v>
      </c>
      <c r="J193" s="97">
        <f>(Aktivitätsdaten!$G192*Emissionsfaktoren!$J193)/1000</f>
        <v>0</v>
      </c>
      <c r="L193" s="128"/>
      <c r="M193" s="128"/>
      <c r="N193" s="128"/>
    </row>
    <row r="194" spans="2:14" ht="15" customHeight="1" x14ac:dyDescent="0.25">
      <c r="B194" s="687"/>
      <c r="C194" s="510"/>
      <c r="D194" s="510"/>
      <c r="E194" s="103" t="str">
        <f>Emissionsfaktoren!E194</f>
        <v>Desktop-PCs</v>
      </c>
      <c r="F194" s="107" t="str">
        <f>Emissionsfaktoren!F194</f>
        <v>Stück</v>
      </c>
      <c r="G194" s="95">
        <f>(Aktivitätsdaten!$G193*Emissionsfaktoren!$G194)/1000</f>
        <v>0</v>
      </c>
      <c r="H194" s="96">
        <f>(Aktivitätsdaten!$G193*Emissionsfaktoren!$H194)/1000</f>
        <v>0</v>
      </c>
      <c r="I194" s="96">
        <f>(Aktivitätsdaten!$G193*Emissionsfaktoren!$I194)/1000</f>
        <v>0</v>
      </c>
      <c r="J194" s="97">
        <f>(Aktivitätsdaten!$G193*Emissionsfaktoren!$J194)/1000</f>
        <v>0</v>
      </c>
      <c r="L194" s="128"/>
      <c r="M194" s="128"/>
      <c r="N194" s="128"/>
    </row>
    <row r="195" spans="2:14" ht="15" customHeight="1" x14ac:dyDescent="0.25">
      <c r="B195" s="687"/>
      <c r="C195" s="510"/>
      <c r="D195" s="510"/>
      <c r="E195" s="103" t="str">
        <f>Emissionsfaktoren!E195</f>
        <v>Bildschirme</v>
      </c>
      <c r="F195" s="107" t="str">
        <f>Emissionsfaktoren!F195</f>
        <v>Stück</v>
      </c>
      <c r="G195" s="95">
        <f>(Aktivitätsdaten!$G194*Emissionsfaktoren!$G195)/1000</f>
        <v>0</v>
      </c>
      <c r="H195" s="96">
        <f>(Aktivitätsdaten!$G194*Emissionsfaktoren!$H195)/1000</f>
        <v>0</v>
      </c>
      <c r="I195" s="96">
        <f>(Aktivitätsdaten!$G194*Emissionsfaktoren!$I195)/1000</f>
        <v>0</v>
      </c>
      <c r="J195" s="97">
        <f>(Aktivitätsdaten!$G194*Emissionsfaktoren!$J195)/1000</f>
        <v>0</v>
      </c>
      <c r="L195" s="128"/>
      <c r="M195" s="128"/>
      <c r="N195" s="128"/>
    </row>
    <row r="196" spans="2:14" ht="15" customHeight="1" x14ac:dyDescent="0.25">
      <c r="B196" s="687"/>
      <c r="C196" s="510"/>
      <c r="D196" s="510"/>
      <c r="E196" s="103" t="str">
        <f>Emissionsfaktoren!E196</f>
        <v>Beamer</v>
      </c>
      <c r="F196" s="107" t="str">
        <f>Emissionsfaktoren!F196</f>
        <v>Stück</v>
      </c>
      <c r="G196" s="95">
        <f>(Aktivitätsdaten!$G195*Emissionsfaktoren!$G196)/1000</f>
        <v>0</v>
      </c>
      <c r="H196" s="96">
        <f>(Aktivitätsdaten!$G195*Emissionsfaktoren!$H196)/1000</f>
        <v>0</v>
      </c>
      <c r="I196" s="96">
        <f>(Aktivitätsdaten!$G195*Emissionsfaktoren!$I196)/1000</f>
        <v>0</v>
      </c>
      <c r="J196" s="97">
        <f>(Aktivitätsdaten!$G195*Emissionsfaktoren!$J196)/1000</f>
        <v>0</v>
      </c>
      <c r="L196" s="128"/>
      <c r="M196" s="128"/>
      <c r="N196" s="128"/>
    </row>
    <row r="197" spans="2:14" ht="45" x14ac:dyDescent="0.25">
      <c r="B197" s="687"/>
      <c r="C197" s="510"/>
      <c r="D197" s="510"/>
      <c r="E197" s="103" t="str">
        <f>Emissionsfaktoren!E197</f>
        <v>Interne Server (Anzahl der Einzelcomputer im Serversystem)</v>
      </c>
      <c r="F197" s="107" t="str">
        <f>Emissionsfaktoren!F197</f>
        <v>Stück</v>
      </c>
      <c r="G197" s="95">
        <f>(Aktivitätsdaten!$G196*Emissionsfaktoren!$G197)/1000</f>
        <v>0</v>
      </c>
      <c r="H197" s="96">
        <f>(Aktivitätsdaten!$G196*Emissionsfaktoren!$H197)/1000</f>
        <v>0</v>
      </c>
      <c r="I197" s="96">
        <f>(Aktivitätsdaten!$G196*Emissionsfaktoren!$I197)/1000</f>
        <v>0</v>
      </c>
      <c r="J197" s="97">
        <f>(Aktivitätsdaten!$G196*Emissionsfaktoren!$J197)/1000</f>
        <v>0</v>
      </c>
      <c r="L197" s="128"/>
      <c r="M197" s="128"/>
      <c r="N197" s="128"/>
    </row>
    <row r="198" spans="2:14" ht="15" customHeight="1" x14ac:dyDescent="0.25">
      <c r="B198" s="687"/>
      <c r="C198" s="510"/>
      <c r="D198" s="510"/>
      <c r="E198" s="103" t="str">
        <f>Emissionsfaktoren!E198</f>
        <v>Mobiltelefone</v>
      </c>
      <c r="F198" s="107" t="str">
        <f>Emissionsfaktoren!F198</f>
        <v>Stück</v>
      </c>
      <c r="G198" s="95">
        <f>(Aktivitätsdaten!$G197*Emissionsfaktoren!$G198)/1000</f>
        <v>0</v>
      </c>
      <c r="H198" s="96">
        <f>(Aktivitätsdaten!$G197*Emissionsfaktoren!$H198)/1000</f>
        <v>0</v>
      </c>
      <c r="I198" s="96">
        <f>(Aktivitätsdaten!$G197*Emissionsfaktoren!$I198)/1000</f>
        <v>0</v>
      </c>
      <c r="J198" s="97">
        <f>(Aktivitätsdaten!$G197*Emissionsfaktoren!$J198)/1000</f>
        <v>0</v>
      </c>
      <c r="L198" s="128"/>
      <c r="M198" s="128"/>
      <c r="N198" s="128"/>
    </row>
    <row r="199" spans="2:14" ht="24.4" customHeight="1" x14ac:dyDescent="0.25">
      <c r="B199" s="484" t="str">
        <f>Emissionsfaktoren!B199</f>
        <v>GEBÄUDENEUBAU UND -SANIERUNG</v>
      </c>
      <c r="C199" s="484"/>
      <c r="D199" s="484"/>
      <c r="E199" s="484"/>
      <c r="F199" s="12" t="s">
        <v>22</v>
      </c>
      <c r="G199" s="13"/>
      <c r="H199" s="13"/>
      <c r="I199" s="13"/>
      <c r="J199" s="134"/>
      <c r="L199" s="129"/>
      <c r="M199" s="129"/>
      <c r="N199" s="129"/>
    </row>
    <row r="200" spans="2:14" ht="40.5" customHeight="1" x14ac:dyDescent="0.25">
      <c r="B200" s="689"/>
      <c r="C200" s="698" t="str">
        <f>Emissionsfaktoren!C200</f>
        <v>Direkt vom Bauherrn / Gebäudeeigentümer bekanntgegebene Emissionsmenge 
(Methode 1 - zu bevorzugen)</v>
      </c>
      <c r="D200" s="698"/>
      <c r="E200" s="698"/>
      <c r="F200" s="45" t="str">
        <f>Emissionsfaktoren!F200</f>
        <v>Tonnen CO2-äqu.</v>
      </c>
      <c r="G200" s="95">
        <f>(Aktivitätsdaten!$G199*Emissionsfaktoren!G200)*1000</f>
        <v>0</v>
      </c>
      <c r="H200" s="96">
        <f>(Aktivitätsdaten!$G199*Emissionsfaktoren!H200)*1000</f>
        <v>0</v>
      </c>
      <c r="I200" s="96">
        <f>(Aktivitätsdaten!$G199*Emissionsfaktoren!I200)*1000</f>
        <v>0</v>
      </c>
      <c r="J200" s="97">
        <f>(Aktivitätsdaten!$G199*Emissionsfaktoren!J200)*1000</f>
        <v>0</v>
      </c>
      <c r="L200" s="128"/>
      <c r="M200" s="128"/>
      <c r="N200" s="130"/>
    </row>
    <row r="201" spans="2:14" ht="15" customHeight="1" x14ac:dyDescent="0.25">
      <c r="B201" s="690"/>
      <c r="C201" s="699" t="str">
        <f>Emissionsfaktoren!C201</f>
        <v>Baumaterialeinsatz
(Methode 2 - nur wenn Methode 1 nicht möglich)</v>
      </c>
      <c r="D201" s="699"/>
      <c r="E201" s="103" t="str">
        <f>Emissionsfaktoren!E201</f>
        <v>Aluminium (primär)</v>
      </c>
      <c r="F201" s="103" t="str">
        <f>Emissionsfaktoren!F201</f>
        <v>Tonnen</v>
      </c>
      <c r="G201" s="95">
        <f>(Aktivitätsdaten!$G200*Emissionsfaktoren!$G201)/1000</f>
        <v>0</v>
      </c>
      <c r="H201" s="96">
        <f>(Aktivitätsdaten!$G200*Emissionsfaktoren!$H201)/1000</f>
        <v>0</v>
      </c>
      <c r="I201" s="96">
        <f>(Aktivitätsdaten!$G200*Emissionsfaktoren!$I201)/1000</f>
        <v>0</v>
      </c>
      <c r="J201" s="97">
        <f>(Aktivitätsdaten!$G200*Emissionsfaktoren!$J201)/1000</f>
        <v>0</v>
      </c>
      <c r="L201" s="128"/>
      <c r="M201" s="128"/>
      <c r="N201" s="128"/>
    </row>
    <row r="202" spans="2:14" ht="15" customHeight="1" x14ac:dyDescent="0.25">
      <c r="B202" s="690"/>
      <c r="C202" s="700"/>
      <c r="D202" s="700"/>
      <c r="E202" s="103" t="str">
        <f>Emissionsfaktoren!E202</f>
        <v>Aluminium (sekundär)</v>
      </c>
      <c r="F202" s="103" t="str">
        <f>Emissionsfaktoren!F202</f>
        <v>Tonnen</v>
      </c>
      <c r="G202" s="95">
        <f>(Aktivitätsdaten!$G201*Emissionsfaktoren!$G202)/1000</f>
        <v>0</v>
      </c>
      <c r="H202" s="96">
        <f>(Aktivitätsdaten!$G201*Emissionsfaktoren!$H202)/1000</f>
        <v>0</v>
      </c>
      <c r="I202" s="96">
        <f>(Aktivitätsdaten!$G201*Emissionsfaktoren!$I202)/1000</f>
        <v>0</v>
      </c>
      <c r="J202" s="97">
        <f>(Aktivitätsdaten!$G201*Emissionsfaktoren!$J202)/1000</f>
        <v>0</v>
      </c>
      <c r="L202" s="128"/>
      <c r="M202" s="128"/>
      <c r="N202" s="128"/>
    </row>
    <row r="203" spans="2:14" ht="15" customHeight="1" x14ac:dyDescent="0.25">
      <c r="B203" s="690"/>
      <c r="C203" s="700"/>
      <c r="D203" s="700"/>
      <c r="E203" s="103" t="str">
        <f>Emissionsfaktoren!E203</f>
        <v>Asphalt</v>
      </c>
      <c r="F203" s="103" t="str">
        <f>Emissionsfaktoren!F203</f>
        <v>Tonnen</v>
      </c>
      <c r="G203" s="95">
        <f>(Aktivitätsdaten!$G202*Emissionsfaktoren!$G203)/1000</f>
        <v>0</v>
      </c>
      <c r="H203" s="96">
        <f>(Aktivitätsdaten!$G202*Emissionsfaktoren!$H203)/1000</f>
        <v>0</v>
      </c>
      <c r="I203" s="96">
        <f>(Aktivitätsdaten!$G202*Emissionsfaktoren!$I203)/1000</f>
        <v>0</v>
      </c>
      <c r="J203" s="97">
        <f>(Aktivitätsdaten!$G202*Emissionsfaktoren!$J203)/1000</f>
        <v>0</v>
      </c>
      <c r="L203" s="128"/>
      <c r="M203" s="128"/>
      <c r="N203" s="128"/>
    </row>
    <row r="204" spans="2:14" ht="15" customHeight="1" x14ac:dyDescent="0.25">
      <c r="B204" s="690"/>
      <c r="C204" s="700"/>
      <c r="D204" s="700"/>
      <c r="E204" s="103" t="str">
        <f>Emissionsfaktoren!E204</f>
        <v>Bitumen</v>
      </c>
      <c r="F204" s="103" t="str">
        <f>Emissionsfaktoren!F204</f>
        <v>Tonnen</v>
      </c>
      <c r="G204" s="95">
        <f>(Aktivitätsdaten!$G203*Emissionsfaktoren!$G204)/1000</f>
        <v>0</v>
      </c>
      <c r="H204" s="96">
        <f>(Aktivitätsdaten!$G203*Emissionsfaktoren!$H204)/1000</f>
        <v>0</v>
      </c>
      <c r="I204" s="96">
        <f>(Aktivitätsdaten!$G203*Emissionsfaktoren!$I204)/1000</f>
        <v>0</v>
      </c>
      <c r="J204" s="97">
        <f>(Aktivitätsdaten!$G203*Emissionsfaktoren!$J204)/1000</f>
        <v>0</v>
      </c>
      <c r="L204" s="128"/>
      <c r="M204" s="128"/>
      <c r="N204" s="128"/>
    </row>
    <row r="205" spans="2:14" ht="15" customHeight="1" x14ac:dyDescent="0.25">
      <c r="B205" s="690"/>
      <c r="C205" s="700"/>
      <c r="D205" s="700"/>
      <c r="E205" s="103" t="str">
        <f>Emissionsfaktoren!E205</f>
        <v>Glas</v>
      </c>
      <c r="F205" s="103" t="str">
        <f>Emissionsfaktoren!F205</f>
        <v>Tonnen</v>
      </c>
      <c r="G205" s="95">
        <f>(Aktivitätsdaten!$G204*Emissionsfaktoren!$G205)/1000</f>
        <v>0</v>
      </c>
      <c r="H205" s="96">
        <f>(Aktivitätsdaten!$G204*Emissionsfaktoren!$H205)/1000</f>
        <v>0</v>
      </c>
      <c r="I205" s="96">
        <f>(Aktivitätsdaten!$G204*Emissionsfaktoren!$I205)/1000</f>
        <v>0</v>
      </c>
      <c r="J205" s="97">
        <f>(Aktivitätsdaten!$G204*Emissionsfaktoren!$J205)/1000</f>
        <v>0</v>
      </c>
      <c r="L205" s="128"/>
      <c r="M205" s="128"/>
      <c r="N205" s="128"/>
    </row>
    <row r="206" spans="2:14" ht="15" customHeight="1" x14ac:dyDescent="0.25">
      <c r="B206" s="690"/>
      <c r="C206" s="700"/>
      <c r="D206" s="700"/>
      <c r="E206" s="103" t="str">
        <f>Emissionsfaktoren!E206</f>
        <v>Holz</v>
      </c>
      <c r="F206" s="103" t="str">
        <f>Emissionsfaktoren!F206</f>
        <v>Tonnen</v>
      </c>
      <c r="G206" s="95">
        <f>(Aktivitätsdaten!$G205*Emissionsfaktoren!$G206)/1000</f>
        <v>0</v>
      </c>
      <c r="H206" s="96">
        <f>(Aktivitätsdaten!$G205*Emissionsfaktoren!$H206)/1000</f>
        <v>0</v>
      </c>
      <c r="I206" s="96">
        <f>(Aktivitätsdaten!$G205*Emissionsfaktoren!$I206)/1000</f>
        <v>0</v>
      </c>
      <c r="J206" s="97">
        <f>(Aktivitätsdaten!$G205*Emissionsfaktoren!$J206)/1000</f>
        <v>0</v>
      </c>
      <c r="L206" s="128"/>
      <c r="M206" s="128"/>
      <c r="N206" s="128"/>
    </row>
    <row r="207" spans="2:14" ht="15" customHeight="1" x14ac:dyDescent="0.25">
      <c r="B207" s="690"/>
      <c r="C207" s="700"/>
      <c r="D207" s="700"/>
      <c r="E207" s="103" t="str">
        <f>Emissionsfaktoren!E207</f>
        <v>Keramik</v>
      </c>
      <c r="F207" s="103" t="str">
        <f>Emissionsfaktoren!F207</f>
        <v>Tonnen</v>
      </c>
      <c r="G207" s="95">
        <f>(Aktivitätsdaten!$G206*Emissionsfaktoren!$G207)/1000</f>
        <v>0</v>
      </c>
      <c r="H207" s="96">
        <f>(Aktivitätsdaten!$G206*Emissionsfaktoren!$H207)/1000</f>
        <v>0</v>
      </c>
      <c r="I207" s="96">
        <f>(Aktivitätsdaten!$G206*Emissionsfaktoren!$I207)/1000</f>
        <v>0</v>
      </c>
      <c r="J207" s="97">
        <f>(Aktivitätsdaten!$G206*Emissionsfaktoren!$J207)/1000</f>
        <v>0</v>
      </c>
      <c r="L207" s="128"/>
      <c r="M207" s="128"/>
      <c r="N207" s="128"/>
    </row>
    <row r="208" spans="2:14" ht="15" customHeight="1" x14ac:dyDescent="0.25">
      <c r="B208" s="690"/>
      <c r="C208" s="700"/>
      <c r="D208" s="700"/>
      <c r="E208" s="103" t="str">
        <f>Emissionsfaktoren!E208</f>
        <v>Kunststoffe</v>
      </c>
      <c r="F208" s="103" t="str">
        <f>Emissionsfaktoren!F208</f>
        <v>Tonnen</v>
      </c>
      <c r="G208" s="95">
        <f>(Aktivitätsdaten!$G207*Emissionsfaktoren!$G208)/1000</f>
        <v>0</v>
      </c>
      <c r="H208" s="96">
        <f>(Aktivitätsdaten!$G207*Emissionsfaktoren!$H208)/1000</f>
        <v>0</v>
      </c>
      <c r="I208" s="96">
        <f>(Aktivitätsdaten!$G207*Emissionsfaktoren!$I208)/1000</f>
        <v>0</v>
      </c>
      <c r="J208" s="97">
        <f>(Aktivitätsdaten!$G207*Emissionsfaktoren!$J208)/1000</f>
        <v>0</v>
      </c>
      <c r="L208" s="128"/>
      <c r="M208" s="128"/>
      <c r="N208" s="128"/>
    </row>
    <row r="209" spans="2:14" ht="15" customHeight="1" x14ac:dyDescent="0.25">
      <c r="B209" s="690"/>
      <c r="C209" s="700"/>
      <c r="D209" s="700"/>
      <c r="E209" s="103" t="str">
        <f>Emissionsfaktoren!E209</f>
        <v>Kupfer (primär)</v>
      </c>
      <c r="F209" s="103" t="str">
        <f>Emissionsfaktoren!F209</f>
        <v>Tonnen</v>
      </c>
      <c r="G209" s="95">
        <f>(Aktivitätsdaten!$G208*Emissionsfaktoren!$G209)/1000</f>
        <v>0</v>
      </c>
      <c r="H209" s="96">
        <f>(Aktivitätsdaten!$G208*Emissionsfaktoren!$H209)/1000</f>
        <v>0</v>
      </c>
      <c r="I209" s="96">
        <f>(Aktivitätsdaten!$G208*Emissionsfaktoren!$I209)/1000</f>
        <v>0</v>
      </c>
      <c r="J209" s="97">
        <f>(Aktivitätsdaten!$G208*Emissionsfaktoren!$J209)/1000</f>
        <v>0</v>
      </c>
      <c r="L209" s="128"/>
      <c r="M209" s="128"/>
      <c r="N209" s="128"/>
    </row>
    <row r="210" spans="2:14" ht="15" customHeight="1" x14ac:dyDescent="0.25">
      <c r="B210" s="690"/>
      <c r="C210" s="700"/>
      <c r="D210" s="700"/>
      <c r="E210" s="103" t="str">
        <f>Emissionsfaktoren!E210</f>
        <v>Kupfer (sekundär)</v>
      </c>
      <c r="F210" s="103" t="str">
        <f>Emissionsfaktoren!F210</f>
        <v>Tonnen</v>
      </c>
      <c r="G210" s="95">
        <f>(Aktivitätsdaten!$G209*Emissionsfaktoren!$G210)/1000</f>
        <v>0</v>
      </c>
      <c r="H210" s="96">
        <f>(Aktivitätsdaten!$G209*Emissionsfaktoren!$H210)/1000</f>
        <v>0</v>
      </c>
      <c r="I210" s="96">
        <f>(Aktivitätsdaten!$G209*Emissionsfaktoren!$I210)/1000</f>
        <v>0</v>
      </c>
      <c r="J210" s="97">
        <f>(Aktivitätsdaten!$G209*Emissionsfaktoren!$J210)/1000</f>
        <v>0</v>
      </c>
      <c r="L210" s="128"/>
      <c r="M210" s="128"/>
      <c r="N210" s="128"/>
    </row>
    <row r="211" spans="2:14" ht="15" customHeight="1" x14ac:dyDescent="0.25">
      <c r="B211" s="690"/>
      <c r="C211" s="700"/>
      <c r="D211" s="700"/>
      <c r="E211" s="103" t="str">
        <f>Emissionsfaktoren!E211</f>
        <v>Rigips</v>
      </c>
      <c r="F211" s="103" t="str">
        <f>Emissionsfaktoren!F211</f>
        <v>Tonnen</v>
      </c>
      <c r="G211" s="95">
        <f>(Aktivitätsdaten!$G210*Emissionsfaktoren!$G211)/1000</f>
        <v>0</v>
      </c>
      <c r="H211" s="96">
        <f>(Aktivitätsdaten!$G210*Emissionsfaktoren!$H211)/1000</f>
        <v>0</v>
      </c>
      <c r="I211" s="96">
        <f>(Aktivitätsdaten!$G210*Emissionsfaktoren!$I211)/1000</f>
        <v>0</v>
      </c>
      <c r="J211" s="97">
        <f>(Aktivitätsdaten!$G210*Emissionsfaktoren!$J211)/1000</f>
        <v>0</v>
      </c>
      <c r="L211" s="128"/>
      <c r="M211" s="128"/>
      <c r="N211" s="128"/>
    </row>
    <row r="212" spans="2:14" ht="15" customHeight="1" x14ac:dyDescent="0.25">
      <c r="B212" s="690"/>
      <c r="C212" s="700"/>
      <c r="D212" s="700"/>
      <c r="E212" s="103" t="str">
        <f>Emissionsfaktoren!E212</f>
        <v>Stahl - Elektro (sekundär)</v>
      </c>
      <c r="F212" s="103" t="str">
        <f>Emissionsfaktoren!F212</f>
        <v>Tonnen</v>
      </c>
      <c r="G212" s="95">
        <f>(Aktivitätsdaten!$G211*Emissionsfaktoren!$G212)/1000</f>
        <v>0</v>
      </c>
      <c r="H212" s="96">
        <f>(Aktivitätsdaten!$G211*Emissionsfaktoren!$H212)/1000</f>
        <v>0</v>
      </c>
      <c r="I212" s="96">
        <f>(Aktivitätsdaten!$G211*Emissionsfaktoren!$I212)/1000</f>
        <v>0</v>
      </c>
      <c r="J212" s="97">
        <f>(Aktivitätsdaten!$G211*Emissionsfaktoren!$J212)/1000</f>
        <v>0</v>
      </c>
      <c r="L212" s="128"/>
      <c r="M212" s="128"/>
      <c r="N212" s="128"/>
    </row>
    <row r="213" spans="2:14" ht="15" customHeight="1" x14ac:dyDescent="0.25">
      <c r="B213" s="690"/>
      <c r="C213" s="700"/>
      <c r="D213" s="700"/>
      <c r="E213" s="103" t="str">
        <f>Emissionsfaktoren!E213</f>
        <v>Stahl - Konverter (primär)</v>
      </c>
      <c r="F213" s="103" t="str">
        <f>Emissionsfaktoren!F213</f>
        <v>Tonnen</v>
      </c>
      <c r="G213" s="95">
        <f>(Aktivitätsdaten!$G212*Emissionsfaktoren!$G213)/1000</f>
        <v>0</v>
      </c>
      <c r="H213" s="96">
        <f>(Aktivitätsdaten!$G212*Emissionsfaktoren!$H213)/1000</f>
        <v>0</v>
      </c>
      <c r="I213" s="96">
        <f>(Aktivitätsdaten!$G212*Emissionsfaktoren!$I213)/1000</f>
        <v>0</v>
      </c>
      <c r="J213" s="97">
        <f>(Aktivitätsdaten!$G212*Emissionsfaktoren!$J213)/1000</f>
        <v>0</v>
      </c>
      <c r="L213" s="128"/>
      <c r="M213" s="128"/>
      <c r="N213" s="128"/>
    </row>
    <row r="214" spans="2:14" ht="15" customHeight="1" x14ac:dyDescent="0.25">
      <c r="B214" s="690"/>
      <c r="C214" s="700"/>
      <c r="D214" s="700"/>
      <c r="E214" s="103" t="str">
        <f>Emissionsfaktoren!E214</f>
        <v>Steinwolle</v>
      </c>
      <c r="F214" s="103" t="str">
        <f>Emissionsfaktoren!F214</f>
        <v>Tonnen</v>
      </c>
      <c r="G214" s="95">
        <f>(Aktivitätsdaten!$G213*Emissionsfaktoren!$G214)/1000</f>
        <v>0</v>
      </c>
      <c r="H214" s="96">
        <f>(Aktivitätsdaten!$G213*Emissionsfaktoren!$H214)/1000</f>
        <v>0</v>
      </c>
      <c r="I214" s="96">
        <f>(Aktivitätsdaten!$G213*Emissionsfaktoren!$I214)/1000</f>
        <v>0</v>
      </c>
      <c r="J214" s="97">
        <f>(Aktivitätsdaten!$G213*Emissionsfaktoren!$J214)/1000</f>
        <v>0</v>
      </c>
      <c r="L214" s="128"/>
      <c r="M214" s="128"/>
      <c r="N214" s="128"/>
    </row>
    <row r="215" spans="2:14" ht="15" customHeight="1" x14ac:dyDescent="0.25">
      <c r="B215" s="690"/>
      <c r="C215" s="700"/>
      <c r="D215" s="700"/>
      <c r="E215" s="103" t="str">
        <f>Emissionsfaktoren!E215</f>
        <v>Zement</v>
      </c>
      <c r="F215" s="103" t="str">
        <f>Emissionsfaktoren!F215</f>
        <v>Tonnen</v>
      </c>
      <c r="G215" s="95">
        <f>(Aktivitätsdaten!$G214*Emissionsfaktoren!$G215)/1000</f>
        <v>0</v>
      </c>
      <c r="H215" s="96">
        <f>(Aktivitätsdaten!$G214*Emissionsfaktoren!$H215)/1000</f>
        <v>0</v>
      </c>
      <c r="I215" s="96">
        <f>(Aktivitätsdaten!$G214*Emissionsfaktoren!$I215)/1000</f>
        <v>0</v>
      </c>
      <c r="J215" s="97">
        <f>(Aktivitätsdaten!$G214*Emissionsfaktoren!$J215)/1000</f>
        <v>0</v>
      </c>
      <c r="L215" s="128"/>
      <c r="M215" s="128"/>
      <c r="N215" s="128"/>
    </row>
    <row r="216" spans="2:14" ht="15" customHeight="1" x14ac:dyDescent="0.25">
      <c r="B216" s="691"/>
      <c r="C216" s="701"/>
      <c r="D216" s="701"/>
      <c r="E216" s="103" t="str">
        <f>Emissionsfaktoren!E216</f>
        <v>Ziegel</v>
      </c>
      <c r="F216" s="103" t="str">
        <f>Emissionsfaktoren!F216</f>
        <v>Tonnen</v>
      </c>
      <c r="G216" s="95">
        <f>(Aktivitätsdaten!$G215*Emissionsfaktoren!$G216)/1000</f>
        <v>0</v>
      </c>
      <c r="H216" s="96">
        <f>(Aktivitätsdaten!$G215*Emissionsfaktoren!$H216)/1000</f>
        <v>0</v>
      </c>
      <c r="I216" s="96">
        <f>(Aktivitätsdaten!$G215*Emissionsfaktoren!$I216)/1000</f>
        <v>0</v>
      </c>
      <c r="J216" s="97">
        <f>(Aktivitätsdaten!$G215*Emissionsfaktoren!$J216)/1000</f>
        <v>0</v>
      </c>
      <c r="L216" s="128"/>
      <c r="M216" s="128"/>
      <c r="N216" s="128"/>
    </row>
    <row r="217" spans="2:14" ht="24" customHeight="1" x14ac:dyDescent="0.25">
      <c r="B217" s="484" t="str">
        <f>Emissionsfaktoren!B217</f>
        <v>MENSA</v>
      </c>
      <c r="C217" s="484"/>
      <c r="D217" s="484"/>
      <c r="E217" s="484"/>
      <c r="F217" s="12" t="s">
        <v>22</v>
      </c>
      <c r="G217" s="24"/>
      <c r="H217" s="24"/>
      <c r="I217" s="24"/>
      <c r="J217" s="135"/>
      <c r="L217" s="131"/>
      <c r="M217" s="131"/>
      <c r="N217" s="131"/>
    </row>
    <row r="218" spans="2:14" ht="15" customHeight="1" x14ac:dyDescent="0.25">
      <c r="B218" s="687" t="s">
        <v>247</v>
      </c>
      <c r="C218" s="495" t="str">
        <f>Emissionsfaktoren!C218</f>
        <v>Strom</v>
      </c>
      <c r="D218" s="688" t="str">
        <f>Emissionsfaktoren!D218</f>
        <v>Stromverbrauch (Netzbezug)</v>
      </c>
      <c r="E218" s="681" t="str">
        <f>Emissionsfaktoren!E218</f>
        <v>Bilanzierung nach der marktbasierten Methode</v>
      </c>
      <c r="F218" s="240" t="str">
        <f>Emissionsfaktoren!F218</f>
        <v>kWh</v>
      </c>
      <c r="G218" s="260">
        <f>(Aktivitätsdaten!G217*Emissionsfaktoren!$G218)/1000</f>
        <v>0</v>
      </c>
      <c r="H218" s="261">
        <f>(Aktivitätsdaten!$G217*Emissionsfaktoren!$H218)/1000</f>
        <v>0</v>
      </c>
      <c r="I218" s="261">
        <f>(Aktivitätsdaten!$G217*Emissionsfaktoren!$I218)/1000</f>
        <v>0</v>
      </c>
      <c r="J218" s="262">
        <f>(Aktivitätsdaten!$G217*Emissionsfaktoren!$J218)/1000</f>
        <v>0</v>
      </c>
      <c r="K218" s="137"/>
      <c r="L218" s="132"/>
      <c r="M218" s="133"/>
      <c r="N218" s="133"/>
    </row>
    <row r="219" spans="2:14" ht="15" customHeight="1" x14ac:dyDescent="0.25">
      <c r="B219" s="687"/>
      <c r="C219" s="674"/>
      <c r="D219" s="688"/>
      <c r="E219" s="681"/>
      <c r="F219" s="240" t="str">
        <f>Emissionsfaktoren!F219</f>
        <v>MWh</v>
      </c>
      <c r="G219" s="260">
        <f>(Aktivitätsdaten!G218*Emissionsfaktoren!$G219)/1000</f>
        <v>0</v>
      </c>
      <c r="H219" s="261">
        <f>(Aktivitätsdaten!$G218*Emissionsfaktoren!$H219)/1000</f>
        <v>0</v>
      </c>
      <c r="I219" s="261">
        <f>(Aktivitätsdaten!$G218*Emissionsfaktoren!$I219)/1000</f>
        <v>0</v>
      </c>
      <c r="J219" s="262">
        <f>(Aktivitätsdaten!$G218*Emissionsfaktoren!$J219)/1000</f>
        <v>0</v>
      </c>
      <c r="K219" s="137"/>
      <c r="L219" s="132"/>
      <c r="M219" s="133"/>
      <c r="N219" s="133"/>
    </row>
    <row r="220" spans="2:14" ht="15" customHeight="1" x14ac:dyDescent="0.25">
      <c r="B220" s="687"/>
      <c r="C220" s="674"/>
      <c r="D220" s="688"/>
      <c r="E220" s="682" t="str">
        <f>Emissionsfaktoren!E220</f>
        <v>Bilanzierung nach der standortbasierten Methode</v>
      </c>
      <c r="F220" s="241" t="str">
        <f>Emissionsfaktoren!F220</f>
        <v>kWh</v>
      </c>
      <c r="G220" s="276">
        <f>(Aktivitätsdaten!G217*Emissionsfaktoren!$G220)/1000</f>
        <v>0</v>
      </c>
      <c r="H220" s="277">
        <f>(Aktivitätsdaten!$G217*Emissionsfaktoren!$H220)/1000</f>
        <v>0</v>
      </c>
      <c r="I220" s="277">
        <f>(Aktivitätsdaten!$G217*Emissionsfaktoren!$I220)/1000</f>
        <v>0</v>
      </c>
      <c r="J220" s="278">
        <f>(Aktivitätsdaten!$G217*Emissionsfaktoren!$J220)/1000</f>
        <v>0</v>
      </c>
      <c r="L220" s="132"/>
      <c r="M220" s="133"/>
      <c r="N220" s="133"/>
    </row>
    <row r="221" spans="2:14" ht="15" customHeight="1" x14ac:dyDescent="0.25">
      <c r="B221" s="687"/>
      <c r="C221" s="674"/>
      <c r="D221" s="688"/>
      <c r="E221" s="682"/>
      <c r="F221" s="241" t="str">
        <f>Emissionsfaktoren!F221</f>
        <v>MWh</v>
      </c>
      <c r="G221" s="276">
        <f>(Aktivitätsdaten!G218*Emissionsfaktoren!$G221)/1000</f>
        <v>0</v>
      </c>
      <c r="H221" s="277">
        <f>(Aktivitätsdaten!$G218*Emissionsfaktoren!$H221)/1000</f>
        <v>0</v>
      </c>
      <c r="I221" s="277">
        <f>(Aktivitätsdaten!$G218*Emissionsfaktoren!$I221)/1000</f>
        <v>0</v>
      </c>
      <c r="J221" s="278">
        <f>(Aktivitätsdaten!$G218*Emissionsfaktoren!$J221)/1000</f>
        <v>0</v>
      </c>
      <c r="L221" s="132"/>
      <c r="M221" s="133"/>
      <c r="N221" s="133"/>
    </row>
    <row r="222" spans="2:14" ht="15" customHeight="1" x14ac:dyDescent="0.25">
      <c r="B222" s="687"/>
      <c r="C222" s="705" t="str">
        <f>Emissionsfaktoren!C222</f>
        <v>Wärme</v>
      </c>
      <c r="D222" s="494" t="str">
        <f>Emissionsfaktoren!D222</f>
        <v>Erdgasverbrauch Wärme</v>
      </c>
      <c r="E222" s="683"/>
      <c r="F222" s="107" t="str">
        <f>Emissionsfaktoren!F222</f>
        <v>kWh (Heizwert)</v>
      </c>
      <c r="G222" s="95">
        <f>(Aktivitätsdaten!G219*Emissionsfaktoren!$G222)/1000</f>
        <v>0</v>
      </c>
      <c r="H222" s="96">
        <f>(Aktivitätsdaten!$G219*Emissionsfaktoren!$H222)/1000</f>
        <v>0</v>
      </c>
      <c r="I222" s="96">
        <f>(Aktivitätsdaten!$G219*Emissionsfaktoren!$I222)/1000</f>
        <v>0</v>
      </c>
      <c r="J222" s="97">
        <f>(Aktivitätsdaten!$G219*Emissionsfaktoren!$J222)/1000</f>
        <v>0</v>
      </c>
      <c r="L222" s="132"/>
      <c r="M222" s="133"/>
      <c r="N222" s="133"/>
    </row>
    <row r="223" spans="2:14" ht="15" customHeight="1" x14ac:dyDescent="0.25">
      <c r="B223" s="687"/>
      <c r="C223" s="706"/>
      <c r="D223" s="494"/>
      <c r="E223" s="683"/>
      <c r="F223" s="107" t="str">
        <f>Emissionsfaktoren!F223</f>
        <v>kWh (Brennwert)</v>
      </c>
      <c r="G223" s="95">
        <f>(Aktivitätsdaten!G220*Emissionsfaktoren!$G223)/1000</f>
        <v>0</v>
      </c>
      <c r="H223" s="96">
        <f>(Aktivitätsdaten!$G220*Emissionsfaktoren!$H223)/1000</f>
        <v>0</v>
      </c>
      <c r="I223" s="96">
        <f>(Aktivitätsdaten!$G220*Emissionsfaktoren!$I223)/1000</f>
        <v>0</v>
      </c>
      <c r="J223" s="97">
        <f>(Aktivitätsdaten!$G220*Emissionsfaktoren!$J223)/1000</f>
        <v>0</v>
      </c>
      <c r="L223" s="132"/>
      <c r="M223" s="133"/>
      <c r="N223" s="133"/>
    </row>
    <row r="224" spans="2:14" ht="15" customHeight="1" x14ac:dyDescent="0.25">
      <c r="B224" s="687"/>
      <c r="C224" s="706"/>
      <c r="D224" s="494"/>
      <c r="E224" s="683"/>
      <c r="F224" s="107" t="str">
        <f>Emissionsfaktoren!F224</f>
        <v>Nm³</v>
      </c>
      <c r="G224" s="95">
        <f>(Aktivitätsdaten!G221*Emissionsfaktoren!$G224)/1000</f>
        <v>0</v>
      </c>
      <c r="H224" s="96">
        <f>(Aktivitätsdaten!$G221*Emissionsfaktoren!$H224)/1000</f>
        <v>0</v>
      </c>
      <c r="I224" s="96">
        <f>(Aktivitätsdaten!$G221*Emissionsfaktoren!$I224)/1000</f>
        <v>0</v>
      </c>
      <c r="J224" s="97">
        <f>(Aktivitätsdaten!$G221*Emissionsfaktoren!$J224)/1000</f>
        <v>0</v>
      </c>
      <c r="L224" s="132"/>
      <c r="M224" s="133"/>
      <c r="N224" s="133"/>
    </row>
    <row r="225" spans="2:14" ht="15" customHeight="1" x14ac:dyDescent="0.25">
      <c r="B225" s="687"/>
      <c r="C225" s="706"/>
      <c r="D225" s="494" t="str">
        <f>Emissionsfaktoren!D225</f>
        <v>Heizölverbrauch Wärme</v>
      </c>
      <c r="E225" s="675" t="str">
        <f>Emissionsfaktoren!E225</f>
        <v>Heizöl extra leicht (EL)</v>
      </c>
      <c r="F225" s="107" t="str">
        <f>Emissionsfaktoren!F225</f>
        <v>kWh</v>
      </c>
      <c r="G225" s="95">
        <f>(Aktivitätsdaten!G222*Emissionsfaktoren!$G225)/1000</f>
        <v>0</v>
      </c>
      <c r="H225" s="96">
        <f>(Aktivitätsdaten!$G222*Emissionsfaktoren!$H225)/1000</f>
        <v>0</v>
      </c>
      <c r="I225" s="96">
        <f>(Aktivitätsdaten!$G222*Emissionsfaktoren!$I225)/1000</f>
        <v>0</v>
      </c>
      <c r="J225" s="97">
        <f>(Aktivitätsdaten!$G222*Emissionsfaktoren!$J225)/1000</f>
        <v>0</v>
      </c>
      <c r="L225" s="132"/>
      <c r="M225" s="133"/>
      <c r="N225" s="133"/>
    </row>
    <row r="226" spans="2:14" ht="15" customHeight="1" x14ac:dyDescent="0.25">
      <c r="B226" s="687"/>
      <c r="C226" s="706"/>
      <c r="D226" s="494"/>
      <c r="E226" s="675"/>
      <c r="F226" s="107" t="str">
        <f>Emissionsfaktoren!F226</f>
        <v>Liter</v>
      </c>
      <c r="G226" s="95">
        <f>(Aktivitätsdaten!G223*Emissionsfaktoren!$G226)/1000</f>
        <v>0</v>
      </c>
      <c r="H226" s="96">
        <f>(Aktivitätsdaten!$G223*Emissionsfaktoren!$H226)/1000</f>
        <v>0</v>
      </c>
      <c r="I226" s="96">
        <f>(Aktivitätsdaten!$G223*Emissionsfaktoren!$I226)/1000</f>
        <v>0</v>
      </c>
      <c r="J226" s="97">
        <f>(Aktivitätsdaten!$G223*Emissionsfaktoren!$J226)/1000</f>
        <v>0</v>
      </c>
      <c r="L226" s="132"/>
      <c r="M226" s="133"/>
      <c r="N226" s="133"/>
    </row>
    <row r="227" spans="2:14" ht="15" customHeight="1" x14ac:dyDescent="0.25">
      <c r="B227" s="687"/>
      <c r="C227" s="706"/>
      <c r="D227" s="494"/>
      <c r="E227" s="675" t="str">
        <f>Emissionsfaktoren!E227</f>
        <v>Heizöl leicht</v>
      </c>
      <c r="F227" s="107" t="str">
        <f>Emissionsfaktoren!F227</f>
        <v>kWh</v>
      </c>
      <c r="G227" s="95">
        <f>(Aktivitätsdaten!G224*Emissionsfaktoren!$G227)/1000</f>
        <v>0</v>
      </c>
      <c r="H227" s="96">
        <f>(Aktivitätsdaten!$G224*Emissionsfaktoren!$H227)/1000</f>
        <v>0</v>
      </c>
      <c r="I227" s="96">
        <f>(Aktivitätsdaten!$G224*Emissionsfaktoren!$I227)/1000</f>
        <v>0</v>
      </c>
      <c r="J227" s="97">
        <f>(Aktivitätsdaten!$G224*Emissionsfaktoren!$J227)/1000</f>
        <v>0</v>
      </c>
      <c r="L227" s="132"/>
      <c r="M227" s="133"/>
      <c r="N227" s="133"/>
    </row>
    <row r="228" spans="2:14" ht="15" customHeight="1" x14ac:dyDescent="0.25">
      <c r="B228" s="687"/>
      <c r="C228" s="706"/>
      <c r="D228" s="494"/>
      <c r="E228" s="675"/>
      <c r="F228" s="107" t="str">
        <f>Emissionsfaktoren!F228</f>
        <v>Liter</v>
      </c>
      <c r="G228" s="95">
        <f>(Aktivitätsdaten!G225*Emissionsfaktoren!$G228)/1000</f>
        <v>0</v>
      </c>
      <c r="H228" s="96">
        <f>(Aktivitätsdaten!$G225*Emissionsfaktoren!$H228)/1000</f>
        <v>0</v>
      </c>
      <c r="I228" s="96">
        <f>(Aktivitätsdaten!$G225*Emissionsfaktoren!$I228)/1000</f>
        <v>0</v>
      </c>
      <c r="J228" s="97">
        <f>(Aktivitätsdaten!$G225*Emissionsfaktoren!$J228)/1000</f>
        <v>0</v>
      </c>
      <c r="L228" s="132"/>
      <c r="M228" s="133"/>
      <c r="N228" s="133"/>
    </row>
    <row r="229" spans="2:14" ht="15" customHeight="1" x14ac:dyDescent="0.25">
      <c r="B229" s="687"/>
      <c r="C229" s="706"/>
      <c r="D229" s="494" t="str">
        <f>Emissionsfaktoren!D229</f>
        <v>Kohleverbrauch Wärme</v>
      </c>
      <c r="E229" s="683"/>
      <c r="F229" s="107" t="str">
        <f>Emissionsfaktoren!F229</f>
        <v>kWh</v>
      </c>
      <c r="G229" s="95">
        <f>(Aktivitätsdaten!G226*Emissionsfaktoren!$G229)/1000</f>
        <v>0</v>
      </c>
      <c r="H229" s="96">
        <f>(Aktivitätsdaten!$G226*Emissionsfaktoren!$H229)/1000</f>
        <v>0</v>
      </c>
      <c r="I229" s="96">
        <f>(Aktivitätsdaten!$G226*Emissionsfaktoren!$I229)/1000</f>
        <v>0</v>
      </c>
      <c r="J229" s="97">
        <f>(Aktivitätsdaten!$G226*Emissionsfaktoren!$J229)/1000</f>
        <v>0</v>
      </c>
      <c r="L229" s="132"/>
      <c r="M229" s="133"/>
      <c r="N229" s="133"/>
    </row>
    <row r="230" spans="2:14" ht="15" customHeight="1" x14ac:dyDescent="0.25">
      <c r="B230" s="687"/>
      <c r="C230" s="706"/>
      <c r="D230" s="494"/>
      <c r="E230" s="683"/>
      <c r="F230" s="107" t="str">
        <f>Emissionsfaktoren!F230</f>
        <v>kg</v>
      </c>
      <c r="G230" s="95">
        <f>(Aktivitätsdaten!G227*Emissionsfaktoren!$G230)/1000</f>
        <v>0</v>
      </c>
      <c r="H230" s="96">
        <f>(Aktivitätsdaten!$G227*Emissionsfaktoren!$H230)/1000</f>
        <v>0</v>
      </c>
      <c r="I230" s="96">
        <f>(Aktivitätsdaten!$G227*Emissionsfaktoren!$I230)/1000</f>
        <v>0</v>
      </c>
      <c r="J230" s="97">
        <f>(Aktivitätsdaten!$G227*Emissionsfaktoren!$J230)/1000</f>
        <v>0</v>
      </c>
      <c r="L230" s="132"/>
      <c r="M230" s="133"/>
      <c r="N230" s="133"/>
    </row>
    <row r="231" spans="2:14" ht="15" customHeight="1" x14ac:dyDescent="0.25">
      <c r="B231" s="687"/>
      <c r="C231" s="706"/>
      <c r="D231" s="495" t="str">
        <f>Emissionsfaktoren!D231</f>
        <v>Biomasse</v>
      </c>
      <c r="E231" s="495" t="str">
        <f>Emissionsfaktoren!E231</f>
        <v>Hackschnitzel</v>
      </c>
      <c r="F231" s="107" t="str">
        <f>Emissionsfaktoren!F231</f>
        <v>kWh</v>
      </c>
      <c r="G231" s="95">
        <f>(Aktivitätsdaten!G228*Emissionsfaktoren!$G231)/1000</f>
        <v>0</v>
      </c>
      <c r="H231" s="96">
        <f>(Aktivitätsdaten!$G228*Emissionsfaktoren!$H231)/1000</f>
        <v>0</v>
      </c>
      <c r="I231" s="96">
        <f>(Aktivitätsdaten!$G228*Emissionsfaktoren!$I231)/1000</f>
        <v>0</v>
      </c>
      <c r="J231" s="97">
        <f>(Aktivitätsdaten!$G228*Emissionsfaktoren!$J231)/1000</f>
        <v>0</v>
      </c>
      <c r="L231" s="132"/>
      <c r="M231" s="133"/>
      <c r="N231" s="133"/>
    </row>
    <row r="232" spans="2:14" ht="15" customHeight="1" x14ac:dyDescent="0.25">
      <c r="B232" s="687"/>
      <c r="C232" s="706"/>
      <c r="D232" s="674"/>
      <c r="E232" s="674"/>
      <c r="F232" s="107" t="str">
        <f>Emissionsfaktoren!F232</f>
        <v>fm</v>
      </c>
      <c r="G232" s="95">
        <f>(Aktivitätsdaten!G229*Emissionsfaktoren!$G232)/1000</f>
        <v>0</v>
      </c>
      <c r="H232" s="96">
        <f>(Aktivitätsdaten!$G229*Emissionsfaktoren!$H232)/1000</f>
        <v>0</v>
      </c>
      <c r="I232" s="96">
        <f>(Aktivitätsdaten!$G229*Emissionsfaktoren!$I232)/1000</f>
        <v>0</v>
      </c>
      <c r="J232" s="97">
        <f>(Aktivitätsdaten!$G229*Emissionsfaktoren!$J232)/1000</f>
        <v>0</v>
      </c>
      <c r="L232" s="132"/>
      <c r="M232" s="133"/>
      <c r="N232" s="133"/>
    </row>
    <row r="233" spans="2:14" ht="15" customHeight="1" x14ac:dyDescent="0.25">
      <c r="B233" s="687"/>
      <c r="C233" s="707"/>
      <c r="D233" s="677"/>
      <c r="E233" s="677"/>
      <c r="F233" s="107" t="str">
        <f>Emissionsfaktoren!F233</f>
        <v>kg</v>
      </c>
      <c r="G233" s="95">
        <f>(Aktivitätsdaten!G230*Emissionsfaktoren!$G233)/1000</f>
        <v>0</v>
      </c>
      <c r="H233" s="96">
        <f>(Aktivitätsdaten!$G230*Emissionsfaktoren!$H233)/1000</f>
        <v>0</v>
      </c>
      <c r="I233" s="96">
        <f>(Aktivitätsdaten!$G230*Emissionsfaktoren!$I233)/1000</f>
        <v>0</v>
      </c>
      <c r="J233" s="97">
        <f>(Aktivitätsdaten!$G230*Emissionsfaktoren!$J233)/1000</f>
        <v>0</v>
      </c>
      <c r="L233" s="132"/>
      <c r="M233" s="133"/>
      <c r="N233" s="133"/>
    </row>
    <row r="234" spans="2:14" ht="15" customHeight="1" x14ac:dyDescent="0.25">
      <c r="B234" s="687"/>
      <c r="C234" s="494" t="str">
        <f>Emissionsfaktoren!C234</f>
        <v>Fernwärme</v>
      </c>
      <c r="D234" s="675" t="str">
        <f>Emissionsfaktoren!D234</f>
        <v>Wien Energie Vertrieb GmbH &amp; CO KG</v>
      </c>
      <c r="E234" s="675" t="str">
        <f>Emissionsfaktoren!E234</f>
        <v>Wien</v>
      </c>
      <c r="F234" s="107" t="str">
        <f>Emissionsfaktoren!F234</f>
        <v xml:space="preserve">kWh </v>
      </c>
      <c r="G234" s="95">
        <f>(Aktivitätsdaten!G231*Emissionsfaktoren!$G234)/1000</f>
        <v>0</v>
      </c>
      <c r="H234" s="96">
        <f>(Aktivitätsdaten!$G231*Emissionsfaktoren!$H234)/1000</f>
        <v>0</v>
      </c>
      <c r="I234" s="96">
        <f>(Aktivitätsdaten!$G231*Emissionsfaktoren!$I234)/1000</f>
        <v>0</v>
      </c>
      <c r="J234" s="97">
        <f>(Aktivitätsdaten!$G231*Emissionsfaktoren!$J234)/1000</f>
        <v>0</v>
      </c>
      <c r="L234" s="132"/>
      <c r="M234" s="133"/>
      <c r="N234" s="133"/>
    </row>
    <row r="235" spans="2:14" ht="15" customHeight="1" x14ac:dyDescent="0.25">
      <c r="B235" s="687"/>
      <c r="C235" s="494"/>
      <c r="D235" s="675"/>
      <c r="E235" s="675"/>
      <c r="F235" s="107" t="str">
        <f>Emissionsfaktoren!F235</f>
        <v>MWh</v>
      </c>
      <c r="G235" s="95">
        <f>(Aktivitätsdaten!G232*Emissionsfaktoren!$G235)/1000</f>
        <v>0</v>
      </c>
      <c r="H235" s="96">
        <f>(Aktivitätsdaten!$G232*Emissionsfaktoren!$H235)/1000</f>
        <v>0</v>
      </c>
      <c r="I235" s="96">
        <f>(Aktivitätsdaten!$G232*Emissionsfaktoren!$I235)/1000</f>
        <v>0</v>
      </c>
      <c r="J235" s="97">
        <f>(Aktivitätsdaten!$G232*Emissionsfaktoren!$J235)/1000</f>
        <v>0</v>
      </c>
      <c r="L235" s="132"/>
      <c r="M235" s="133"/>
      <c r="N235" s="133"/>
    </row>
    <row r="236" spans="2:14" ht="15" customHeight="1" x14ac:dyDescent="0.25">
      <c r="B236" s="687"/>
      <c r="C236" s="494"/>
      <c r="D236" s="676" t="str">
        <f>Emissionsfaktoren!D236</f>
        <v>EVN Energievertrieb GmbH &amp; Co KG</v>
      </c>
      <c r="E236" s="675" t="str">
        <f>Emissionsfaktoren!E236</f>
        <v>Wr. Neustadt</v>
      </c>
      <c r="F236" s="107" t="str">
        <f>Emissionsfaktoren!F236</f>
        <v xml:space="preserve">kWh </v>
      </c>
      <c r="G236" s="95">
        <f>(Aktivitätsdaten!G233*Emissionsfaktoren!$G236)/1000</f>
        <v>0</v>
      </c>
      <c r="H236" s="96">
        <f>(Aktivitätsdaten!$G233*Emissionsfaktoren!$H236)/1000</f>
        <v>0</v>
      </c>
      <c r="I236" s="96">
        <f>(Aktivitätsdaten!$G233*Emissionsfaktoren!$I236)/1000</f>
        <v>0</v>
      </c>
      <c r="J236" s="97">
        <f>(Aktivitätsdaten!$G233*Emissionsfaktoren!$J236)/1000</f>
        <v>0</v>
      </c>
      <c r="L236" s="132"/>
      <c r="M236" s="133"/>
      <c r="N236" s="133"/>
    </row>
    <row r="237" spans="2:14" ht="15" customHeight="1" x14ac:dyDescent="0.25">
      <c r="B237" s="687"/>
      <c r="C237" s="494"/>
      <c r="D237" s="676"/>
      <c r="E237" s="675"/>
      <c r="F237" s="107" t="str">
        <f>Emissionsfaktoren!F237</f>
        <v>MWh</v>
      </c>
      <c r="G237" s="95">
        <f>(Aktivitätsdaten!G234*Emissionsfaktoren!$G237)/1000</f>
        <v>0</v>
      </c>
      <c r="H237" s="96">
        <f>(Aktivitätsdaten!$G234*Emissionsfaktoren!$H237)/1000</f>
        <v>0</v>
      </c>
      <c r="I237" s="96">
        <f>(Aktivitätsdaten!$G234*Emissionsfaktoren!$I237)/1000</f>
        <v>0</v>
      </c>
      <c r="J237" s="97">
        <f>(Aktivitätsdaten!$G234*Emissionsfaktoren!$J237)/1000</f>
        <v>0</v>
      </c>
      <c r="L237" s="132"/>
      <c r="M237" s="133"/>
      <c r="N237" s="133"/>
    </row>
    <row r="238" spans="2:14" ht="15" customHeight="1" x14ac:dyDescent="0.25">
      <c r="B238" s="687"/>
      <c r="C238" s="494"/>
      <c r="D238" s="676"/>
      <c r="E238" s="675" t="str">
        <f>Emissionsfaktoren!E238</f>
        <v>Krems</v>
      </c>
      <c r="F238" s="107" t="str">
        <f>Emissionsfaktoren!F238</f>
        <v xml:space="preserve">kWh </v>
      </c>
      <c r="G238" s="95">
        <f>(Aktivitätsdaten!G235*Emissionsfaktoren!$G238)/1000</f>
        <v>0</v>
      </c>
      <c r="H238" s="96">
        <f>(Aktivitätsdaten!$G235*Emissionsfaktoren!$H238)/1000</f>
        <v>0</v>
      </c>
      <c r="I238" s="96">
        <f>(Aktivitätsdaten!$G235*Emissionsfaktoren!$I238)/1000</f>
        <v>0</v>
      </c>
      <c r="J238" s="97">
        <f>(Aktivitätsdaten!$G235*Emissionsfaktoren!$J238)/1000</f>
        <v>0</v>
      </c>
      <c r="L238" s="132"/>
      <c r="M238" s="133"/>
      <c r="N238" s="133"/>
    </row>
    <row r="239" spans="2:14" ht="15" customHeight="1" x14ac:dyDescent="0.25">
      <c r="B239" s="687"/>
      <c r="C239" s="494"/>
      <c r="D239" s="676"/>
      <c r="E239" s="675"/>
      <c r="F239" s="107" t="str">
        <f>Emissionsfaktoren!F239</f>
        <v>MWh</v>
      </c>
      <c r="G239" s="95">
        <f>(Aktivitätsdaten!G236*Emissionsfaktoren!$G239)/1000</f>
        <v>0</v>
      </c>
      <c r="H239" s="96">
        <f>(Aktivitätsdaten!$G236*Emissionsfaktoren!$H239)/1000</f>
        <v>0</v>
      </c>
      <c r="I239" s="96">
        <f>(Aktivitätsdaten!$G236*Emissionsfaktoren!$I239)/1000</f>
        <v>0</v>
      </c>
      <c r="J239" s="97">
        <f>(Aktivitätsdaten!$G236*Emissionsfaktoren!$J239)/1000</f>
        <v>0</v>
      </c>
      <c r="L239" s="132"/>
      <c r="M239" s="133"/>
      <c r="N239" s="133"/>
    </row>
    <row r="240" spans="2:14" ht="15" customHeight="1" x14ac:dyDescent="0.25">
      <c r="B240" s="687"/>
      <c r="C240" s="494"/>
      <c r="D240" s="675" t="str">
        <f>Emissionsfaktoren!D240</f>
        <v>Fernwärme St. Pölten GmbH</v>
      </c>
      <c r="E240" s="675" t="str">
        <f>Emissionsfaktoren!E240</f>
        <v>St. Pölten</v>
      </c>
      <c r="F240" s="107" t="str">
        <f>Emissionsfaktoren!F240</f>
        <v xml:space="preserve">kWh </v>
      </c>
      <c r="G240" s="95">
        <f>(Aktivitätsdaten!G237*Emissionsfaktoren!$G240)/1000</f>
        <v>0</v>
      </c>
      <c r="H240" s="96">
        <f>(Aktivitätsdaten!$G237*Emissionsfaktoren!$H240)/1000</f>
        <v>0</v>
      </c>
      <c r="I240" s="96">
        <f>(Aktivitätsdaten!$G237*Emissionsfaktoren!$I240)/1000</f>
        <v>0</v>
      </c>
      <c r="J240" s="97">
        <f>(Aktivitätsdaten!$G237*Emissionsfaktoren!$J240)/1000</f>
        <v>0</v>
      </c>
      <c r="L240" s="132"/>
      <c r="M240" s="133"/>
      <c r="N240" s="133"/>
    </row>
    <row r="241" spans="2:14" ht="15" customHeight="1" x14ac:dyDescent="0.25">
      <c r="B241" s="687"/>
      <c r="C241" s="494"/>
      <c r="D241" s="675"/>
      <c r="E241" s="675"/>
      <c r="F241" s="107" t="str">
        <f>Emissionsfaktoren!F241</f>
        <v>MWh</v>
      </c>
      <c r="G241" s="95">
        <f>(Aktivitätsdaten!G238*Emissionsfaktoren!$G241)/1000</f>
        <v>0</v>
      </c>
      <c r="H241" s="96">
        <f>(Aktivitätsdaten!$G238*Emissionsfaktoren!$H241)/1000</f>
        <v>0</v>
      </c>
      <c r="I241" s="96">
        <f>(Aktivitätsdaten!$G238*Emissionsfaktoren!$I241)/1000</f>
        <v>0</v>
      </c>
      <c r="J241" s="97">
        <f>(Aktivitätsdaten!$G238*Emissionsfaktoren!$J241)/1000</f>
        <v>0</v>
      </c>
      <c r="L241" s="132"/>
      <c r="M241" s="133"/>
      <c r="N241" s="133"/>
    </row>
    <row r="242" spans="2:14" ht="15" customHeight="1" x14ac:dyDescent="0.25">
      <c r="B242" s="687"/>
      <c r="C242" s="494"/>
      <c r="D242" s="477" t="str">
        <f>Emissionsfaktoren!D242</f>
        <v>Fernwärme Tulln</v>
      </c>
      <c r="E242" s="477" t="str">
        <f>Emissionsfaktoren!E242</f>
        <v>Tulln</v>
      </c>
      <c r="F242" s="107" t="str">
        <f>Emissionsfaktoren!F242</f>
        <v xml:space="preserve">kWh </v>
      </c>
      <c r="G242" s="95">
        <f>(Aktivitätsdaten!G239*Emissionsfaktoren!$G242)/1000</f>
        <v>0</v>
      </c>
      <c r="H242" s="96">
        <f>(Aktivitätsdaten!$G239*Emissionsfaktoren!$H242)/1000</f>
        <v>0</v>
      </c>
      <c r="I242" s="96">
        <f>(Aktivitätsdaten!$G239*Emissionsfaktoren!$I242)/1000</f>
        <v>0</v>
      </c>
      <c r="J242" s="97">
        <f>(Aktivitätsdaten!$G239*Emissionsfaktoren!$J242)/1000</f>
        <v>0</v>
      </c>
      <c r="L242" s="132"/>
      <c r="M242" s="133"/>
      <c r="N242" s="133"/>
    </row>
    <row r="243" spans="2:14" ht="15" customHeight="1" x14ac:dyDescent="0.25">
      <c r="B243" s="687"/>
      <c r="C243" s="494"/>
      <c r="D243" s="478"/>
      <c r="E243" s="478"/>
      <c r="F243" s="107" t="str">
        <f>Emissionsfaktoren!F243</f>
        <v>MWh</v>
      </c>
      <c r="G243" s="95">
        <f>(Aktivitätsdaten!G240*Emissionsfaktoren!$G243)/1000</f>
        <v>0</v>
      </c>
      <c r="H243" s="96">
        <f>(Aktivitätsdaten!$G240*Emissionsfaktoren!$H243)/1000</f>
        <v>0</v>
      </c>
      <c r="I243" s="96">
        <f>(Aktivitätsdaten!$G240*Emissionsfaktoren!$I243)/1000</f>
        <v>0</v>
      </c>
      <c r="J243" s="97">
        <f>(Aktivitätsdaten!$G240*Emissionsfaktoren!$J243)/1000</f>
        <v>0</v>
      </c>
      <c r="L243" s="132"/>
      <c r="M243" s="133"/>
      <c r="N243" s="133"/>
    </row>
    <row r="244" spans="2:14" ht="15" customHeight="1" x14ac:dyDescent="0.25">
      <c r="B244" s="687"/>
      <c r="C244" s="494"/>
      <c r="D244" s="675" t="str">
        <f>Emissionsfaktoren!D244</f>
        <v>Energie Burgenland AG</v>
      </c>
      <c r="E244" s="675" t="str">
        <f>Emissionsfaktoren!E244</f>
        <v>Eisenstadt</v>
      </c>
      <c r="F244" s="107" t="str">
        <f>Emissionsfaktoren!F244</f>
        <v xml:space="preserve">kWh </v>
      </c>
      <c r="G244" s="95">
        <f>(Aktivitätsdaten!G241*Emissionsfaktoren!$G244)/1000</f>
        <v>0</v>
      </c>
      <c r="H244" s="96">
        <f>(Aktivitätsdaten!$G241*Emissionsfaktoren!$H244)/1000</f>
        <v>0</v>
      </c>
      <c r="I244" s="96">
        <f>(Aktivitätsdaten!$G241*Emissionsfaktoren!$I244)/1000</f>
        <v>0</v>
      </c>
      <c r="J244" s="97">
        <f>(Aktivitätsdaten!$G241*Emissionsfaktoren!$J244)/1000</f>
        <v>0</v>
      </c>
      <c r="L244" s="132"/>
      <c r="M244" s="133"/>
      <c r="N244" s="133"/>
    </row>
    <row r="245" spans="2:14" ht="15" customHeight="1" x14ac:dyDescent="0.25">
      <c r="B245" s="687"/>
      <c r="C245" s="494"/>
      <c r="D245" s="675"/>
      <c r="E245" s="675"/>
      <c r="F245" s="107" t="str">
        <f>Emissionsfaktoren!F245</f>
        <v>MWh</v>
      </c>
      <c r="G245" s="95">
        <f>(Aktivitätsdaten!G242*Emissionsfaktoren!$G245)/1000</f>
        <v>0</v>
      </c>
      <c r="H245" s="96">
        <f>(Aktivitätsdaten!$G242*Emissionsfaktoren!$H245)/1000</f>
        <v>0</v>
      </c>
      <c r="I245" s="96">
        <f>(Aktivitätsdaten!$G242*Emissionsfaktoren!$I245)/1000</f>
        <v>0</v>
      </c>
      <c r="J245" s="97">
        <f>(Aktivitätsdaten!$G242*Emissionsfaktoren!$J245)/1000</f>
        <v>0</v>
      </c>
      <c r="L245" s="132"/>
      <c r="M245" s="133"/>
      <c r="N245" s="133"/>
    </row>
    <row r="246" spans="2:14" ht="15" customHeight="1" x14ac:dyDescent="0.25">
      <c r="B246" s="687"/>
      <c r="C246" s="494"/>
      <c r="D246" s="675" t="str">
        <f>Emissionsfaktoren!D246</f>
        <v>Linz Strom Vertrieb GmbH &amp; Co KG</v>
      </c>
      <c r="E246" s="675" t="str">
        <f>Emissionsfaktoren!E246</f>
        <v>Linz</v>
      </c>
      <c r="F246" s="107" t="str">
        <f>Emissionsfaktoren!F246</f>
        <v xml:space="preserve">kWh </v>
      </c>
      <c r="G246" s="95">
        <f>(Aktivitätsdaten!G243*Emissionsfaktoren!$G246)/1000</f>
        <v>0</v>
      </c>
      <c r="H246" s="96">
        <f>(Aktivitätsdaten!$G243*Emissionsfaktoren!$H246)/1000</f>
        <v>0</v>
      </c>
      <c r="I246" s="96">
        <f>(Aktivitätsdaten!$G243*Emissionsfaktoren!$I246)/1000</f>
        <v>0</v>
      </c>
      <c r="J246" s="97">
        <f>(Aktivitätsdaten!$G243*Emissionsfaktoren!$J246)/1000</f>
        <v>0</v>
      </c>
      <c r="L246" s="132"/>
      <c r="M246" s="133"/>
      <c r="N246" s="133"/>
    </row>
    <row r="247" spans="2:14" ht="15" customHeight="1" x14ac:dyDescent="0.25">
      <c r="B247" s="687"/>
      <c r="C247" s="494"/>
      <c r="D247" s="675"/>
      <c r="E247" s="675"/>
      <c r="F247" s="107" t="str">
        <f>Emissionsfaktoren!F247</f>
        <v>MWh</v>
      </c>
      <c r="G247" s="95">
        <f>(Aktivitätsdaten!G244*Emissionsfaktoren!$G247)/1000</f>
        <v>0</v>
      </c>
      <c r="H247" s="96">
        <f>(Aktivitätsdaten!$G244*Emissionsfaktoren!$H247)/1000</f>
        <v>0</v>
      </c>
      <c r="I247" s="96">
        <f>(Aktivitätsdaten!$G244*Emissionsfaktoren!$I247)/1000</f>
        <v>0</v>
      </c>
      <c r="J247" s="97">
        <f>(Aktivitätsdaten!$G244*Emissionsfaktoren!$J247)/1000</f>
        <v>0</v>
      </c>
      <c r="L247" s="132"/>
      <c r="M247" s="133"/>
      <c r="N247" s="133"/>
    </row>
    <row r="248" spans="2:14" ht="15" customHeight="1" x14ac:dyDescent="0.25">
      <c r="B248" s="687"/>
      <c r="C248" s="494"/>
      <c r="D248" s="675" t="str">
        <f>Emissionsfaktoren!D248</f>
        <v>Wels Strom GmbH</v>
      </c>
      <c r="E248" s="675" t="str">
        <f>Emissionsfaktoren!E248</f>
        <v>Wels</v>
      </c>
      <c r="F248" s="107" t="str">
        <f>Emissionsfaktoren!F248</f>
        <v xml:space="preserve">kWh </v>
      </c>
      <c r="G248" s="95">
        <f>(Aktivitätsdaten!G245*Emissionsfaktoren!$G248)/1000</f>
        <v>0</v>
      </c>
      <c r="H248" s="96">
        <f>(Aktivitätsdaten!$G245*Emissionsfaktoren!$H248)/1000</f>
        <v>0</v>
      </c>
      <c r="I248" s="96">
        <f>(Aktivitätsdaten!$G245*Emissionsfaktoren!$I248)/1000</f>
        <v>0</v>
      </c>
      <c r="J248" s="97">
        <f>(Aktivitätsdaten!$G245*Emissionsfaktoren!$J248)/1000</f>
        <v>0</v>
      </c>
      <c r="L248" s="132"/>
      <c r="M248" s="133"/>
      <c r="N248" s="133"/>
    </row>
    <row r="249" spans="2:14" ht="15" customHeight="1" x14ac:dyDescent="0.25">
      <c r="B249" s="687"/>
      <c r="C249" s="494"/>
      <c r="D249" s="675"/>
      <c r="E249" s="675"/>
      <c r="F249" s="107" t="str">
        <f>Emissionsfaktoren!F249</f>
        <v>MWh</v>
      </c>
      <c r="G249" s="95">
        <f>(Aktivitätsdaten!G246*Emissionsfaktoren!$G249)/1000</f>
        <v>0</v>
      </c>
      <c r="H249" s="96">
        <f>(Aktivitätsdaten!$G246*Emissionsfaktoren!$H249)/1000</f>
        <v>0</v>
      </c>
      <c r="I249" s="96">
        <f>(Aktivitätsdaten!$G246*Emissionsfaktoren!$I249)/1000</f>
        <v>0</v>
      </c>
      <c r="J249" s="97">
        <f>(Aktivitätsdaten!$G246*Emissionsfaktoren!$J249)/1000</f>
        <v>0</v>
      </c>
      <c r="L249" s="132"/>
      <c r="M249" s="133"/>
      <c r="N249" s="133"/>
    </row>
    <row r="250" spans="2:14" ht="15" customHeight="1" x14ac:dyDescent="0.25">
      <c r="B250" s="687"/>
      <c r="C250" s="494"/>
      <c r="D250" s="675" t="str">
        <f>Emissionsfaktoren!D250</f>
        <v>Fernwärme Steyr GmbH</v>
      </c>
      <c r="E250" s="675" t="str">
        <f>Emissionsfaktoren!E250</f>
        <v>Steyr</v>
      </c>
      <c r="F250" s="107" t="str">
        <f>Emissionsfaktoren!F250</f>
        <v xml:space="preserve">kWh </v>
      </c>
      <c r="G250" s="95">
        <f>(Aktivitätsdaten!G247*Emissionsfaktoren!$G250)/1000</f>
        <v>0</v>
      </c>
      <c r="H250" s="96">
        <f>(Aktivitätsdaten!$G247*Emissionsfaktoren!$H250)/1000</f>
        <v>0</v>
      </c>
      <c r="I250" s="96">
        <f>(Aktivitätsdaten!$G247*Emissionsfaktoren!$I250)/1000</f>
        <v>0</v>
      </c>
      <c r="J250" s="97">
        <f>(Aktivitätsdaten!$G247*Emissionsfaktoren!$J250)/1000</f>
        <v>0</v>
      </c>
      <c r="L250" s="132"/>
      <c r="M250" s="133"/>
      <c r="N250" s="133"/>
    </row>
    <row r="251" spans="2:14" ht="15" customHeight="1" x14ac:dyDescent="0.25">
      <c r="B251" s="687"/>
      <c r="C251" s="494"/>
      <c r="D251" s="675"/>
      <c r="E251" s="675"/>
      <c r="F251" s="107" t="str">
        <f>Emissionsfaktoren!F251</f>
        <v>MWh</v>
      </c>
      <c r="G251" s="95">
        <f>(Aktivitätsdaten!G248*Emissionsfaktoren!$G251)/1000</f>
        <v>0</v>
      </c>
      <c r="H251" s="96">
        <f>(Aktivitätsdaten!$G248*Emissionsfaktoren!$H251)/1000</f>
        <v>0</v>
      </c>
      <c r="I251" s="96">
        <f>(Aktivitätsdaten!$G248*Emissionsfaktoren!$I251)/1000</f>
        <v>0</v>
      </c>
      <c r="J251" s="97">
        <f>(Aktivitätsdaten!$G248*Emissionsfaktoren!$J251)/1000</f>
        <v>0</v>
      </c>
      <c r="L251" s="132"/>
      <c r="M251" s="133"/>
      <c r="N251" s="133"/>
    </row>
    <row r="252" spans="2:14" ht="15" customHeight="1" x14ac:dyDescent="0.25">
      <c r="B252" s="687"/>
      <c r="C252" s="494"/>
      <c r="D252" s="675" t="str">
        <f>Emissionsfaktoren!D252</f>
        <v>Salzburg AG</v>
      </c>
      <c r="E252" s="675" t="str">
        <f>Emissionsfaktoren!E252</f>
        <v>Salzburg</v>
      </c>
      <c r="F252" s="107" t="str">
        <f>Emissionsfaktoren!F252</f>
        <v xml:space="preserve">kWh </v>
      </c>
      <c r="G252" s="95">
        <f>(Aktivitätsdaten!G249*Emissionsfaktoren!$G252)/1000</f>
        <v>0</v>
      </c>
      <c r="H252" s="96">
        <f>(Aktivitätsdaten!$G249*Emissionsfaktoren!$H252)/1000</f>
        <v>0</v>
      </c>
      <c r="I252" s="96">
        <f>(Aktivitätsdaten!$G249*Emissionsfaktoren!$I252)/1000</f>
        <v>0</v>
      </c>
      <c r="J252" s="97">
        <f>(Aktivitätsdaten!$G249*Emissionsfaktoren!$J252)/1000</f>
        <v>0</v>
      </c>
      <c r="L252" s="132"/>
      <c r="M252" s="133"/>
      <c r="N252" s="133"/>
    </row>
    <row r="253" spans="2:14" ht="15" customHeight="1" x14ac:dyDescent="0.25">
      <c r="B253" s="687"/>
      <c r="C253" s="494"/>
      <c r="D253" s="675"/>
      <c r="E253" s="675"/>
      <c r="F253" s="107" t="str">
        <f>Emissionsfaktoren!F253</f>
        <v>MWh</v>
      </c>
      <c r="G253" s="95">
        <f>(Aktivitätsdaten!G250*Emissionsfaktoren!$G253)/1000</f>
        <v>0</v>
      </c>
      <c r="H253" s="96">
        <f>(Aktivitätsdaten!$G250*Emissionsfaktoren!$H253)/1000</f>
        <v>0</v>
      </c>
      <c r="I253" s="96">
        <f>(Aktivitätsdaten!$G250*Emissionsfaktoren!$I253)/1000</f>
        <v>0</v>
      </c>
      <c r="J253" s="97">
        <f>(Aktivitätsdaten!$G250*Emissionsfaktoren!$J253)/1000</f>
        <v>0</v>
      </c>
      <c r="L253" s="132"/>
      <c r="M253" s="133"/>
      <c r="N253" s="133"/>
    </row>
    <row r="254" spans="2:14" ht="15" customHeight="1" x14ac:dyDescent="0.25">
      <c r="B254" s="687"/>
      <c r="C254" s="494"/>
      <c r="D254" s="675" t="str">
        <f>Emissionsfaktoren!D254</f>
        <v>Stadtwerke Hall in Tirol</v>
      </c>
      <c r="E254" s="675" t="str">
        <f>Emissionsfaktoren!E254</f>
        <v>Hall/Tirol</v>
      </c>
      <c r="F254" s="107" t="str">
        <f>Emissionsfaktoren!F254</f>
        <v xml:space="preserve">kWh </v>
      </c>
      <c r="G254" s="95">
        <f>(Aktivitätsdaten!G251*Emissionsfaktoren!$G254)/1000</f>
        <v>0</v>
      </c>
      <c r="H254" s="96">
        <f>(Aktivitätsdaten!$G251*Emissionsfaktoren!$H254)/1000</f>
        <v>0</v>
      </c>
      <c r="I254" s="96">
        <f>(Aktivitätsdaten!$G251*Emissionsfaktoren!$I254)/1000</f>
        <v>0</v>
      </c>
      <c r="J254" s="97">
        <f>(Aktivitätsdaten!$G251*Emissionsfaktoren!$J254)/1000</f>
        <v>0</v>
      </c>
      <c r="L254" s="132"/>
      <c r="M254" s="133"/>
      <c r="N254" s="133"/>
    </row>
    <row r="255" spans="2:14" x14ac:dyDescent="0.25">
      <c r="B255" s="687"/>
      <c r="C255" s="494"/>
      <c r="D255" s="675"/>
      <c r="E255" s="675"/>
      <c r="F255" s="107" t="str">
        <f>Emissionsfaktoren!F255</f>
        <v>MWh</v>
      </c>
      <c r="G255" s="95">
        <f>(Aktivitätsdaten!G252*Emissionsfaktoren!$G255)/1000</f>
        <v>0</v>
      </c>
      <c r="H255" s="96">
        <f>(Aktivitätsdaten!$G252*Emissionsfaktoren!$H255)/1000</f>
        <v>0</v>
      </c>
      <c r="I255" s="96">
        <f>(Aktivitätsdaten!$G252*Emissionsfaktoren!$I255)/1000</f>
        <v>0</v>
      </c>
      <c r="J255" s="97">
        <f>(Aktivitätsdaten!$G252*Emissionsfaktoren!$J255)/1000</f>
        <v>0</v>
      </c>
      <c r="L255" s="132"/>
      <c r="M255" s="133"/>
      <c r="N255" s="133"/>
    </row>
    <row r="256" spans="2:14" ht="13.5" customHeight="1" x14ac:dyDescent="0.25">
      <c r="B256" s="687"/>
      <c r="C256" s="494"/>
      <c r="D256" s="675" t="str">
        <f>Emissionsfaktoren!D256</f>
        <v xml:space="preserve">Stadtwerke Kufstein </v>
      </c>
      <c r="E256" s="675" t="str">
        <f>Emissionsfaktoren!E256</f>
        <v>Kufstein</v>
      </c>
      <c r="F256" s="107" t="str">
        <f>Emissionsfaktoren!F256</f>
        <v xml:space="preserve">kWh </v>
      </c>
      <c r="G256" s="95">
        <f>(Aktivitätsdaten!G253*Emissionsfaktoren!$G256)/1000</f>
        <v>0</v>
      </c>
      <c r="H256" s="96">
        <f>(Aktivitätsdaten!$G253*Emissionsfaktoren!$H256)/1000</f>
        <v>0</v>
      </c>
      <c r="I256" s="96">
        <f>(Aktivitätsdaten!$G253*Emissionsfaktoren!$I256)/1000</f>
        <v>0</v>
      </c>
      <c r="J256" s="97">
        <f>(Aktivitätsdaten!$G253*Emissionsfaktoren!$J256)/1000</f>
        <v>0</v>
      </c>
      <c r="L256" s="132"/>
      <c r="M256" s="133"/>
      <c r="N256" s="133"/>
    </row>
    <row r="257" spans="2:14" x14ac:dyDescent="0.25">
      <c r="B257" s="687"/>
      <c r="C257" s="494"/>
      <c r="D257" s="675"/>
      <c r="E257" s="675"/>
      <c r="F257" s="107" t="str">
        <f>Emissionsfaktoren!F257</f>
        <v>MWh</v>
      </c>
      <c r="G257" s="95">
        <f>(Aktivitätsdaten!G254*Emissionsfaktoren!$G257)/1000</f>
        <v>0</v>
      </c>
      <c r="H257" s="96">
        <f>(Aktivitätsdaten!$G254*Emissionsfaktoren!$H257)/1000</f>
        <v>0</v>
      </c>
      <c r="I257" s="96">
        <f>(Aktivitätsdaten!$G254*Emissionsfaktoren!$I257)/1000</f>
        <v>0</v>
      </c>
      <c r="J257" s="97">
        <f>(Aktivitätsdaten!$G254*Emissionsfaktoren!$J257)/1000</f>
        <v>0</v>
      </c>
      <c r="L257" s="132"/>
      <c r="M257" s="133"/>
      <c r="N257" s="133"/>
    </row>
    <row r="258" spans="2:14" ht="13.5" customHeight="1" x14ac:dyDescent="0.25">
      <c r="B258" s="687"/>
      <c r="C258" s="494"/>
      <c r="D258" s="675" t="str">
        <f>Emissionsfaktoren!D258</f>
        <v xml:space="preserve">TIGAS-Erdgas Tirol GmbH </v>
      </c>
      <c r="E258" s="675" t="str">
        <f>Emissionsfaktoren!E258</f>
        <v>Innsbruck</v>
      </c>
      <c r="F258" s="107" t="str">
        <f>Emissionsfaktoren!F258</f>
        <v xml:space="preserve">kWh </v>
      </c>
      <c r="G258" s="95">
        <f>(Aktivitätsdaten!G255*Emissionsfaktoren!$G258)/1000</f>
        <v>0</v>
      </c>
      <c r="H258" s="96">
        <f>(Aktivitätsdaten!$G255*Emissionsfaktoren!$H258)/1000</f>
        <v>0</v>
      </c>
      <c r="I258" s="96">
        <f>(Aktivitätsdaten!$G255*Emissionsfaktoren!$I258)/1000</f>
        <v>0</v>
      </c>
      <c r="J258" s="97">
        <f>(Aktivitätsdaten!$G255*Emissionsfaktoren!$J258)/1000</f>
        <v>0</v>
      </c>
      <c r="L258" s="132"/>
      <c r="M258" s="133"/>
      <c r="N258" s="133"/>
    </row>
    <row r="259" spans="2:14" x14ac:dyDescent="0.25">
      <c r="B259" s="687"/>
      <c r="C259" s="494"/>
      <c r="D259" s="675"/>
      <c r="E259" s="675"/>
      <c r="F259" s="107" t="str">
        <f>Emissionsfaktoren!F259</f>
        <v>MWh</v>
      </c>
      <c r="G259" s="95">
        <f>(Aktivitätsdaten!G256*Emissionsfaktoren!$G259)/1000</f>
        <v>0</v>
      </c>
      <c r="H259" s="96">
        <f>(Aktivitätsdaten!$G256*Emissionsfaktoren!$H259)/1000</f>
        <v>0</v>
      </c>
      <c r="I259" s="96">
        <f>(Aktivitätsdaten!$G256*Emissionsfaktoren!$I259)/1000</f>
        <v>0</v>
      </c>
      <c r="J259" s="97">
        <f>(Aktivitätsdaten!$G256*Emissionsfaktoren!$J259)/1000</f>
        <v>0</v>
      </c>
      <c r="L259" s="132"/>
      <c r="M259" s="133"/>
      <c r="N259" s="133"/>
    </row>
    <row r="260" spans="2:14" ht="13.5" customHeight="1" x14ac:dyDescent="0.25">
      <c r="B260" s="687"/>
      <c r="C260" s="494"/>
      <c r="D260" s="675" t="str">
        <f>Emissionsfaktoren!D260</f>
        <v>Stadtwerke Feldkirch</v>
      </c>
      <c r="E260" s="675" t="str">
        <f>Emissionsfaktoren!E260</f>
        <v>Feldkirch</v>
      </c>
      <c r="F260" s="107" t="str">
        <f>Emissionsfaktoren!F260</f>
        <v xml:space="preserve">kWh </v>
      </c>
      <c r="G260" s="95">
        <f>(Aktivitätsdaten!G257*Emissionsfaktoren!$G260)/1000</f>
        <v>0</v>
      </c>
      <c r="H260" s="96">
        <f>(Aktivitätsdaten!$G257*Emissionsfaktoren!$H260)/1000</f>
        <v>0</v>
      </c>
      <c r="I260" s="96">
        <f>(Aktivitätsdaten!$G257*Emissionsfaktoren!$I260)/1000</f>
        <v>0</v>
      </c>
      <c r="J260" s="97">
        <f>(Aktivitätsdaten!$G257*Emissionsfaktoren!$J260)/1000</f>
        <v>0</v>
      </c>
      <c r="L260" s="132"/>
      <c r="M260" s="133"/>
      <c r="N260" s="133"/>
    </row>
    <row r="261" spans="2:14" x14ac:dyDescent="0.25">
      <c r="B261" s="687"/>
      <c r="C261" s="494"/>
      <c r="D261" s="675"/>
      <c r="E261" s="675"/>
      <c r="F261" s="107" t="str">
        <f>Emissionsfaktoren!F261</f>
        <v>MWh</v>
      </c>
      <c r="G261" s="95">
        <f>(Aktivitätsdaten!G258*Emissionsfaktoren!$G261)/1000</f>
        <v>0</v>
      </c>
      <c r="H261" s="96">
        <f>(Aktivitätsdaten!$G258*Emissionsfaktoren!$H261)/1000</f>
        <v>0</v>
      </c>
      <c r="I261" s="96">
        <f>(Aktivitätsdaten!$G258*Emissionsfaktoren!$I261)/1000</f>
        <v>0</v>
      </c>
      <c r="J261" s="97">
        <f>(Aktivitätsdaten!$G258*Emissionsfaktoren!$J261)/1000</f>
        <v>0</v>
      </c>
      <c r="L261" s="132"/>
      <c r="M261" s="133"/>
      <c r="N261" s="133"/>
    </row>
    <row r="262" spans="2:14" ht="13.5" customHeight="1" x14ac:dyDescent="0.25">
      <c r="B262" s="687"/>
      <c r="C262" s="494"/>
      <c r="D262" s="675" t="str">
        <f>Emissionsfaktoren!D262</f>
        <v>Stadtwerke Klagenfurt AG</v>
      </c>
      <c r="E262" s="675" t="str">
        <f>Emissionsfaktoren!E262</f>
        <v>Klagenfurt</v>
      </c>
      <c r="F262" s="107" t="str">
        <f>Emissionsfaktoren!F262</f>
        <v xml:space="preserve">kWh </v>
      </c>
      <c r="G262" s="95">
        <f>(Aktivitätsdaten!G259*Emissionsfaktoren!$G262)/1000</f>
        <v>0</v>
      </c>
      <c r="H262" s="96">
        <f>(Aktivitätsdaten!$G259*Emissionsfaktoren!$H262)/1000</f>
        <v>0</v>
      </c>
      <c r="I262" s="96">
        <f>(Aktivitätsdaten!$G259*Emissionsfaktoren!$I262)/1000</f>
        <v>0</v>
      </c>
      <c r="J262" s="97">
        <f>(Aktivitätsdaten!$G259*Emissionsfaktoren!$J262)/1000</f>
        <v>0</v>
      </c>
      <c r="L262" s="132"/>
      <c r="M262" s="133"/>
      <c r="N262" s="133"/>
    </row>
    <row r="263" spans="2:14" x14ac:dyDescent="0.25">
      <c r="B263" s="687"/>
      <c r="C263" s="494"/>
      <c r="D263" s="675"/>
      <c r="E263" s="675"/>
      <c r="F263" s="107" t="str">
        <f>Emissionsfaktoren!F263</f>
        <v>MWh</v>
      </c>
      <c r="G263" s="95">
        <f>(Aktivitätsdaten!G260*Emissionsfaktoren!$G263)/1000</f>
        <v>0</v>
      </c>
      <c r="H263" s="96">
        <f>(Aktivitätsdaten!$G260*Emissionsfaktoren!$H263)/1000</f>
        <v>0</v>
      </c>
      <c r="I263" s="96">
        <f>(Aktivitätsdaten!$G260*Emissionsfaktoren!$I263)/1000</f>
        <v>0</v>
      </c>
      <c r="J263" s="97">
        <f>(Aktivitätsdaten!$G260*Emissionsfaktoren!$J263)/1000</f>
        <v>0</v>
      </c>
      <c r="L263" s="132"/>
      <c r="M263" s="133"/>
      <c r="N263" s="133"/>
    </row>
    <row r="264" spans="2:14" ht="13.5" customHeight="1" x14ac:dyDescent="0.25">
      <c r="B264" s="687"/>
      <c r="C264" s="494"/>
      <c r="D264" s="676" t="str">
        <f>Emissionsfaktoren!D264</f>
        <v xml:space="preserve">KELAG Kärntner Elektrizitäts-Aktiengesellschaft </v>
      </c>
      <c r="E264" s="675" t="str">
        <f>Emissionsfaktoren!E264</f>
        <v>Spittal/Drau</v>
      </c>
      <c r="F264" s="107" t="str">
        <f>Emissionsfaktoren!F264</f>
        <v xml:space="preserve">kWh </v>
      </c>
      <c r="G264" s="95">
        <f>(Aktivitätsdaten!G261*Emissionsfaktoren!$G264)/1000</f>
        <v>0</v>
      </c>
      <c r="H264" s="96">
        <f>(Aktivitätsdaten!$G261*Emissionsfaktoren!$H264)/1000</f>
        <v>0</v>
      </c>
      <c r="I264" s="96">
        <f>(Aktivitätsdaten!$G261*Emissionsfaktoren!$I264)/1000</f>
        <v>0</v>
      </c>
      <c r="J264" s="97">
        <f>(Aktivitätsdaten!$G261*Emissionsfaktoren!$J264)/1000</f>
        <v>0</v>
      </c>
      <c r="L264" s="132"/>
      <c r="M264" s="133"/>
      <c r="N264" s="133"/>
    </row>
    <row r="265" spans="2:14" ht="13.5" customHeight="1" x14ac:dyDescent="0.25">
      <c r="B265" s="687"/>
      <c r="C265" s="494"/>
      <c r="D265" s="676"/>
      <c r="E265" s="675"/>
      <c r="F265" s="107" t="str">
        <f>Emissionsfaktoren!F265</f>
        <v>MWh</v>
      </c>
      <c r="G265" s="95">
        <f>(Aktivitätsdaten!G262*Emissionsfaktoren!$G265)/1000</f>
        <v>0</v>
      </c>
      <c r="H265" s="96">
        <f>(Aktivitätsdaten!$G262*Emissionsfaktoren!$H265)/1000</f>
        <v>0</v>
      </c>
      <c r="I265" s="96">
        <f>(Aktivitätsdaten!$G262*Emissionsfaktoren!$I265)/1000</f>
        <v>0</v>
      </c>
      <c r="J265" s="97">
        <f>(Aktivitätsdaten!$G262*Emissionsfaktoren!$J265)/1000</f>
        <v>0</v>
      </c>
      <c r="L265" s="132"/>
      <c r="M265" s="133"/>
      <c r="N265" s="133"/>
    </row>
    <row r="266" spans="2:14" ht="13.5" customHeight="1" x14ac:dyDescent="0.25">
      <c r="B266" s="687"/>
      <c r="C266" s="494"/>
      <c r="D266" s="676"/>
      <c r="E266" s="675" t="str">
        <f>Emissionsfaktoren!E266</f>
        <v>Villach</v>
      </c>
      <c r="F266" s="107" t="str">
        <f>Emissionsfaktoren!F266</f>
        <v xml:space="preserve">kWh </v>
      </c>
      <c r="G266" s="95">
        <f>(Aktivitätsdaten!G263*Emissionsfaktoren!$G266)/1000</f>
        <v>0</v>
      </c>
      <c r="H266" s="96">
        <f>(Aktivitätsdaten!$G263*Emissionsfaktoren!$H266)/1000</f>
        <v>0</v>
      </c>
      <c r="I266" s="96">
        <f>(Aktivitätsdaten!$G263*Emissionsfaktoren!$I266)/1000</f>
        <v>0</v>
      </c>
      <c r="J266" s="97">
        <f>(Aktivitätsdaten!$G263*Emissionsfaktoren!$J266)/1000</f>
        <v>0</v>
      </c>
      <c r="L266" s="132"/>
      <c r="M266" s="133"/>
      <c r="N266" s="133"/>
    </row>
    <row r="267" spans="2:14" ht="13.5" customHeight="1" x14ac:dyDescent="0.25">
      <c r="B267" s="687"/>
      <c r="C267" s="494"/>
      <c r="D267" s="676"/>
      <c r="E267" s="675"/>
      <c r="F267" s="107" t="str">
        <f>Emissionsfaktoren!F267</f>
        <v>MWh</v>
      </c>
      <c r="G267" s="95">
        <f>(Aktivitätsdaten!G264*Emissionsfaktoren!$G267)/1000</f>
        <v>0</v>
      </c>
      <c r="H267" s="96">
        <f>(Aktivitätsdaten!$G264*Emissionsfaktoren!$H267)/1000</f>
        <v>0</v>
      </c>
      <c r="I267" s="96">
        <f>(Aktivitätsdaten!$G264*Emissionsfaktoren!$I267)/1000</f>
        <v>0</v>
      </c>
      <c r="J267" s="97">
        <f>(Aktivitätsdaten!$G264*Emissionsfaktoren!$J267)/1000</f>
        <v>0</v>
      </c>
      <c r="L267" s="132"/>
      <c r="M267" s="133"/>
      <c r="N267" s="133"/>
    </row>
    <row r="268" spans="2:14" ht="13.5" customHeight="1" x14ac:dyDescent="0.25">
      <c r="B268" s="687"/>
      <c r="C268" s="494"/>
      <c r="D268" s="675" t="str">
        <f>Emissionsfaktoren!D268</f>
        <v>Energie Graz AG</v>
      </c>
      <c r="E268" s="675" t="str">
        <f>Emissionsfaktoren!E268</f>
        <v>Graz</v>
      </c>
      <c r="F268" s="107" t="str">
        <f>Emissionsfaktoren!F268</f>
        <v xml:space="preserve">kWh </v>
      </c>
      <c r="G268" s="95">
        <f>(Aktivitätsdaten!G265*Emissionsfaktoren!$G268)/1000</f>
        <v>0</v>
      </c>
      <c r="H268" s="96">
        <f>(Aktivitätsdaten!$G265*Emissionsfaktoren!$H268)/1000</f>
        <v>0</v>
      </c>
      <c r="I268" s="96">
        <f>(Aktivitätsdaten!$G265*Emissionsfaktoren!$I268)/1000</f>
        <v>0</v>
      </c>
      <c r="J268" s="97">
        <f>(Aktivitätsdaten!$G265*Emissionsfaktoren!$J268)/1000</f>
        <v>0</v>
      </c>
      <c r="L268" s="132"/>
      <c r="M268" s="133"/>
      <c r="N268" s="133"/>
    </row>
    <row r="269" spans="2:14" ht="13.5" customHeight="1" x14ac:dyDescent="0.25">
      <c r="B269" s="687"/>
      <c r="C269" s="494"/>
      <c r="D269" s="675"/>
      <c r="E269" s="675"/>
      <c r="F269" s="107" t="str">
        <f>Emissionsfaktoren!F269</f>
        <v>MWh</v>
      </c>
      <c r="G269" s="95">
        <f>(Aktivitätsdaten!G266*Emissionsfaktoren!$G269)/1000</f>
        <v>0</v>
      </c>
      <c r="H269" s="96">
        <f>(Aktivitätsdaten!$G266*Emissionsfaktoren!$H269)/1000</f>
        <v>0</v>
      </c>
      <c r="I269" s="96">
        <f>(Aktivitätsdaten!$G266*Emissionsfaktoren!$I269)/1000</f>
        <v>0</v>
      </c>
      <c r="J269" s="97">
        <f>(Aktivitätsdaten!$G266*Emissionsfaktoren!$J269)/1000</f>
        <v>0</v>
      </c>
      <c r="L269" s="132"/>
      <c r="M269" s="133"/>
      <c r="N269" s="133"/>
    </row>
    <row r="270" spans="2:14" ht="13.5" customHeight="1" x14ac:dyDescent="0.25">
      <c r="B270" s="687"/>
      <c r="C270" s="494"/>
      <c r="D270" s="675" t="str">
        <f>Emissionsfaktoren!D270</f>
        <v>Stadtwerke Kapfenberg</v>
      </c>
      <c r="E270" s="675" t="str">
        <f>Emissionsfaktoren!E270</f>
        <v>Kapfenberg</v>
      </c>
      <c r="F270" s="107" t="str">
        <f>Emissionsfaktoren!F270</f>
        <v xml:space="preserve">kWh </v>
      </c>
      <c r="G270" s="95">
        <f>(Aktivitätsdaten!G267*Emissionsfaktoren!$G270)/1000</f>
        <v>0</v>
      </c>
      <c r="H270" s="96">
        <f>(Aktivitätsdaten!$G267*Emissionsfaktoren!$H270)/1000</f>
        <v>0</v>
      </c>
      <c r="I270" s="96">
        <f>(Aktivitätsdaten!$G267*Emissionsfaktoren!$I270)/1000</f>
        <v>0</v>
      </c>
      <c r="J270" s="97">
        <f>(Aktivitätsdaten!$G267*Emissionsfaktoren!$J270)/1000</f>
        <v>0</v>
      </c>
      <c r="L270" s="132"/>
      <c r="M270" s="133"/>
      <c r="N270" s="133"/>
    </row>
    <row r="271" spans="2:14" ht="13.5" customHeight="1" x14ac:dyDescent="0.25">
      <c r="B271" s="687"/>
      <c r="C271" s="494"/>
      <c r="D271" s="675"/>
      <c r="E271" s="675"/>
      <c r="F271" s="107" t="str">
        <f>Emissionsfaktoren!F271</f>
        <v>MWh</v>
      </c>
      <c r="G271" s="95">
        <f>(Aktivitätsdaten!G268*Emissionsfaktoren!$G271)/1000</f>
        <v>0</v>
      </c>
      <c r="H271" s="96">
        <f>(Aktivitätsdaten!$G268*Emissionsfaktoren!$H271)/1000</f>
        <v>0</v>
      </c>
      <c r="I271" s="96">
        <f>(Aktivitätsdaten!$G268*Emissionsfaktoren!$I271)/1000</f>
        <v>0</v>
      </c>
      <c r="J271" s="97">
        <f>(Aktivitätsdaten!$G268*Emissionsfaktoren!$J271)/1000</f>
        <v>0</v>
      </c>
      <c r="L271" s="132"/>
      <c r="M271" s="133"/>
      <c r="N271" s="133"/>
    </row>
    <row r="272" spans="2:14" ht="13.5" customHeight="1" x14ac:dyDescent="0.25">
      <c r="B272" s="687"/>
      <c r="C272" s="494"/>
      <c r="D272" s="675" t="str">
        <f>Emissionsfaktoren!D272</f>
        <v>Bad Gleichenberger Naturwärme GmbH</v>
      </c>
      <c r="E272" s="675" t="str">
        <f>Emissionsfaktoren!E272</f>
        <v>Bad Gleichenberg</v>
      </c>
      <c r="F272" s="107" t="str">
        <f>Emissionsfaktoren!F272</f>
        <v xml:space="preserve">kWh </v>
      </c>
      <c r="G272" s="95">
        <f>(Aktivitätsdaten!G269*Emissionsfaktoren!$G272)/1000</f>
        <v>0</v>
      </c>
      <c r="H272" s="96">
        <f>(Aktivitätsdaten!$G269*Emissionsfaktoren!$H272)/1000</f>
        <v>0</v>
      </c>
      <c r="I272" s="96">
        <f>(Aktivitätsdaten!$G269*Emissionsfaktoren!$I272)/1000</f>
        <v>0</v>
      </c>
      <c r="J272" s="97">
        <f>(Aktivitätsdaten!$G269*Emissionsfaktoren!$J272)/1000</f>
        <v>0</v>
      </c>
      <c r="L272" s="132"/>
      <c r="M272" s="133"/>
      <c r="N272" s="133"/>
    </row>
    <row r="273" spans="1:1024" ht="13.5" customHeight="1" x14ac:dyDescent="0.25">
      <c r="B273" s="687"/>
      <c r="C273" s="494"/>
      <c r="D273" s="675"/>
      <c r="E273" s="675"/>
      <c r="F273" s="107" t="str">
        <f>Emissionsfaktoren!F273</f>
        <v>MWh</v>
      </c>
      <c r="G273" s="95">
        <f>(Aktivitätsdaten!G270*Emissionsfaktoren!$G273)/1000</f>
        <v>0</v>
      </c>
      <c r="H273" s="96">
        <f>(Aktivitätsdaten!$G270*Emissionsfaktoren!$H273)/1000</f>
        <v>0</v>
      </c>
      <c r="I273" s="96">
        <f>(Aktivitätsdaten!$G270*Emissionsfaktoren!$I273)/1000</f>
        <v>0</v>
      </c>
      <c r="J273" s="97">
        <f>(Aktivitätsdaten!$G270*Emissionsfaktoren!$J273)/1000</f>
        <v>0</v>
      </c>
      <c r="L273" s="132"/>
      <c r="M273" s="133"/>
      <c r="N273" s="133"/>
    </row>
    <row r="274" spans="1:1024" ht="13.5" customHeight="1" x14ac:dyDescent="0.25">
      <c r="B274" s="687"/>
      <c r="C274" s="494"/>
      <c r="D274" s="675" t="str">
        <f>Emissionsfaktoren!D274</f>
        <v>Stadtwerke Leoben</v>
      </c>
      <c r="E274" s="675" t="str">
        <f>Emissionsfaktoren!E274</f>
        <v>Leoben</v>
      </c>
      <c r="F274" s="107" t="str">
        <f>Emissionsfaktoren!F274</f>
        <v xml:space="preserve">kWh </v>
      </c>
      <c r="G274" s="95">
        <f>(Aktivitätsdaten!G271*Emissionsfaktoren!$G274)/1000</f>
        <v>0</v>
      </c>
      <c r="H274" s="96">
        <f>(Aktivitätsdaten!$G271*Emissionsfaktoren!$H274)/1000</f>
        <v>0</v>
      </c>
      <c r="I274" s="96">
        <f>(Aktivitätsdaten!$G271*Emissionsfaktoren!$I274)/1000</f>
        <v>0</v>
      </c>
      <c r="J274" s="97">
        <f>(Aktivitätsdaten!$G271*Emissionsfaktoren!$J274)/1000</f>
        <v>0</v>
      </c>
      <c r="L274" s="132"/>
      <c r="M274" s="133"/>
      <c r="N274" s="133"/>
    </row>
    <row r="275" spans="1:1024" ht="13.5" customHeight="1" x14ac:dyDescent="0.25">
      <c r="B275" s="687"/>
      <c r="C275" s="494"/>
      <c r="D275" s="675"/>
      <c r="E275" s="675"/>
      <c r="F275" s="107" t="str">
        <f>Emissionsfaktoren!F275</f>
        <v>MWh</v>
      </c>
      <c r="G275" s="95">
        <f>(Aktivitätsdaten!G272*Emissionsfaktoren!$G275)/1000</f>
        <v>0</v>
      </c>
      <c r="H275" s="96">
        <f>(Aktivitätsdaten!$G272*Emissionsfaktoren!$H275)/1000</f>
        <v>0</v>
      </c>
      <c r="I275" s="96">
        <f>(Aktivitätsdaten!$G272*Emissionsfaktoren!$I275)/1000</f>
        <v>0</v>
      </c>
      <c r="J275" s="97">
        <f>(Aktivitätsdaten!$G272*Emissionsfaktoren!$J275)/1000</f>
        <v>0</v>
      </c>
      <c r="L275" s="132"/>
      <c r="M275" s="133"/>
      <c r="N275" s="133"/>
    </row>
    <row r="276" spans="1:1024" ht="13.5" customHeight="1" x14ac:dyDescent="0.25">
      <c r="B276" s="687"/>
      <c r="C276" s="494"/>
      <c r="D276" s="675" t="str">
        <f>Emissionsfaktoren!D276</f>
        <v>Fernwärme-Mix</v>
      </c>
      <c r="E276" s="675"/>
      <c r="F276" s="107" t="str">
        <f>Emissionsfaktoren!F276</f>
        <v xml:space="preserve">kWh </v>
      </c>
      <c r="G276" s="95">
        <f>(Aktivitätsdaten!G273*Emissionsfaktoren!$G276)/1000</f>
        <v>0</v>
      </c>
      <c r="H276" s="96">
        <f>(Aktivitätsdaten!$G273*Emissionsfaktoren!$H276)/1000</f>
        <v>0</v>
      </c>
      <c r="I276" s="96">
        <f>(Aktivitätsdaten!$G273*Emissionsfaktoren!$I276)/1000</f>
        <v>0</v>
      </c>
      <c r="J276" s="97">
        <f>(Aktivitätsdaten!$G273*Emissionsfaktoren!$J276)/1000</f>
        <v>0</v>
      </c>
      <c r="L276" s="132"/>
      <c r="M276" s="133"/>
      <c r="N276" s="133"/>
    </row>
    <row r="277" spans="1:1024" ht="13.5" customHeight="1" x14ac:dyDescent="0.25">
      <c r="B277" s="687"/>
      <c r="C277" s="494"/>
      <c r="D277" s="675"/>
      <c r="E277" s="675"/>
      <c r="F277" s="107" t="str">
        <f>Emissionsfaktoren!F277</f>
        <v>MWh</v>
      </c>
      <c r="G277" s="95">
        <f>(Aktivitätsdaten!G274*Emissionsfaktoren!$G277)/1000</f>
        <v>0</v>
      </c>
      <c r="H277" s="96">
        <f>(Aktivitätsdaten!$G274*Emissionsfaktoren!$H277)/1000</f>
        <v>0</v>
      </c>
      <c r="I277" s="96">
        <f>(Aktivitätsdaten!$G274*Emissionsfaktoren!$I277)/1000</f>
        <v>0</v>
      </c>
      <c r="J277" s="97">
        <f>(Aktivitätsdaten!$G274*Emissionsfaktoren!$J277)/1000</f>
        <v>0</v>
      </c>
      <c r="L277" s="132"/>
      <c r="M277" s="133"/>
      <c r="N277" s="133"/>
    </row>
    <row r="278" spans="1:1024" ht="13.5" customHeight="1" x14ac:dyDescent="0.25">
      <c r="B278" s="687"/>
      <c r="C278" s="494" t="str">
        <f>Emissionsfaktoren!C278</f>
        <v>Fernkälte</v>
      </c>
      <c r="D278" s="675" t="str">
        <f>Emissionsfaktoren!D278</f>
        <v>Lieferant Wien Energie</v>
      </c>
      <c r="E278" s="683"/>
      <c r="F278" s="107" t="str">
        <f>Emissionsfaktoren!F278</f>
        <v xml:space="preserve">kWh </v>
      </c>
      <c r="G278" s="95">
        <f>(Aktivitätsdaten!G275*Emissionsfaktoren!$G278)/1000</f>
        <v>0</v>
      </c>
      <c r="H278" s="96">
        <f>(Aktivitätsdaten!$G275*Emissionsfaktoren!$H278)/1000</f>
        <v>0</v>
      </c>
      <c r="I278" s="96">
        <f>(Aktivitätsdaten!$G275*Emissionsfaktoren!$I278)/1000</f>
        <v>0</v>
      </c>
      <c r="J278" s="97">
        <f>(Aktivitätsdaten!$G275*Emissionsfaktoren!$J278)/1000</f>
        <v>0</v>
      </c>
      <c r="L278" s="132"/>
      <c r="M278" s="133"/>
      <c r="N278" s="133"/>
    </row>
    <row r="279" spans="1:1024" ht="13.5" customHeight="1" x14ac:dyDescent="0.25">
      <c r="B279" s="687"/>
      <c r="C279" s="494"/>
      <c r="D279" s="675"/>
      <c r="E279" s="683"/>
      <c r="F279" s="107" t="str">
        <f>Emissionsfaktoren!F279</f>
        <v>MWh</v>
      </c>
      <c r="G279" s="95">
        <f>(Aktivitätsdaten!G276*Emissionsfaktoren!$G279)/1000</f>
        <v>0</v>
      </c>
      <c r="H279" s="96">
        <f>(Aktivitätsdaten!$G276*Emissionsfaktoren!$H279)/1000</f>
        <v>0</v>
      </c>
      <c r="I279" s="96">
        <f>(Aktivitätsdaten!$G276*Emissionsfaktoren!$I279)/1000</f>
        <v>0</v>
      </c>
      <c r="J279" s="97">
        <f>(Aktivitätsdaten!$G276*Emissionsfaktoren!$J279)/1000</f>
        <v>0</v>
      </c>
      <c r="L279" s="132"/>
      <c r="M279" s="133"/>
      <c r="N279" s="133"/>
    </row>
    <row r="280" spans="1:1024" ht="13.5" customHeight="1" x14ac:dyDescent="0.25">
      <c r="B280" s="687"/>
      <c r="C280" s="494"/>
      <c r="D280" s="675" t="str">
        <f>Emissionsfaktoren!D280</f>
        <v>Lieferant Linz AG</v>
      </c>
      <c r="E280" s="683"/>
      <c r="F280" s="107" t="str">
        <f>Emissionsfaktoren!F280</f>
        <v xml:space="preserve">kWh </v>
      </c>
      <c r="G280" s="95">
        <f>(Aktivitätsdaten!G277*Emissionsfaktoren!$G280)/1000</f>
        <v>0</v>
      </c>
      <c r="H280" s="96">
        <f>(Aktivitätsdaten!$G277*Emissionsfaktoren!$H280)/1000</f>
        <v>0</v>
      </c>
      <c r="I280" s="96">
        <f>(Aktivitätsdaten!$G277*Emissionsfaktoren!$I280)/1000</f>
        <v>0</v>
      </c>
      <c r="J280" s="97">
        <f>(Aktivitätsdaten!$G277*Emissionsfaktoren!$J280)/1000</f>
        <v>0</v>
      </c>
      <c r="L280" s="132"/>
      <c r="M280" s="133"/>
      <c r="N280" s="133"/>
    </row>
    <row r="281" spans="1:1024" ht="13.5" customHeight="1" x14ac:dyDescent="0.25">
      <c r="B281" s="687"/>
      <c r="C281" s="494"/>
      <c r="D281" s="675"/>
      <c r="E281" s="683"/>
      <c r="F281" s="107" t="str">
        <f>Emissionsfaktoren!F281</f>
        <v>MWh</v>
      </c>
      <c r="G281" s="95">
        <f>(Aktivitätsdaten!G278*Emissionsfaktoren!$G281)/1000</f>
        <v>0</v>
      </c>
      <c r="H281" s="96">
        <f>(Aktivitätsdaten!$G278*Emissionsfaktoren!$H281)/1000</f>
        <v>0</v>
      </c>
      <c r="I281" s="96">
        <f>(Aktivitätsdaten!$G278*Emissionsfaktoren!$I281)/1000</f>
        <v>0</v>
      </c>
      <c r="J281" s="97">
        <f>(Aktivitätsdaten!$G278*Emissionsfaktoren!$J281)/1000</f>
        <v>0</v>
      </c>
      <c r="L281" s="132"/>
      <c r="M281" s="133"/>
      <c r="N281" s="133"/>
    </row>
    <row r="282" spans="1:1024" ht="13.5" customHeight="1" x14ac:dyDescent="0.25">
      <c r="B282" s="686" t="s">
        <v>248</v>
      </c>
      <c r="C282" s="507" t="str">
        <f>Emissionsfaktoren!C282</f>
        <v xml:space="preserve">Kältemittel </v>
      </c>
      <c r="D282" s="507"/>
      <c r="E282" s="98" t="str">
        <f>Emissionsfaktoren!E282</f>
        <v>R22</v>
      </c>
      <c r="F282" s="98" t="str">
        <f>Emissionsfaktoren!F282</f>
        <v>kg</v>
      </c>
      <c r="G282" s="95">
        <f>(Aktivitätsdaten!G279*Emissionsfaktoren!$G282)/1000</f>
        <v>0</v>
      </c>
      <c r="H282" s="96">
        <f>(Aktivitätsdaten!$G279*Emissionsfaktoren!$H282)/1000</f>
        <v>0</v>
      </c>
      <c r="I282" s="96">
        <f>(Aktivitätsdaten!$G279*Emissionsfaktoren!$I282)/1000</f>
        <v>0</v>
      </c>
      <c r="J282" s="97">
        <f>(Aktivitätsdaten!$G279*Emissionsfaktoren!$J282)/1000</f>
        <v>0</v>
      </c>
      <c r="L282" s="132"/>
      <c r="M282" s="133"/>
      <c r="N282" s="133"/>
    </row>
    <row r="283" spans="1:1024" x14ac:dyDescent="0.25">
      <c r="B283" s="686"/>
      <c r="C283" s="507"/>
      <c r="D283" s="507"/>
      <c r="E283" s="98" t="str">
        <f>Emissionsfaktoren!E283</f>
        <v>R401a</v>
      </c>
      <c r="F283" s="98" t="str">
        <f>Emissionsfaktoren!F283</f>
        <v>kg</v>
      </c>
      <c r="G283" s="95">
        <f>(Aktivitätsdaten!G280*Emissionsfaktoren!$G283)/1000</f>
        <v>0</v>
      </c>
      <c r="H283" s="96">
        <f>(Aktivitätsdaten!$G280*Emissionsfaktoren!$H283)/1000</f>
        <v>0</v>
      </c>
      <c r="I283" s="96">
        <f>(Aktivitätsdaten!$G280*Emissionsfaktoren!$I283)/1000</f>
        <v>0</v>
      </c>
      <c r="J283" s="97">
        <f>(Aktivitätsdaten!$G280*Emissionsfaktoren!$J283)/1000</f>
        <v>0</v>
      </c>
      <c r="L283" s="132"/>
      <c r="M283" s="133"/>
      <c r="N283" s="133"/>
    </row>
    <row r="284" spans="1:1024" s="99" customFormat="1" x14ac:dyDescent="0.25">
      <c r="A284" s="4"/>
      <c r="B284" s="686"/>
      <c r="C284" s="507"/>
      <c r="D284" s="507"/>
      <c r="E284" s="98" t="str">
        <f>Emissionsfaktoren!E284</f>
        <v>R152a</v>
      </c>
      <c r="F284" s="98" t="str">
        <f>Emissionsfaktoren!F284</f>
        <v>kg</v>
      </c>
      <c r="G284" s="95">
        <f>(Aktivitätsdaten!G281*Emissionsfaktoren!$G284)/1000</f>
        <v>0</v>
      </c>
      <c r="H284" s="96">
        <f>(Aktivitätsdaten!$G281*Emissionsfaktoren!$H284)/1000</f>
        <v>0</v>
      </c>
      <c r="I284" s="96">
        <f>(Aktivitätsdaten!$G281*Emissionsfaktoren!$I284)/1000</f>
        <v>0</v>
      </c>
      <c r="J284" s="97">
        <f>(Aktivitätsdaten!$G281*Emissionsfaktoren!$J284)/1000</f>
        <v>0</v>
      </c>
      <c r="K284"/>
      <c r="L284" s="132"/>
      <c r="M284" s="133"/>
      <c r="N284" s="133"/>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c r="CG284"/>
      <c r="CH284"/>
      <c r="CI284"/>
      <c r="CJ284"/>
      <c r="CK284"/>
      <c r="CL284"/>
      <c r="CM284"/>
      <c r="CN284"/>
      <c r="CO284"/>
      <c r="CP284"/>
      <c r="CQ284"/>
      <c r="CR284"/>
      <c r="CS284"/>
      <c r="CT284"/>
      <c r="CU284"/>
      <c r="CV284"/>
      <c r="CW284"/>
      <c r="CX284"/>
      <c r="CY284"/>
      <c r="CZ284"/>
      <c r="DA284"/>
      <c r="DB284"/>
      <c r="DC284"/>
      <c r="DD284"/>
      <c r="DE284"/>
      <c r="DF284"/>
      <c r="DG284"/>
      <c r="DH284"/>
      <c r="DI284"/>
      <c r="DJ284"/>
      <c r="DK284"/>
      <c r="DL284"/>
      <c r="DM284"/>
      <c r="DN284"/>
      <c r="DO284"/>
      <c r="DP284"/>
      <c r="DQ284"/>
      <c r="DR284"/>
      <c r="DS284"/>
      <c r="DT284"/>
      <c r="DU284"/>
      <c r="DV284"/>
      <c r="DW284"/>
      <c r="DX284"/>
      <c r="DY284"/>
      <c r="DZ284"/>
      <c r="EA284"/>
      <c r="EB284"/>
      <c r="EC284"/>
      <c r="ED284"/>
      <c r="EE284"/>
      <c r="EF284"/>
      <c r="EG284"/>
      <c r="EH284"/>
      <c r="EI284"/>
      <c r="EJ284"/>
      <c r="EK284"/>
      <c r="EL284"/>
      <c r="EM284"/>
      <c r="EN284"/>
      <c r="EO284"/>
      <c r="EP284"/>
      <c r="EQ284"/>
      <c r="ER284"/>
      <c r="ES284"/>
      <c r="ET284"/>
      <c r="EU284"/>
      <c r="EV284"/>
      <c r="EW284"/>
      <c r="EX284"/>
      <c r="EY284"/>
      <c r="EZ284"/>
      <c r="FA284"/>
      <c r="FB284"/>
      <c r="FC284"/>
      <c r="FD284"/>
      <c r="FE284"/>
      <c r="FF284"/>
      <c r="FG284"/>
      <c r="FH284"/>
      <c r="FI284"/>
      <c r="FJ284"/>
      <c r="FK284"/>
      <c r="FL284"/>
      <c r="FM284"/>
      <c r="FN284"/>
      <c r="FO284"/>
      <c r="FP284"/>
      <c r="FQ284"/>
      <c r="FR284"/>
      <c r="FS284"/>
      <c r="FT284"/>
      <c r="FU284"/>
      <c r="FV284"/>
      <c r="FW284"/>
      <c r="FX284"/>
      <c r="FY284"/>
      <c r="FZ284"/>
      <c r="GA284"/>
      <c r="GB284"/>
      <c r="GC284"/>
      <c r="GD284"/>
      <c r="GE284"/>
      <c r="GF284"/>
      <c r="GG284"/>
      <c r="GH284"/>
      <c r="GI284"/>
      <c r="GJ284"/>
      <c r="GK284"/>
      <c r="GL284"/>
      <c r="GM284"/>
      <c r="GN284"/>
      <c r="GO284"/>
      <c r="GP284"/>
      <c r="GQ284"/>
      <c r="GR284"/>
      <c r="GS284"/>
      <c r="GT284"/>
      <c r="GU284"/>
      <c r="GV284"/>
      <c r="GW284"/>
      <c r="GX284"/>
      <c r="GY284"/>
      <c r="GZ284"/>
      <c r="HA284"/>
      <c r="HB284"/>
      <c r="HC284"/>
      <c r="HD284"/>
      <c r="HE284"/>
      <c r="HF284"/>
      <c r="HG284"/>
      <c r="HH284"/>
      <c r="HI284"/>
      <c r="HJ284"/>
      <c r="HK284"/>
      <c r="HL284"/>
      <c r="HM284"/>
      <c r="HN284"/>
      <c r="HO284"/>
      <c r="HP284"/>
      <c r="HQ284"/>
      <c r="HR284"/>
      <c r="HS284"/>
      <c r="HT284"/>
      <c r="HU284"/>
      <c r="HV284"/>
      <c r="HW284"/>
      <c r="HX284"/>
      <c r="HY284"/>
      <c r="HZ284"/>
      <c r="IA284"/>
      <c r="IB284"/>
      <c r="IC284"/>
      <c r="ID284"/>
      <c r="IE284"/>
      <c r="IF284"/>
      <c r="IG284"/>
      <c r="IH284"/>
      <c r="II284"/>
      <c r="IJ284"/>
      <c r="IK284"/>
      <c r="IL284"/>
      <c r="IM284"/>
      <c r="IN284"/>
      <c r="IO284"/>
      <c r="IP284"/>
      <c r="IQ284"/>
      <c r="IR284"/>
      <c r="IS284"/>
      <c r="IT284"/>
      <c r="IU284"/>
      <c r="IV284"/>
      <c r="IW284"/>
      <c r="IX284"/>
      <c r="IY284"/>
      <c r="IZ284"/>
      <c r="JA284"/>
      <c r="JB284"/>
      <c r="JC284"/>
      <c r="JD284"/>
      <c r="JE284"/>
      <c r="JF284"/>
      <c r="JG284"/>
      <c r="JH284"/>
      <c r="JI284"/>
      <c r="JJ284"/>
      <c r="JK284"/>
      <c r="JL284"/>
      <c r="JM284"/>
      <c r="JN284"/>
      <c r="JO284"/>
      <c r="JP284"/>
      <c r="JQ284"/>
      <c r="JR284"/>
      <c r="JS284"/>
      <c r="JT284"/>
      <c r="JU284"/>
      <c r="JV284"/>
      <c r="JW284"/>
      <c r="JX284"/>
      <c r="JY284"/>
      <c r="JZ284"/>
      <c r="KA284"/>
      <c r="KB284"/>
      <c r="KC284"/>
      <c r="KD284"/>
      <c r="KE284"/>
      <c r="KF284"/>
      <c r="KG284"/>
      <c r="KH284"/>
      <c r="KI284"/>
      <c r="KJ284"/>
      <c r="KK284"/>
      <c r="KL284"/>
      <c r="KM284"/>
      <c r="KN284"/>
      <c r="KO284"/>
      <c r="KP284"/>
      <c r="KQ284"/>
      <c r="KR284"/>
      <c r="KS284"/>
      <c r="KT284"/>
      <c r="KU284"/>
      <c r="KV284"/>
      <c r="KW284"/>
      <c r="KX284"/>
      <c r="KY284"/>
      <c r="KZ284"/>
      <c r="LA284"/>
      <c r="LB284"/>
      <c r="LC284"/>
      <c r="LD284"/>
      <c r="LE284"/>
      <c r="LF284"/>
      <c r="LG284"/>
      <c r="LH284"/>
      <c r="LI284"/>
      <c r="LJ284"/>
      <c r="LK284"/>
      <c r="LL284"/>
      <c r="LM284"/>
      <c r="LN284"/>
      <c r="LO284"/>
      <c r="LP284"/>
      <c r="LQ284"/>
      <c r="LR284"/>
      <c r="LS284"/>
      <c r="LT284"/>
      <c r="LU284"/>
      <c r="LV284"/>
      <c r="LW284"/>
      <c r="LX284"/>
      <c r="LY284"/>
      <c r="LZ284"/>
      <c r="MA284"/>
      <c r="MB284"/>
      <c r="MC284"/>
      <c r="MD284"/>
      <c r="ME284"/>
      <c r="MF284"/>
      <c r="MG284"/>
      <c r="MH284"/>
      <c r="MI284"/>
      <c r="MJ284"/>
      <c r="MK284"/>
      <c r="ML284"/>
      <c r="MM284"/>
      <c r="MN284"/>
      <c r="MO284"/>
      <c r="MP284"/>
      <c r="MQ284"/>
      <c r="MR284"/>
      <c r="MS284"/>
      <c r="MT284"/>
      <c r="MU284"/>
      <c r="MV284"/>
      <c r="MW284"/>
      <c r="MX284"/>
      <c r="MY284"/>
      <c r="MZ284"/>
      <c r="NA284"/>
      <c r="NB284"/>
      <c r="NC284"/>
      <c r="ND284"/>
      <c r="NE284"/>
      <c r="NF284"/>
      <c r="NG284"/>
      <c r="NH284"/>
      <c r="NI284"/>
      <c r="NJ284"/>
      <c r="NK284"/>
      <c r="NL284"/>
      <c r="NM284"/>
      <c r="NN284"/>
      <c r="NO284"/>
      <c r="NP284"/>
      <c r="NQ284"/>
      <c r="NR284"/>
      <c r="NS284"/>
      <c r="NT284"/>
      <c r="NU284"/>
      <c r="NV284"/>
      <c r="NW284"/>
      <c r="NX284"/>
      <c r="NY284"/>
      <c r="NZ284"/>
      <c r="OA284"/>
      <c r="OB284"/>
      <c r="OC284"/>
      <c r="OD284"/>
      <c r="OE284"/>
      <c r="OF284"/>
      <c r="OG284"/>
      <c r="OH284"/>
      <c r="OI284"/>
      <c r="OJ284"/>
      <c r="OK284"/>
      <c r="OL284"/>
      <c r="OM284"/>
      <c r="ON284"/>
      <c r="OO284"/>
      <c r="OP284"/>
      <c r="OQ284"/>
      <c r="OR284"/>
      <c r="OS284"/>
      <c r="OT284"/>
      <c r="OU284"/>
      <c r="OV284"/>
      <c r="OW284"/>
      <c r="OX284"/>
      <c r="OY284"/>
      <c r="OZ284"/>
      <c r="PA284"/>
      <c r="PB284"/>
      <c r="PC284"/>
      <c r="PD284"/>
      <c r="PE284"/>
      <c r="PF284"/>
      <c r="PG284"/>
      <c r="PH284"/>
      <c r="PI284"/>
      <c r="PJ284"/>
      <c r="PK284"/>
      <c r="PL284"/>
      <c r="PM284"/>
      <c r="PN284"/>
      <c r="PO284"/>
      <c r="PP284"/>
      <c r="PQ284"/>
      <c r="PR284"/>
      <c r="PS284"/>
      <c r="PT284"/>
      <c r="PU284"/>
      <c r="PV284"/>
      <c r="PW284"/>
      <c r="PX284"/>
      <c r="PY284"/>
      <c r="PZ284"/>
      <c r="QA284"/>
      <c r="QB284"/>
      <c r="QC284"/>
      <c r="QD284"/>
      <c r="QE284"/>
      <c r="QF284"/>
      <c r="QG284"/>
      <c r="QH284"/>
      <c r="QI284"/>
      <c r="QJ284"/>
      <c r="QK284"/>
      <c r="QL284"/>
      <c r="QM284"/>
      <c r="QN284"/>
      <c r="QO284"/>
      <c r="QP284"/>
      <c r="QQ284"/>
      <c r="QR284"/>
      <c r="QS284"/>
      <c r="QT284"/>
      <c r="QU284"/>
      <c r="QV284"/>
      <c r="QW284"/>
      <c r="QX284"/>
      <c r="QY284"/>
      <c r="QZ284"/>
      <c r="RA284"/>
      <c r="RB284"/>
      <c r="RC284"/>
      <c r="RD284"/>
      <c r="RE284"/>
      <c r="RF284"/>
      <c r="RG284"/>
      <c r="RH284"/>
      <c r="RI284"/>
      <c r="RJ284"/>
      <c r="RK284"/>
      <c r="RL284"/>
      <c r="RM284"/>
      <c r="RN284"/>
      <c r="RO284"/>
      <c r="RP284"/>
      <c r="RQ284"/>
      <c r="RR284"/>
      <c r="RS284"/>
      <c r="RT284"/>
      <c r="RU284"/>
      <c r="RV284"/>
      <c r="RW284"/>
      <c r="RX284"/>
      <c r="RY284"/>
      <c r="RZ284"/>
      <c r="SA284"/>
      <c r="SB284"/>
      <c r="SC284"/>
      <c r="SD284"/>
      <c r="SE284"/>
      <c r="SF284"/>
      <c r="SG284"/>
      <c r="SH284"/>
      <c r="SI284"/>
      <c r="SJ284"/>
      <c r="SK284"/>
      <c r="SL284"/>
      <c r="SM284"/>
      <c r="SN284"/>
      <c r="SO284"/>
      <c r="SP284"/>
      <c r="SQ284"/>
      <c r="SR284"/>
      <c r="SS284"/>
      <c r="ST284"/>
      <c r="SU284"/>
      <c r="SV284"/>
      <c r="SW284"/>
      <c r="SX284"/>
      <c r="SY284"/>
      <c r="SZ284"/>
      <c r="TA284"/>
      <c r="TB284"/>
      <c r="TC284"/>
      <c r="TD284"/>
      <c r="TE284"/>
      <c r="TF284"/>
      <c r="TG284"/>
      <c r="TH284"/>
      <c r="TI284"/>
      <c r="TJ284"/>
      <c r="TK284"/>
      <c r="TL284"/>
      <c r="TM284"/>
      <c r="TN284"/>
      <c r="TO284"/>
      <c r="TP284"/>
      <c r="TQ284"/>
      <c r="TR284"/>
      <c r="TS284"/>
      <c r="TT284"/>
      <c r="TU284"/>
      <c r="TV284"/>
      <c r="TW284"/>
      <c r="TX284"/>
      <c r="TY284"/>
      <c r="TZ284"/>
      <c r="UA284"/>
      <c r="UB284"/>
      <c r="UC284"/>
      <c r="UD284"/>
      <c r="UE284"/>
      <c r="UF284"/>
      <c r="UG284"/>
      <c r="UH284"/>
      <c r="UI284"/>
      <c r="UJ284"/>
      <c r="UK284"/>
      <c r="UL284"/>
      <c r="UM284"/>
      <c r="UN284"/>
      <c r="UO284"/>
      <c r="UP284"/>
      <c r="UQ284"/>
      <c r="UR284"/>
      <c r="US284"/>
      <c r="UT284"/>
      <c r="UU284"/>
      <c r="UV284"/>
      <c r="UW284"/>
      <c r="UX284"/>
      <c r="UY284"/>
      <c r="UZ284"/>
      <c r="VA284"/>
      <c r="VB284"/>
      <c r="VC284"/>
      <c r="VD284"/>
      <c r="VE284"/>
      <c r="VF284"/>
      <c r="VG284"/>
      <c r="VH284"/>
      <c r="VI284"/>
      <c r="VJ284"/>
      <c r="VK284"/>
      <c r="VL284"/>
      <c r="VM284"/>
      <c r="VN284"/>
      <c r="VO284"/>
      <c r="VP284"/>
      <c r="VQ284"/>
      <c r="VR284"/>
      <c r="VS284"/>
      <c r="VT284"/>
      <c r="VU284"/>
      <c r="VV284"/>
      <c r="VW284"/>
      <c r="VX284"/>
      <c r="VY284"/>
      <c r="VZ284"/>
      <c r="WA284"/>
      <c r="WB284"/>
      <c r="WC284"/>
      <c r="WD284"/>
      <c r="WE284"/>
      <c r="WF284"/>
      <c r="WG284"/>
      <c r="WH284"/>
      <c r="WI284"/>
      <c r="WJ284"/>
      <c r="WK284"/>
      <c r="WL284"/>
      <c r="WM284"/>
      <c r="WN284"/>
      <c r="WO284"/>
      <c r="WP284"/>
      <c r="WQ284"/>
      <c r="WR284"/>
      <c r="WS284"/>
      <c r="WT284"/>
      <c r="WU284"/>
      <c r="WV284"/>
      <c r="WW284"/>
      <c r="WX284"/>
      <c r="WY284"/>
      <c r="WZ284"/>
      <c r="XA284"/>
      <c r="XB284"/>
      <c r="XC284"/>
      <c r="XD284"/>
      <c r="XE284"/>
      <c r="XF284"/>
      <c r="XG284"/>
      <c r="XH284"/>
      <c r="XI284"/>
      <c r="XJ284"/>
      <c r="XK284"/>
      <c r="XL284"/>
      <c r="XM284"/>
      <c r="XN284"/>
      <c r="XO284"/>
      <c r="XP284"/>
      <c r="XQ284"/>
      <c r="XR284"/>
      <c r="XS284"/>
      <c r="XT284"/>
      <c r="XU284"/>
      <c r="XV284"/>
      <c r="XW284"/>
      <c r="XX284"/>
      <c r="XY284"/>
      <c r="XZ284"/>
      <c r="YA284"/>
      <c r="YB284"/>
      <c r="YC284"/>
      <c r="YD284"/>
      <c r="YE284"/>
      <c r="YF284"/>
      <c r="YG284"/>
      <c r="YH284"/>
      <c r="YI284"/>
      <c r="YJ284"/>
      <c r="YK284"/>
      <c r="YL284"/>
      <c r="YM284"/>
      <c r="YN284"/>
      <c r="YO284"/>
      <c r="YP284"/>
      <c r="YQ284"/>
      <c r="YR284"/>
      <c r="YS284"/>
      <c r="YT284"/>
      <c r="YU284"/>
      <c r="YV284"/>
      <c r="YW284"/>
      <c r="YX284"/>
      <c r="YY284"/>
      <c r="YZ284"/>
      <c r="ZA284"/>
      <c r="ZB284"/>
      <c r="ZC284"/>
      <c r="ZD284"/>
      <c r="ZE284"/>
      <c r="ZF284"/>
      <c r="ZG284"/>
      <c r="ZH284"/>
      <c r="ZI284"/>
      <c r="ZJ284"/>
      <c r="ZK284"/>
      <c r="ZL284"/>
      <c r="ZM284"/>
      <c r="ZN284"/>
      <c r="ZO284"/>
      <c r="ZP284"/>
      <c r="ZQ284"/>
      <c r="ZR284"/>
      <c r="ZS284"/>
      <c r="ZT284"/>
      <c r="ZU284"/>
      <c r="ZV284"/>
      <c r="ZW284"/>
      <c r="ZX284"/>
      <c r="ZY284"/>
      <c r="ZZ284"/>
      <c r="AAA284"/>
      <c r="AAB284"/>
      <c r="AAC284"/>
      <c r="AAD284"/>
      <c r="AAE284"/>
      <c r="AAF284"/>
      <c r="AAG284"/>
      <c r="AAH284"/>
      <c r="AAI284"/>
      <c r="AAJ284"/>
      <c r="AAK284"/>
      <c r="AAL284"/>
      <c r="AAM284"/>
      <c r="AAN284"/>
      <c r="AAO284"/>
      <c r="AAP284"/>
      <c r="AAQ284"/>
      <c r="AAR284"/>
      <c r="AAS284"/>
      <c r="AAT284"/>
      <c r="AAU284"/>
      <c r="AAV284"/>
      <c r="AAW284"/>
      <c r="AAX284"/>
      <c r="AAY284"/>
      <c r="AAZ284"/>
      <c r="ABA284"/>
      <c r="ABB284"/>
      <c r="ABC284"/>
      <c r="ABD284"/>
      <c r="ABE284"/>
      <c r="ABF284"/>
      <c r="ABG284"/>
      <c r="ABH284"/>
      <c r="ABI284"/>
      <c r="ABJ284"/>
      <c r="ABK284"/>
      <c r="ABL284"/>
      <c r="ABM284"/>
      <c r="ABN284"/>
      <c r="ABO284"/>
      <c r="ABP284"/>
      <c r="ABQ284"/>
      <c r="ABR284"/>
      <c r="ABS284"/>
      <c r="ABT284"/>
      <c r="ABU284"/>
      <c r="ABV284"/>
      <c r="ABW284"/>
      <c r="ABX284"/>
      <c r="ABY284"/>
      <c r="ABZ284"/>
      <c r="ACA284"/>
      <c r="ACB284"/>
      <c r="ACC284"/>
      <c r="ACD284"/>
      <c r="ACE284"/>
      <c r="ACF284"/>
      <c r="ACG284"/>
      <c r="ACH284"/>
      <c r="ACI284"/>
      <c r="ACJ284"/>
      <c r="ACK284"/>
      <c r="ACL284"/>
      <c r="ACM284"/>
      <c r="ACN284"/>
      <c r="ACO284"/>
      <c r="ACP284"/>
      <c r="ACQ284"/>
      <c r="ACR284"/>
      <c r="ACS284"/>
      <c r="ACT284"/>
      <c r="ACU284"/>
      <c r="ACV284"/>
      <c r="ACW284"/>
      <c r="ACX284"/>
      <c r="ACY284"/>
      <c r="ACZ284"/>
      <c r="ADA284"/>
      <c r="ADB284"/>
      <c r="ADC284"/>
      <c r="ADD284"/>
      <c r="ADE284"/>
      <c r="ADF284"/>
      <c r="ADG284"/>
      <c r="ADH284"/>
      <c r="ADI284"/>
      <c r="ADJ284"/>
      <c r="ADK284"/>
      <c r="ADL284"/>
      <c r="ADM284"/>
      <c r="ADN284"/>
      <c r="ADO284"/>
      <c r="ADP284"/>
      <c r="ADQ284"/>
      <c r="ADR284"/>
      <c r="ADS284"/>
      <c r="ADT284"/>
      <c r="ADU284"/>
      <c r="ADV284"/>
      <c r="ADW284"/>
      <c r="ADX284"/>
      <c r="ADY284"/>
      <c r="ADZ284"/>
      <c r="AEA284"/>
      <c r="AEB284"/>
      <c r="AEC284"/>
      <c r="AED284"/>
      <c r="AEE284"/>
      <c r="AEF284"/>
      <c r="AEG284"/>
      <c r="AEH284"/>
      <c r="AEI284"/>
      <c r="AEJ284"/>
      <c r="AEK284"/>
      <c r="AEL284"/>
      <c r="AEM284"/>
      <c r="AEN284"/>
      <c r="AEO284"/>
      <c r="AEP284"/>
      <c r="AEQ284"/>
      <c r="AER284"/>
      <c r="AES284"/>
      <c r="AET284"/>
      <c r="AEU284"/>
      <c r="AEV284"/>
      <c r="AEW284"/>
      <c r="AEX284"/>
      <c r="AEY284"/>
      <c r="AEZ284"/>
      <c r="AFA284"/>
      <c r="AFB284"/>
      <c r="AFC284"/>
      <c r="AFD284"/>
      <c r="AFE284"/>
      <c r="AFF284"/>
      <c r="AFG284"/>
      <c r="AFH284"/>
      <c r="AFI284"/>
      <c r="AFJ284"/>
      <c r="AFK284"/>
      <c r="AFL284"/>
      <c r="AFM284"/>
      <c r="AFN284"/>
      <c r="AFO284"/>
      <c r="AFP284"/>
      <c r="AFQ284"/>
      <c r="AFR284"/>
      <c r="AFS284"/>
      <c r="AFT284"/>
      <c r="AFU284"/>
      <c r="AFV284"/>
      <c r="AFW284"/>
      <c r="AFX284"/>
      <c r="AFY284"/>
      <c r="AFZ284"/>
      <c r="AGA284"/>
      <c r="AGB284"/>
      <c r="AGC284"/>
      <c r="AGD284"/>
      <c r="AGE284"/>
      <c r="AGF284"/>
      <c r="AGG284"/>
      <c r="AGH284"/>
      <c r="AGI284"/>
      <c r="AGJ284"/>
      <c r="AGK284"/>
      <c r="AGL284"/>
      <c r="AGM284"/>
      <c r="AGN284"/>
      <c r="AGO284"/>
      <c r="AGP284"/>
      <c r="AGQ284"/>
      <c r="AGR284"/>
      <c r="AGS284"/>
      <c r="AGT284"/>
      <c r="AGU284"/>
      <c r="AGV284"/>
      <c r="AGW284"/>
      <c r="AGX284"/>
      <c r="AGY284"/>
      <c r="AGZ284"/>
      <c r="AHA284"/>
      <c r="AHB284"/>
      <c r="AHC284"/>
      <c r="AHD284"/>
      <c r="AHE284"/>
      <c r="AHF284"/>
      <c r="AHG284"/>
      <c r="AHH284"/>
      <c r="AHI284"/>
      <c r="AHJ284"/>
      <c r="AHK284"/>
      <c r="AHL284"/>
      <c r="AHM284"/>
      <c r="AHN284"/>
      <c r="AHO284"/>
      <c r="AHP284"/>
      <c r="AHQ284"/>
      <c r="AHR284"/>
      <c r="AHS284"/>
      <c r="AHT284"/>
      <c r="AHU284"/>
      <c r="AHV284"/>
      <c r="AHW284"/>
      <c r="AHX284"/>
      <c r="AHY284"/>
      <c r="AHZ284"/>
      <c r="AIA284"/>
      <c r="AIB284"/>
      <c r="AIC284"/>
      <c r="AID284"/>
      <c r="AIE284"/>
      <c r="AIF284"/>
      <c r="AIG284"/>
      <c r="AIH284"/>
      <c r="AII284"/>
      <c r="AIJ284"/>
      <c r="AIK284"/>
      <c r="AIL284"/>
      <c r="AIM284"/>
      <c r="AIN284"/>
      <c r="AIO284"/>
      <c r="AIP284"/>
      <c r="AIQ284"/>
      <c r="AIR284"/>
      <c r="AIS284"/>
      <c r="AIT284"/>
      <c r="AIU284"/>
      <c r="AIV284"/>
      <c r="AIW284"/>
      <c r="AIX284"/>
      <c r="AIY284"/>
      <c r="AIZ284"/>
      <c r="AJA284"/>
      <c r="AJB284"/>
      <c r="AJC284"/>
      <c r="AJD284"/>
      <c r="AJE284"/>
      <c r="AJF284"/>
      <c r="AJG284"/>
      <c r="AJH284"/>
      <c r="AJI284"/>
      <c r="AJJ284"/>
      <c r="AJK284"/>
      <c r="AJL284"/>
      <c r="AJM284"/>
      <c r="AJN284"/>
      <c r="AJO284"/>
      <c r="AJP284"/>
      <c r="AJQ284"/>
      <c r="AJR284"/>
      <c r="AJS284"/>
      <c r="AJT284"/>
      <c r="AJU284"/>
      <c r="AJV284"/>
      <c r="AJW284"/>
      <c r="AJX284"/>
      <c r="AJY284"/>
      <c r="AJZ284"/>
      <c r="AKA284"/>
      <c r="AKB284"/>
      <c r="AKC284"/>
      <c r="AKD284"/>
      <c r="AKE284"/>
      <c r="AKF284"/>
      <c r="AKG284"/>
      <c r="AKH284"/>
      <c r="AKI284"/>
      <c r="AKJ284"/>
      <c r="AKK284"/>
      <c r="AKL284"/>
      <c r="AKM284"/>
      <c r="AKN284"/>
      <c r="AKO284"/>
      <c r="AKP284"/>
      <c r="AKQ284"/>
      <c r="AKR284"/>
      <c r="AKS284"/>
      <c r="AKT284"/>
      <c r="AKU284"/>
      <c r="AKV284"/>
      <c r="AKW284"/>
      <c r="AKX284"/>
      <c r="AKY284"/>
      <c r="AKZ284"/>
      <c r="ALA284"/>
      <c r="ALB284"/>
      <c r="ALC284"/>
      <c r="ALD284"/>
      <c r="ALE284"/>
      <c r="ALF284"/>
      <c r="ALG284"/>
      <c r="ALH284"/>
      <c r="ALI284"/>
      <c r="ALJ284"/>
      <c r="ALK284"/>
      <c r="ALL284"/>
      <c r="ALM284"/>
      <c r="ALN284"/>
      <c r="ALO284"/>
      <c r="ALP284"/>
      <c r="ALQ284"/>
      <c r="ALR284"/>
      <c r="ALS284"/>
      <c r="ALT284"/>
      <c r="ALU284"/>
      <c r="ALV284"/>
      <c r="ALW284"/>
      <c r="ALX284"/>
      <c r="ALY284"/>
      <c r="ALZ284"/>
      <c r="AMA284"/>
      <c r="AMB284"/>
      <c r="AMC284"/>
      <c r="AMD284"/>
      <c r="AME284"/>
      <c r="AMF284"/>
      <c r="AMG284"/>
      <c r="AMH284"/>
      <c r="AMI284"/>
      <c r="AMJ284"/>
    </row>
    <row r="285" spans="1:1024" s="99" customFormat="1" x14ac:dyDescent="0.25">
      <c r="A285" s="4"/>
      <c r="B285" s="686"/>
      <c r="C285" s="507"/>
      <c r="D285" s="507"/>
      <c r="E285" s="98" t="str">
        <f>Emissionsfaktoren!E285</f>
        <v>R124</v>
      </c>
      <c r="F285" s="98" t="str">
        <f>Emissionsfaktoren!F285</f>
        <v>kg</v>
      </c>
      <c r="G285" s="95">
        <f>(Aktivitätsdaten!G282*Emissionsfaktoren!$G285)/1000</f>
        <v>0</v>
      </c>
      <c r="H285" s="96">
        <f>(Aktivitätsdaten!$G282*Emissionsfaktoren!$H285)/1000</f>
        <v>0</v>
      </c>
      <c r="I285" s="96">
        <f>(Aktivitätsdaten!$G282*Emissionsfaktoren!$I285)/1000</f>
        <v>0</v>
      </c>
      <c r="J285" s="97">
        <f>(Aktivitätsdaten!$G282*Emissionsfaktoren!$J285)/1000</f>
        <v>0</v>
      </c>
      <c r="K285"/>
      <c r="L285" s="132"/>
      <c r="M285" s="133"/>
      <c r="N285" s="133"/>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c r="CG285"/>
      <c r="CH285"/>
      <c r="CI285"/>
      <c r="CJ285"/>
      <c r="CK285"/>
      <c r="CL285"/>
      <c r="CM285"/>
      <c r="CN285"/>
      <c r="CO285"/>
      <c r="CP285"/>
      <c r="CQ285"/>
      <c r="CR285"/>
      <c r="CS285"/>
      <c r="CT285"/>
      <c r="CU285"/>
      <c r="CV285"/>
      <c r="CW285"/>
      <c r="CX285"/>
      <c r="CY285"/>
      <c r="CZ285"/>
      <c r="DA285"/>
      <c r="DB285"/>
      <c r="DC285"/>
      <c r="DD285"/>
      <c r="DE285"/>
      <c r="DF285"/>
      <c r="DG285"/>
      <c r="DH285"/>
      <c r="DI285"/>
      <c r="DJ285"/>
      <c r="DK285"/>
      <c r="DL285"/>
      <c r="DM285"/>
      <c r="DN285"/>
      <c r="DO285"/>
      <c r="DP285"/>
      <c r="DQ285"/>
      <c r="DR285"/>
      <c r="DS285"/>
      <c r="DT285"/>
      <c r="DU285"/>
      <c r="DV285"/>
      <c r="DW285"/>
      <c r="DX285"/>
      <c r="DY285"/>
      <c r="DZ285"/>
      <c r="EA285"/>
      <c r="EB285"/>
      <c r="EC285"/>
      <c r="ED285"/>
      <c r="EE285"/>
      <c r="EF285"/>
      <c r="EG285"/>
      <c r="EH285"/>
      <c r="EI285"/>
      <c r="EJ285"/>
      <c r="EK285"/>
      <c r="EL285"/>
      <c r="EM285"/>
      <c r="EN285"/>
      <c r="EO285"/>
      <c r="EP285"/>
      <c r="EQ285"/>
      <c r="ER285"/>
      <c r="ES285"/>
      <c r="ET285"/>
      <c r="EU285"/>
      <c r="EV285"/>
      <c r="EW285"/>
      <c r="EX285"/>
      <c r="EY285"/>
      <c r="EZ285"/>
      <c r="FA285"/>
      <c r="FB285"/>
      <c r="FC285"/>
      <c r="FD285"/>
      <c r="FE285"/>
      <c r="FF285"/>
      <c r="FG285"/>
      <c r="FH285"/>
      <c r="FI285"/>
      <c r="FJ285"/>
      <c r="FK285"/>
      <c r="FL285"/>
      <c r="FM285"/>
      <c r="FN285"/>
      <c r="FO285"/>
      <c r="FP285"/>
      <c r="FQ285"/>
      <c r="FR285"/>
      <c r="FS285"/>
      <c r="FT285"/>
      <c r="FU285"/>
      <c r="FV285"/>
      <c r="FW285"/>
      <c r="FX285"/>
      <c r="FY285"/>
      <c r="FZ285"/>
      <c r="GA285"/>
      <c r="GB285"/>
      <c r="GC285"/>
      <c r="GD285"/>
      <c r="GE285"/>
      <c r="GF285"/>
      <c r="GG285"/>
      <c r="GH285"/>
      <c r="GI285"/>
      <c r="GJ285"/>
      <c r="GK285"/>
      <c r="GL285"/>
      <c r="GM285"/>
      <c r="GN285"/>
      <c r="GO285"/>
      <c r="GP285"/>
      <c r="GQ285"/>
      <c r="GR285"/>
      <c r="GS285"/>
      <c r="GT285"/>
      <c r="GU285"/>
      <c r="GV285"/>
      <c r="GW285"/>
      <c r="GX285"/>
      <c r="GY285"/>
      <c r="GZ285"/>
      <c r="HA285"/>
      <c r="HB285"/>
      <c r="HC285"/>
      <c r="HD285"/>
      <c r="HE285"/>
      <c r="HF285"/>
      <c r="HG285"/>
      <c r="HH285"/>
      <c r="HI285"/>
      <c r="HJ285"/>
      <c r="HK285"/>
      <c r="HL285"/>
      <c r="HM285"/>
      <c r="HN285"/>
      <c r="HO285"/>
      <c r="HP285"/>
      <c r="HQ285"/>
      <c r="HR285"/>
      <c r="HS285"/>
      <c r="HT285"/>
      <c r="HU285"/>
      <c r="HV285"/>
      <c r="HW285"/>
      <c r="HX285"/>
      <c r="HY285"/>
      <c r="HZ285"/>
      <c r="IA285"/>
      <c r="IB285"/>
      <c r="IC285"/>
      <c r="ID285"/>
      <c r="IE285"/>
      <c r="IF285"/>
      <c r="IG285"/>
      <c r="IH285"/>
      <c r="II285"/>
      <c r="IJ285"/>
      <c r="IK285"/>
      <c r="IL285"/>
      <c r="IM285"/>
      <c r="IN285"/>
      <c r="IO285"/>
      <c r="IP285"/>
      <c r="IQ285"/>
      <c r="IR285"/>
      <c r="IS285"/>
      <c r="IT285"/>
      <c r="IU285"/>
      <c r="IV285"/>
      <c r="IW285"/>
      <c r="IX285"/>
      <c r="IY285"/>
      <c r="IZ285"/>
      <c r="JA285"/>
      <c r="JB285"/>
      <c r="JC285"/>
      <c r="JD285"/>
      <c r="JE285"/>
      <c r="JF285"/>
      <c r="JG285"/>
      <c r="JH285"/>
      <c r="JI285"/>
      <c r="JJ285"/>
      <c r="JK285"/>
      <c r="JL285"/>
      <c r="JM285"/>
      <c r="JN285"/>
      <c r="JO285"/>
      <c r="JP285"/>
      <c r="JQ285"/>
      <c r="JR285"/>
      <c r="JS285"/>
      <c r="JT285"/>
      <c r="JU285"/>
      <c r="JV285"/>
      <c r="JW285"/>
      <c r="JX285"/>
      <c r="JY285"/>
      <c r="JZ285"/>
      <c r="KA285"/>
      <c r="KB285"/>
      <c r="KC285"/>
      <c r="KD285"/>
      <c r="KE285"/>
      <c r="KF285"/>
      <c r="KG285"/>
      <c r="KH285"/>
      <c r="KI285"/>
      <c r="KJ285"/>
      <c r="KK285"/>
      <c r="KL285"/>
      <c r="KM285"/>
      <c r="KN285"/>
      <c r="KO285"/>
      <c r="KP285"/>
      <c r="KQ285"/>
      <c r="KR285"/>
      <c r="KS285"/>
      <c r="KT285"/>
      <c r="KU285"/>
      <c r="KV285"/>
      <c r="KW285"/>
      <c r="KX285"/>
      <c r="KY285"/>
      <c r="KZ285"/>
      <c r="LA285"/>
      <c r="LB285"/>
      <c r="LC285"/>
      <c r="LD285"/>
      <c r="LE285"/>
      <c r="LF285"/>
      <c r="LG285"/>
      <c r="LH285"/>
      <c r="LI285"/>
      <c r="LJ285"/>
      <c r="LK285"/>
      <c r="LL285"/>
      <c r="LM285"/>
      <c r="LN285"/>
      <c r="LO285"/>
      <c r="LP285"/>
      <c r="LQ285"/>
      <c r="LR285"/>
      <c r="LS285"/>
      <c r="LT285"/>
      <c r="LU285"/>
      <c r="LV285"/>
      <c r="LW285"/>
      <c r="LX285"/>
      <c r="LY285"/>
      <c r="LZ285"/>
      <c r="MA285"/>
      <c r="MB285"/>
      <c r="MC285"/>
      <c r="MD285"/>
      <c r="ME285"/>
      <c r="MF285"/>
      <c r="MG285"/>
      <c r="MH285"/>
      <c r="MI285"/>
      <c r="MJ285"/>
      <c r="MK285"/>
      <c r="ML285"/>
      <c r="MM285"/>
      <c r="MN285"/>
      <c r="MO285"/>
      <c r="MP285"/>
      <c r="MQ285"/>
      <c r="MR285"/>
      <c r="MS285"/>
      <c r="MT285"/>
      <c r="MU285"/>
      <c r="MV285"/>
      <c r="MW285"/>
      <c r="MX285"/>
      <c r="MY285"/>
      <c r="MZ285"/>
      <c r="NA285"/>
      <c r="NB285"/>
      <c r="NC285"/>
      <c r="ND285"/>
      <c r="NE285"/>
      <c r="NF285"/>
      <c r="NG285"/>
      <c r="NH285"/>
      <c r="NI285"/>
      <c r="NJ285"/>
      <c r="NK285"/>
      <c r="NL285"/>
      <c r="NM285"/>
      <c r="NN285"/>
      <c r="NO285"/>
      <c r="NP285"/>
      <c r="NQ285"/>
      <c r="NR285"/>
      <c r="NS285"/>
      <c r="NT285"/>
      <c r="NU285"/>
      <c r="NV285"/>
      <c r="NW285"/>
      <c r="NX285"/>
      <c r="NY285"/>
      <c r="NZ285"/>
      <c r="OA285"/>
      <c r="OB285"/>
      <c r="OC285"/>
      <c r="OD285"/>
      <c r="OE285"/>
      <c r="OF285"/>
      <c r="OG285"/>
      <c r="OH285"/>
      <c r="OI285"/>
      <c r="OJ285"/>
      <c r="OK285"/>
      <c r="OL285"/>
      <c r="OM285"/>
      <c r="ON285"/>
      <c r="OO285"/>
      <c r="OP285"/>
      <c r="OQ285"/>
      <c r="OR285"/>
      <c r="OS285"/>
      <c r="OT285"/>
      <c r="OU285"/>
      <c r="OV285"/>
      <c r="OW285"/>
      <c r="OX285"/>
      <c r="OY285"/>
      <c r="OZ285"/>
      <c r="PA285"/>
      <c r="PB285"/>
      <c r="PC285"/>
      <c r="PD285"/>
      <c r="PE285"/>
      <c r="PF285"/>
      <c r="PG285"/>
      <c r="PH285"/>
      <c r="PI285"/>
      <c r="PJ285"/>
      <c r="PK285"/>
      <c r="PL285"/>
      <c r="PM285"/>
      <c r="PN285"/>
      <c r="PO285"/>
      <c r="PP285"/>
      <c r="PQ285"/>
      <c r="PR285"/>
      <c r="PS285"/>
      <c r="PT285"/>
      <c r="PU285"/>
      <c r="PV285"/>
      <c r="PW285"/>
      <c r="PX285"/>
      <c r="PY285"/>
      <c r="PZ285"/>
      <c r="QA285"/>
      <c r="QB285"/>
      <c r="QC285"/>
      <c r="QD285"/>
      <c r="QE285"/>
      <c r="QF285"/>
      <c r="QG285"/>
      <c r="QH285"/>
      <c r="QI285"/>
      <c r="QJ285"/>
      <c r="QK285"/>
      <c r="QL285"/>
      <c r="QM285"/>
      <c r="QN285"/>
      <c r="QO285"/>
      <c r="QP285"/>
      <c r="QQ285"/>
      <c r="QR285"/>
      <c r="QS285"/>
      <c r="QT285"/>
      <c r="QU285"/>
      <c r="QV285"/>
      <c r="QW285"/>
      <c r="QX285"/>
      <c r="QY285"/>
      <c r="QZ285"/>
      <c r="RA285"/>
      <c r="RB285"/>
      <c r="RC285"/>
      <c r="RD285"/>
      <c r="RE285"/>
      <c r="RF285"/>
      <c r="RG285"/>
      <c r="RH285"/>
      <c r="RI285"/>
      <c r="RJ285"/>
      <c r="RK285"/>
      <c r="RL285"/>
      <c r="RM285"/>
      <c r="RN285"/>
      <c r="RO285"/>
      <c r="RP285"/>
      <c r="RQ285"/>
      <c r="RR285"/>
      <c r="RS285"/>
      <c r="RT285"/>
      <c r="RU285"/>
      <c r="RV285"/>
      <c r="RW285"/>
      <c r="RX285"/>
      <c r="RY285"/>
      <c r="RZ285"/>
      <c r="SA285"/>
      <c r="SB285"/>
      <c r="SC285"/>
      <c r="SD285"/>
      <c r="SE285"/>
      <c r="SF285"/>
      <c r="SG285"/>
      <c r="SH285"/>
      <c r="SI285"/>
      <c r="SJ285"/>
      <c r="SK285"/>
      <c r="SL285"/>
      <c r="SM285"/>
      <c r="SN285"/>
      <c r="SO285"/>
      <c r="SP285"/>
      <c r="SQ285"/>
      <c r="SR285"/>
      <c r="SS285"/>
      <c r="ST285"/>
      <c r="SU285"/>
      <c r="SV285"/>
      <c r="SW285"/>
      <c r="SX285"/>
      <c r="SY285"/>
      <c r="SZ285"/>
      <c r="TA285"/>
      <c r="TB285"/>
      <c r="TC285"/>
      <c r="TD285"/>
      <c r="TE285"/>
      <c r="TF285"/>
      <c r="TG285"/>
      <c r="TH285"/>
      <c r="TI285"/>
      <c r="TJ285"/>
      <c r="TK285"/>
      <c r="TL285"/>
      <c r="TM285"/>
      <c r="TN285"/>
      <c r="TO285"/>
      <c r="TP285"/>
      <c r="TQ285"/>
      <c r="TR285"/>
      <c r="TS285"/>
      <c r="TT285"/>
      <c r="TU285"/>
      <c r="TV285"/>
      <c r="TW285"/>
      <c r="TX285"/>
      <c r="TY285"/>
      <c r="TZ285"/>
      <c r="UA285"/>
      <c r="UB285"/>
      <c r="UC285"/>
      <c r="UD285"/>
      <c r="UE285"/>
      <c r="UF285"/>
      <c r="UG285"/>
      <c r="UH285"/>
      <c r="UI285"/>
      <c r="UJ285"/>
      <c r="UK285"/>
      <c r="UL285"/>
      <c r="UM285"/>
      <c r="UN285"/>
      <c r="UO285"/>
      <c r="UP285"/>
      <c r="UQ285"/>
      <c r="UR285"/>
      <c r="US285"/>
      <c r="UT285"/>
      <c r="UU285"/>
      <c r="UV285"/>
      <c r="UW285"/>
      <c r="UX285"/>
      <c r="UY285"/>
      <c r="UZ285"/>
      <c r="VA285"/>
      <c r="VB285"/>
      <c r="VC285"/>
      <c r="VD285"/>
      <c r="VE285"/>
      <c r="VF285"/>
      <c r="VG285"/>
      <c r="VH285"/>
      <c r="VI285"/>
      <c r="VJ285"/>
      <c r="VK285"/>
      <c r="VL285"/>
      <c r="VM285"/>
      <c r="VN285"/>
      <c r="VO285"/>
      <c r="VP285"/>
      <c r="VQ285"/>
      <c r="VR285"/>
      <c r="VS285"/>
      <c r="VT285"/>
      <c r="VU285"/>
      <c r="VV285"/>
      <c r="VW285"/>
      <c r="VX285"/>
      <c r="VY285"/>
      <c r="VZ285"/>
      <c r="WA285"/>
      <c r="WB285"/>
      <c r="WC285"/>
      <c r="WD285"/>
      <c r="WE285"/>
      <c r="WF285"/>
      <c r="WG285"/>
      <c r="WH285"/>
      <c r="WI285"/>
      <c r="WJ285"/>
      <c r="WK285"/>
      <c r="WL285"/>
      <c r="WM285"/>
      <c r="WN285"/>
      <c r="WO285"/>
      <c r="WP285"/>
      <c r="WQ285"/>
      <c r="WR285"/>
      <c r="WS285"/>
      <c r="WT285"/>
      <c r="WU285"/>
      <c r="WV285"/>
      <c r="WW285"/>
      <c r="WX285"/>
      <c r="WY285"/>
      <c r="WZ285"/>
      <c r="XA285"/>
      <c r="XB285"/>
      <c r="XC285"/>
      <c r="XD285"/>
      <c r="XE285"/>
      <c r="XF285"/>
      <c r="XG285"/>
      <c r="XH285"/>
      <c r="XI285"/>
      <c r="XJ285"/>
      <c r="XK285"/>
      <c r="XL285"/>
      <c r="XM285"/>
      <c r="XN285"/>
      <c r="XO285"/>
      <c r="XP285"/>
      <c r="XQ285"/>
      <c r="XR285"/>
      <c r="XS285"/>
      <c r="XT285"/>
      <c r="XU285"/>
      <c r="XV285"/>
      <c r="XW285"/>
      <c r="XX285"/>
      <c r="XY285"/>
      <c r="XZ285"/>
      <c r="YA285"/>
      <c r="YB285"/>
      <c r="YC285"/>
      <c r="YD285"/>
      <c r="YE285"/>
      <c r="YF285"/>
      <c r="YG285"/>
      <c r="YH285"/>
      <c r="YI285"/>
      <c r="YJ285"/>
      <c r="YK285"/>
      <c r="YL285"/>
      <c r="YM285"/>
      <c r="YN285"/>
      <c r="YO285"/>
      <c r="YP285"/>
      <c r="YQ285"/>
      <c r="YR285"/>
      <c r="YS285"/>
      <c r="YT285"/>
      <c r="YU285"/>
      <c r="YV285"/>
      <c r="YW285"/>
      <c r="YX285"/>
      <c r="YY285"/>
      <c r="YZ285"/>
      <c r="ZA285"/>
      <c r="ZB285"/>
      <c r="ZC285"/>
      <c r="ZD285"/>
      <c r="ZE285"/>
      <c r="ZF285"/>
      <c r="ZG285"/>
      <c r="ZH285"/>
      <c r="ZI285"/>
      <c r="ZJ285"/>
      <c r="ZK285"/>
      <c r="ZL285"/>
      <c r="ZM285"/>
      <c r="ZN285"/>
      <c r="ZO285"/>
      <c r="ZP285"/>
      <c r="ZQ285"/>
      <c r="ZR285"/>
      <c r="ZS285"/>
      <c r="ZT285"/>
      <c r="ZU285"/>
      <c r="ZV285"/>
      <c r="ZW285"/>
      <c r="ZX285"/>
      <c r="ZY285"/>
      <c r="ZZ285"/>
      <c r="AAA285"/>
      <c r="AAB285"/>
      <c r="AAC285"/>
      <c r="AAD285"/>
      <c r="AAE285"/>
      <c r="AAF285"/>
      <c r="AAG285"/>
      <c r="AAH285"/>
      <c r="AAI285"/>
      <c r="AAJ285"/>
      <c r="AAK285"/>
      <c r="AAL285"/>
      <c r="AAM285"/>
      <c r="AAN285"/>
      <c r="AAO285"/>
      <c r="AAP285"/>
      <c r="AAQ285"/>
      <c r="AAR285"/>
      <c r="AAS285"/>
      <c r="AAT285"/>
      <c r="AAU285"/>
      <c r="AAV285"/>
      <c r="AAW285"/>
      <c r="AAX285"/>
      <c r="AAY285"/>
      <c r="AAZ285"/>
      <c r="ABA285"/>
      <c r="ABB285"/>
      <c r="ABC285"/>
      <c r="ABD285"/>
      <c r="ABE285"/>
      <c r="ABF285"/>
      <c r="ABG285"/>
      <c r="ABH285"/>
      <c r="ABI285"/>
      <c r="ABJ285"/>
      <c r="ABK285"/>
      <c r="ABL285"/>
      <c r="ABM285"/>
      <c r="ABN285"/>
      <c r="ABO285"/>
      <c r="ABP285"/>
      <c r="ABQ285"/>
      <c r="ABR285"/>
      <c r="ABS285"/>
      <c r="ABT285"/>
      <c r="ABU285"/>
      <c r="ABV285"/>
      <c r="ABW285"/>
      <c r="ABX285"/>
      <c r="ABY285"/>
      <c r="ABZ285"/>
      <c r="ACA285"/>
      <c r="ACB285"/>
      <c r="ACC285"/>
      <c r="ACD285"/>
      <c r="ACE285"/>
      <c r="ACF285"/>
      <c r="ACG285"/>
      <c r="ACH285"/>
      <c r="ACI285"/>
      <c r="ACJ285"/>
      <c r="ACK285"/>
      <c r="ACL285"/>
      <c r="ACM285"/>
      <c r="ACN285"/>
      <c r="ACO285"/>
      <c r="ACP285"/>
      <c r="ACQ285"/>
      <c r="ACR285"/>
      <c r="ACS285"/>
      <c r="ACT285"/>
      <c r="ACU285"/>
      <c r="ACV285"/>
      <c r="ACW285"/>
      <c r="ACX285"/>
      <c r="ACY285"/>
      <c r="ACZ285"/>
      <c r="ADA285"/>
      <c r="ADB285"/>
      <c r="ADC285"/>
      <c r="ADD285"/>
      <c r="ADE285"/>
      <c r="ADF285"/>
      <c r="ADG285"/>
      <c r="ADH285"/>
      <c r="ADI285"/>
      <c r="ADJ285"/>
      <c r="ADK285"/>
      <c r="ADL285"/>
      <c r="ADM285"/>
      <c r="ADN285"/>
      <c r="ADO285"/>
      <c r="ADP285"/>
      <c r="ADQ285"/>
      <c r="ADR285"/>
      <c r="ADS285"/>
      <c r="ADT285"/>
      <c r="ADU285"/>
      <c r="ADV285"/>
      <c r="ADW285"/>
      <c r="ADX285"/>
      <c r="ADY285"/>
      <c r="ADZ285"/>
      <c r="AEA285"/>
      <c r="AEB285"/>
      <c r="AEC285"/>
      <c r="AED285"/>
      <c r="AEE285"/>
      <c r="AEF285"/>
      <c r="AEG285"/>
      <c r="AEH285"/>
      <c r="AEI285"/>
      <c r="AEJ285"/>
      <c r="AEK285"/>
      <c r="AEL285"/>
      <c r="AEM285"/>
      <c r="AEN285"/>
      <c r="AEO285"/>
      <c r="AEP285"/>
      <c r="AEQ285"/>
      <c r="AER285"/>
      <c r="AES285"/>
      <c r="AET285"/>
      <c r="AEU285"/>
      <c r="AEV285"/>
      <c r="AEW285"/>
      <c r="AEX285"/>
      <c r="AEY285"/>
      <c r="AEZ285"/>
      <c r="AFA285"/>
      <c r="AFB285"/>
      <c r="AFC285"/>
      <c r="AFD285"/>
      <c r="AFE285"/>
      <c r="AFF285"/>
      <c r="AFG285"/>
      <c r="AFH285"/>
      <c r="AFI285"/>
      <c r="AFJ285"/>
      <c r="AFK285"/>
      <c r="AFL285"/>
      <c r="AFM285"/>
      <c r="AFN285"/>
      <c r="AFO285"/>
      <c r="AFP285"/>
      <c r="AFQ285"/>
      <c r="AFR285"/>
      <c r="AFS285"/>
      <c r="AFT285"/>
      <c r="AFU285"/>
      <c r="AFV285"/>
      <c r="AFW285"/>
      <c r="AFX285"/>
      <c r="AFY285"/>
      <c r="AFZ285"/>
      <c r="AGA285"/>
      <c r="AGB285"/>
      <c r="AGC285"/>
      <c r="AGD285"/>
      <c r="AGE285"/>
      <c r="AGF285"/>
      <c r="AGG285"/>
      <c r="AGH285"/>
      <c r="AGI285"/>
      <c r="AGJ285"/>
      <c r="AGK285"/>
      <c r="AGL285"/>
      <c r="AGM285"/>
      <c r="AGN285"/>
      <c r="AGO285"/>
      <c r="AGP285"/>
      <c r="AGQ285"/>
      <c r="AGR285"/>
      <c r="AGS285"/>
      <c r="AGT285"/>
      <c r="AGU285"/>
      <c r="AGV285"/>
      <c r="AGW285"/>
      <c r="AGX285"/>
      <c r="AGY285"/>
      <c r="AGZ285"/>
      <c r="AHA285"/>
      <c r="AHB285"/>
      <c r="AHC285"/>
      <c r="AHD285"/>
      <c r="AHE285"/>
      <c r="AHF285"/>
      <c r="AHG285"/>
      <c r="AHH285"/>
      <c r="AHI285"/>
      <c r="AHJ285"/>
      <c r="AHK285"/>
      <c r="AHL285"/>
      <c r="AHM285"/>
      <c r="AHN285"/>
      <c r="AHO285"/>
      <c r="AHP285"/>
      <c r="AHQ285"/>
      <c r="AHR285"/>
      <c r="AHS285"/>
      <c r="AHT285"/>
      <c r="AHU285"/>
      <c r="AHV285"/>
      <c r="AHW285"/>
      <c r="AHX285"/>
      <c r="AHY285"/>
      <c r="AHZ285"/>
      <c r="AIA285"/>
      <c r="AIB285"/>
      <c r="AIC285"/>
      <c r="AID285"/>
      <c r="AIE285"/>
      <c r="AIF285"/>
      <c r="AIG285"/>
      <c r="AIH285"/>
      <c r="AII285"/>
      <c r="AIJ285"/>
      <c r="AIK285"/>
      <c r="AIL285"/>
      <c r="AIM285"/>
      <c r="AIN285"/>
      <c r="AIO285"/>
      <c r="AIP285"/>
      <c r="AIQ285"/>
      <c r="AIR285"/>
      <c r="AIS285"/>
      <c r="AIT285"/>
      <c r="AIU285"/>
      <c r="AIV285"/>
      <c r="AIW285"/>
      <c r="AIX285"/>
      <c r="AIY285"/>
      <c r="AIZ285"/>
      <c r="AJA285"/>
      <c r="AJB285"/>
      <c r="AJC285"/>
      <c r="AJD285"/>
      <c r="AJE285"/>
      <c r="AJF285"/>
      <c r="AJG285"/>
      <c r="AJH285"/>
      <c r="AJI285"/>
      <c r="AJJ285"/>
      <c r="AJK285"/>
      <c r="AJL285"/>
      <c r="AJM285"/>
      <c r="AJN285"/>
      <c r="AJO285"/>
      <c r="AJP285"/>
      <c r="AJQ285"/>
      <c r="AJR285"/>
      <c r="AJS285"/>
      <c r="AJT285"/>
      <c r="AJU285"/>
      <c r="AJV285"/>
      <c r="AJW285"/>
      <c r="AJX285"/>
      <c r="AJY285"/>
      <c r="AJZ285"/>
      <c r="AKA285"/>
      <c r="AKB285"/>
      <c r="AKC285"/>
      <c r="AKD285"/>
      <c r="AKE285"/>
      <c r="AKF285"/>
      <c r="AKG285"/>
      <c r="AKH285"/>
      <c r="AKI285"/>
      <c r="AKJ285"/>
      <c r="AKK285"/>
      <c r="AKL285"/>
      <c r="AKM285"/>
      <c r="AKN285"/>
      <c r="AKO285"/>
      <c r="AKP285"/>
      <c r="AKQ285"/>
      <c r="AKR285"/>
      <c r="AKS285"/>
      <c r="AKT285"/>
      <c r="AKU285"/>
      <c r="AKV285"/>
      <c r="AKW285"/>
      <c r="AKX285"/>
      <c r="AKY285"/>
      <c r="AKZ285"/>
      <c r="ALA285"/>
      <c r="ALB285"/>
      <c r="ALC285"/>
      <c r="ALD285"/>
      <c r="ALE285"/>
      <c r="ALF285"/>
      <c r="ALG285"/>
      <c r="ALH285"/>
      <c r="ALI285"/>
      <c r="ALJ285"/>
      <c r="ALK285"/>
      <c r="ALL285"/>
      <c r="ALM285"/>
      <c r="ALN285"/>
      <c r="ALO285"/>
      <c r="ALP285"/>
      <c r="ALQ285"/>
      <c r="ALR285"/>
      <c r="ALS285"/>
      <c r="ALT285"/>
      <c r="ALU285"/>
      <c r="ALV285"/>
      <c r="ALW285"/>
      <c r="ALX285"/>
      <c r="ALY285"/>
      <c r="ALZ285"/>
      <c r="AMA285"/>
      <c r="AMB285"/>
      <c r="AMC285"/>
      <c r="AMD285"/>
      <c r="AME285"/>
      <c r="AMF285"/>
      <c r="AMG285"/>
      <c r="AMH285"/>
      <c r="AMI285"/>
      <c r="AMJ285"/>
    </row>
    <row r="286" spans="1:1024" x14ac:dyDescent="0.25">
      <c r="B286" s="686"/>
      <c r="C286" s="507"/>
      <c r="D286" s="507"/>
      <c r="E286" s="98" t="str">
        <f>Emissionsfaktoren!E286</f>
        <v>DI 36</v>
      </c>
      <c r="F286" s="98" t="str">
        <f>Emissionsfaktoren!F286</f>
        <v>kg</v>
      </c>
      <c r="G286" s="95">
        <f>(Aktivitätsdaten!G283*Emissionsfaktoren!$G286)/1000</f>
        <v>0</v>
      </c>
      <c r="H286" s="96">
        <f>(Aktivitätsdaten!$G283*Emissionsfaktoren!$H286)/1000</f>
        <v>0</v>
      </c>
      <c r="I286" s="96">
        <f>(Aktivitätsdaten!$G283*Emissionsfaktoren!$I286)/1000</f>
        <v>0</v>
      </c>
      <c r="J286" s="97">
        <f>(Aktivitätsdaten!$G283*Emissionsfaktoren!$J286)/1000</f>
        <v>0</v>
      </c>
      <c r="L286" s="132"/>
      <c r="M286" s="133"/>
      <c r="N286" s="133"/>
    </row>
    <row r="287" spans="1:1024" x14ac:dyDescent="0.25">
      <c r="B287" s="686"/>
      <c r="C287" s="507"/>
      <c r="D287" s="507"/>
      <c r="E287" s="98" t="str">
        <f>Emissionsfaktoren!E287</f>
        <v>R600</v>
      </c>
      <c r="F287" s="98" t="str">
        <f>Emissionsfaktoren!F287</f>
        <v>kg</v>
      </c>
      <c r="G287" s="95">
        <f>(Aktivitätsdaten!G284*Emissionsfaktoren!$G287)/1000</f>
        <v>0</v>
      </c>
      <c r="H287" s="96">
        <f>(Aktivitätsdaten!$G284*Emissionsfaktoren!$H287)/1000</f>
        <v>0</v>
      </c>
      <c r="I287" s="96">
        <f>(Aktivitätsdaten!$G284*Emissionsfaktoren!$I287)/1000</f>
        <v>0</v>
      </c>
      <c r="J287" s="97">
        <f>(Aktivitätsdaten!$G284*Emissionsfaktoren!$J287)/1000</f>
        <v>0</v>
      </c>
      <c r="L287" s="132"/>
      <c r="M287" s="133"/>
      <c r="N287" s="133"/>
    </row>
    <row r="288" spans="1:1024" x14ac:dyDescent="0.25">
      <c r="B288" s="686"/>
      <c r="C288" s="507"/>
      <c r="D288" s="507"/>
      <c r="E288" s="98" t="str">
        <f>Emissionsfaktoren!E288</f>
        <v>R134a</v>
      </c>
      <c r="F288" s="98" t="str">
        <f>Emissionsfaktoren!F288</f>
        <v>kg</v>
      </c>
      <c r="G288" s="95">
        <f>(Aktivitätsdaten!G285*Emissionsfaktoren!$G288)/1000</f>
        <v>0</v>
      </c>
      <c r="H288" s="96">
        <f>(Aktivitätsdaten!$G285*Emissionsfaktoren!$H288)/1000</f>
        <v>0</v>
      </c>
      <c r="I288" s="96">
        <f>(Aktivitätsdaten!$G285*Emissionsfaktoren!$I288)/1000</f>
        <v>0</v>
      </c>
      <c r="J288" s="97">
        <f>(Aktivitätsdaten!$G285*Emissionsfaktoren!$J288)/1000</f>
        <v>0</v>
      </c>
      <c r="L288" s="132"/>
      <c r="M288" s="133"/>
      <c r="N288" s="133"/>
    </row>
    <row r="289" spans="2:14" x14ac:dyDescent="0.25">
      <c r="B289" s="686"/>
      <c r="C289" s="507"/>
      <c r="D289" s="507"/>
      <c r="E289" s="98" t="str">
        <f>Emissionsfaktoren!E289</f>
        <v>R410A</v>
      </c>
      <c r="F289" s="98" t="str">
        <f>Emissionsfaktoren!F289</f>
        <v>kg</v>
      </c>
      <c r="G289" s="95">
        <f>(Aktivitätsdaten!G286*Emissionsfaktoren!$G289)/1000</f>
        <v>0</v>
      </c>
      <c r="H289" s="96">
        <f>(Aktivitätsdaten!$G286*Emissionsfaktoren!$H289)/1000</f>
        <v>0</v>
      </c>
      <c r="I289" s="96">
        <f>(Aktivitätsdaten!$G286*Emissionsfaktoren!$I289)/1000</f>
        <v>0</v>
      </c>
      <c r="J289" s="97">
        <f>(Aktivitätsdaten!$G286*Emissionsfaktoren!$J289)/1000</f>
        <v>0</v>
      </c>
      <c r="L289" s="132"/>
      <c r="M289" s="133"/>
      <c r="N289" s="133"/>
    </row>
    <row r="290" spans="2:14" x14ac:dyDescent="0.25">
      <c r="B290" s="686"/>
      <c r="C290" s="507"/>
      <c r="D290" s="507"/>
      <c r="E290" s="98" t="str">
        <f>Emissionsfaktoren!E290</f>
        <v>R32</v>
      </c>
      <c r="F290" s="98" t="str">
        <f>Emissionsfaktoren!F290</f>
        <v>kg</v>
      </c>
      <c r="G290" s="95">
        <f>(Aktivitätsdaten!G287*Emissionsfaktoren!$G290)/1000</f>
        <v>0</v>
      </c>
      <c r="H290" s="96">
        <f>(Aktivitätsdaten!$G287*Emissionsfaktoren!$H290)/1000</f>
        <v>0</v>
      </c>
      <c r="I290" s="96">
        <f>(Aktivitätsdaten!$G287*Emissionsfaktoren!$I290)/1000</f>
        <v>0</v>
      </c>
      <c r="J290" s="97">
        <f>(Aktivitätsdaten!$G287*Emissionsfaktoren!$J290)/1000</f>
        <v>0</v>
      </c>
      <c r="L290" s="132"/>
      <c r="M290" s="133"/>
      <c r="N290" s="133"/>
    </row>
    <row r="291" spans="2:14" x14ac:dyDescent="0.25">
      <c r="B291" s="686"/>
      <c r="C291" s="507"/>
      <c r="D291" s="507"/>
      <c r="E291" s="98" t="str">
        <f>Emissionsfaktoren!E291</f>
        <v>R125</v>
      </c>
      <c r="F291" s="98" t="str">
        <f>Emissionsfaktoren!F291</f>
        <v>kg</v>
      </c>
      <c r="G291" s="95">
        <f>(Aktivitätsdaten!G288*Emissionsfaktoren!$G291)/1000</f>
        <v>0</v>
      </c>
      <c r="H291" s="96">
        <f>(Aktivitätsdaten!$G288*Emissionsfaktoren!$H291)/1000</f>
        <v>0</v>
      </c>
      <c r="I291" s="96">
        <f>(Aktivitätsdaten!$G288*Emissionsfaktoren!$I291)/1000</f>
        <v>0</v>
      </c>
      <c r="J291" s="97">
        <f>(Aktivitätsdaten!$G288*Emissionsfaktoren!$J291)/1000</f>
        <v>0</v>
      </c>
      <c r="L291" s="132"/>
      <c r="M291" s="133"/>
      <c r="N291" s="133"/>
    </row>
    <row r="292" spans="2:14" x14ac:dyDescent="0.25">
      <c r="B292" s="686"/>
      <c r="C292" s="507"/>
      <c r="D292" s="507"/>
      <c r="E292" s="98" t="str">
        <f>Emissionsfaktoren!E292</f>
        <v>R407c</v>
      </c>
      <c r="F292" s="98" t="str">
        <f>Emissionsfaktoren!F292</f>
        <v>kg</v>
      </c>
      <c r="G292" s="95">
        <f>(Aktivitätsdaten!G289*Emissionsfaktoren!$G292)/1000</f>
        <v>0</v>
      </c>
      <c r="H292" s="96">
        <f>(Aktivitätsdaten!$G289*Emissionsfaktoren!$H292)/1000</f>
        <v>0</v>
      </c>
      <c r="I292" s="96">
        <f>(Aktivitätsdaten!$G289*Emissionsfaktoren!$I292)/1000</f>
        <v>0</v>
      </c>
      <c r="J292" s="97">
        <f>(Aktivitätsdaten!$G289*Emissionsfaktoren!$J292)/1000</f>
        <v>0</v>
      </c>
      <c r="L292" s="132"/>
      <c r="M292" s="133"/>
      <c r="N292" s="133"/>
    </row>
    <row r="293" spans="2:14" x14ac:dyDescent="0.25">
      <c r="B293" s="686"/>
      <c r="C293" s="507"/>
      <c r="D293" s="507"/>
      <c r="E293" s="98" t="str">
        <f>Emissionsfaktoren!E293</f>
        <v>R413A</v>
      </c>
      <c r="F293" s="98" t="str">
        <f>Emissionsfaktoren!F293</f>
        <v>kg</v>
      </c>
      <c r="G293" s="95">
        <f>(Aktivitätsdaten!G290*Emissionsfaktoren!$G293)/1000</f>
        <v>0</v>
      </c>
      <c r="H293" s="96">
        <f>(Aktivitätsdaten!$G290*Emissionsfaktoren!$H293)/1000</f>
        <v>0</v>
      </c>
      <c r="I293" s="96">
        <f>(Aktivitätsdaten!$G290*Emissionsfaktoren!$I293)/1000</f>
        <v>0</v>
      </c>
      <c r="J293" s="97">
        <f>(Aktivitätsdaten!$G290*Emissionsfaktoren!$J293)/1000</f>
        <v>0</v>
      </c>
      <c r="L293" s="132"/>
      <c r="M293" s="133"/>
      <c r="N293" s="133"/>
    </row>
    <row r="294" spans="2:14" x14ac:dyDescent="0.25">
      <c r="B294" s="686"/>
      <c r="C294" s="507"/>
      <c r="D294" s="507"/>
      <c r="E294" s="98" t="str">
        <f>Emissionsfaktoren!E294</f>
        <v>R218</v>
      </c>
      <c r="F294" s="98" t="str">
        <f>Emissionsfaktoren!F294</f>
        <v>kg</v>
      </c>
      <c r="G294" s="95">
        <f>(Aktivitätsdaten!G291*Emissionsfaktoren!$G294)/1000</f>
        <v>0</v>
      </c>
      <c r="H294" s="96">
        <f>(Aktivitätsdaten!$G291*Emissionsfaktoren!$H294)/1000</f>
        <v>0</v>
      </c>
      <c r="I294" s="96">
        <f>(Aktivitätsdaten!$G291*Emissionsfaktoren!$I294)/1000</f>
        <v>0</v>
      </c>
      <c r="J294" s="97">
        <f>(Aktivitätsdaten!$G291*Emissionsfaktoren!$J294)/1000</f>
        <v>0</v>
      </c>
      <c r="L294" s="132"/>
      <c r="M294" s="133"/>
      <c r="N294" s="133"/>
    </row>
    <row r="295" spans="2:14" x14ac:dyDescent="0.25">
      <c r="B295" s="686"/>
      <c r="C295" s="507"/>
      <c r="D295" s="507"/>
      <c r="E295" s="98" t="str">
        <f>Emissionsfaktoren!E295</f>
        <v>R600a</v>
      </c>
      <c r="F295" s="98" t="str">
        <f>Emissionsfaktoren!F295</f>
        <v>kg</v>
      </c>
      <c r="G295" s="95">
        <f>(Aktivitätsdaten!G292*Emissionsfaktoren!$G295)/1000</f>
        <v>0</v>
      </c>
      <c r="H295" s="96">
        <f>(Aktivitätsdaten!$G292*Emissionsfaktoren!$H295)/1000</f>
        <v>0</v>
      </c>
      <c r="I295" s="96">
        <f>(Aktivitätsdaten!$G292*Emissionsfaktoren!$I295)/1000</f>
        <v>0</v>
      </c>
      <c r="J295" s="97">
        <f>(Aktivitätsdaten!$G292*Emissionsfaktoren!$J295)/1000</f>
        <v>0</v>
      </c>
      <c r="L295" s="132"/>
      <c r="M295" s="133"/>
      <c r="N295" s="133"/>
    </row>
    <row r="296" spans="2:14" x14ac:dyDescent="0.25">
      <c r="B296" s="686"/>
      <c r="C296" s="507"/>
      <c r="D296" s="507"/>
      <c r="E296" s="98" t="str">
        <f>Emissionsfaktoren!E296</f>
        <v>R422D</v>
      </c>
      <c r="F296" s="98" t="str">
        <f>Emissionsfaktoren!F296</f>
        <v>kg</v>
      </c>
      <c r="G296" s="95">
        <f>(Aktivitätsdaten!G293*Emissionsfaktoren!$G296)/1000</f>
        <v>0</v>
      </c>
      <c r="H296" s="96">
        <f>(Aktivitätsdaten!$G293*Emissionsfaktoren!$H296)/1000</f>
        <v>0</v>
      </c>
      <c r="I296" s="96">
        <f>(Aktivitätsdaten!$G293*Emissionsfaktoren!$I296)/1000</f>
        <v>0</v>
      </c>
      <c r="J296" s="97">
        <f>(Aktivitätsdaten!$G293*Emissionsfaktoren!$J296)/1000</f>
        <v>0</v>
      </c>
      <c r="L296" s="132"/>
      <c r="M296" s="133"/>
      <c r="N296" s="133"/>
    </row>
    <row r="297" spans="2:14" x14ac:dyDescent="0.25">
      <c r="B297" s="686"/>
      <c r="C297" s="507"/>
      <c r="D297" s="507"/>
      <c r="E297" s="98" t="str">
        <f>Emissionsfaktoren!E297</f>
        <v>DI44</v>
      </c>
      <c r="F297" s="98" t="str">
        <f>Emissionsfaktoren!F297</f>
        <v>kg</v>
      </c>
      <c r="G297" s="95">
        <f>(Aktivitätsdaten!G294*Emissionsfaktoren!$G297)/1000</f>
        <v>0</v>
      </c>
      <c r="H297" s="96">
        <f>(Aktivitätsdaten!$G294*Emissionsfaktoren!$H297)/1000</f>
        <v>0</v>
      </c>
      <c r="I297" s="96">
        <f>(Aktivitätsdaten!$G294*Emissionsfaktoren!$I297)/1000</f>
        <v>0</v>
      </c>
      <c r="J297" s="97">
        <f>(Aktivitätsdaten!$G294*Emissionsfaktoren!$J297)/1000</f>
        <v>0</v>
      </c>
      <c r="L297" s="132"/>
      <c r="M297" s="133"/>
      <c r="N297" s="133"/>
    </row>
    <row r="298" spans="2:14" x14ac:dyDescent="0.25">
      <c r="B298" s="686"/>
      <c r="C298" s="507"/>
      <c r="D298" s="507"/>
      <c r="E298" s="98" t="str">
        <f>Emissionsfaktoren!E298</f>
        <v>R143A</v>
      </c>
      <c r="F298" s="98" t="str">
        <f>Emissionsfaktoren!F298</f>
        <v>kg</v>
      </c>
      <c r="G298" s="95">
        <f>(Aktivitätsdaten!G295*Emissionsfaktoren!$G298)/1000</f>
        <v>0</v>
      </c>
      <c r="H298" s="96">
        <f>(Aktivitätsdaten!$G295*Emissionsfaktoren!$H298)/1000</f>
        <v>0</v>
      </c>
      <c r="I298" s="96">
        <f>(Aktivitätsdaten!$G295*Emissionsfaktoren!$I298)/1000</f>
        <v>0</v>
      </c>
      <c r="J298" s="97">
        <f>(Aktivitätsdaten!$G295*Emissionsfaktoren!$J298)/1000</f>
        <v>0</v>
      </c>
      <c r="L298" s="132"/>
      <c r="M298" s="133"/>
      <c r="N298" s="133"/>
    </row>
    <row r="299" spans="2:14" x14ac:dyDescent="0.25">
      <c r="B299" s="686"/>
      <c r="C299" s="507"/>
      <c r="D299" s="507"/>
      <c r="E299" s="98" t="str">
        <f>Emissionsfaktoren!E299</f>
        <v>R290</v>
      </c>
      <c r="F299" s="98" t="str">
        <f>Emissionsfaktoren!F299</f>
        <v>kg</v>
      </c>
      <c r="G299" s="95">
        <f>(Aktivitätsdaten!G296*Emissionsfaktoren!$G299)/1000</f>
        <v>0</v>
      </c>
      <c r="H299" s="96">
        <f>(Aktivitätsdaten!$G296*Emissionsfaktoren!$H299)/1000</f>
        <v>0</v>
      </c>
      <c r="I299" s="96">
        <f>(Aktivitätsdaten!$G296*Emissionsfaktoren!$I299)/1000</f>
        <v>0</v>
      </c>
      <c r="J299" s="97">
        <f>(Aktivitätsdaten!$G296*Emissionsfaktoren!$J299)/1000</f>
        <v>0</v>
      </c>
      <c r="L299" s="132"/>
      <c r="M299" s="133"/>
      <c r="N299" s="133"/>
    </row>
    <row r="300" spans="2:14" x14ac:dyDescent="0.25">
      <c r="B300" s="686"/>
      <c r="C300" s="507"/>
      <c r="D300" s="507"/>
      <c r="E300" s="98" t="str">
        <f>Emissionsfaktoren!E300</f>
        <v>R402a</v>
      </c>
      <c r="F300" s="98" t="str">
        <f>Emissionsfaktoren!F300</f>
        <v>kg</v>
      </c>
      <c r="G300" s="95">
        <f>(Aktivitätsdaten!G297*Emissionsfaktoren!$G300)/1000</f>
        <v>0</v>
      </c>
      <c r="H300" s="96">
        <f>(Aktivitätsdaten!$G297*Emissionsfaktoren!$H300)/1000</f>
        <v>0</v>
      </c>
      <c r="I300" s="96">
        <f>(Aktivitätsdaten!$G297*Emissionsfaktoren!$I300)/1000</f>
        <v>0</v>
      </c>
      <c r="J300" s="97">
        <f>(Aktivitätsdaten!$G297*Emissionsfaktoren!$J300)/1000</f>
        <v>0</v>
      </c>
      <c r="L300" s="132"/>
      <c r="M300" s="133"/>
      <c r="N300" s="133"/>
    </row>
    <row r="301" spans="2:14" x14ac:dyDescent="0.25">
      <c r="B301" s="686"/>
      <c r="C301" s="507"/>
      <c r="D301" s="507"/>
      <c r="E301" s="98" t="str">
        <f>Emissionsfaktoren!E301</f>
        <v>R402B</v>
      </c>
      <c r="F301" s="98" t="str">
        <f>Emissionsfaktoren!F301</f>
        <v>kg</v>
      </c>
      <c r="G301" s="95">
        <f>(Aktivitätsdaten!G298*Emissionsfaktoren!$G301)/1000</f>
        <v>0</v>
      </c>
      <c r="H301" s="96">
        <f>(Aktivitätsdaten!$G298*Emissionsfaktoren!$H301)/1000</f>
        <v>0</v>
      </c>
      <c r="I301" s="96">
        <f>(Aktivitätsdaten!$G298*Emissionsfaktoren!$I301)/1000</f>
        <v>0</v>
      </c>
      <c r="J301" s="97">
        <f>(Aktivitätsdaten!$G298*Emissionsfaktoren!$J301)/1000</f>
        <v>0</v>
      </c>
      <c r="L301" s="132"/>
      <c r="M301" s="133"/>
      <c r="N301" s="133"/>
    </row>
    <row r="302" spans="2:14" x14ac:dyDescent="0.25">
      <c r="B302" s="686"/>
      <c r="C302" s="507"/>
      <c r="D302" s="507"/>
      <c r="E302" s="98" t="str">
        <f>Emissionsfaktoren!E302</f>
        <v>R401B</v>
      </c>
      <c r="F302" s="98" t="str">
        <f>Emissionsfaktoren!F302</f>
        <v>kg</v>
      </c>
      <c r="G302" s="95">
        <f>(Aktivitätsdaten!G299*Emissionsfaktoren!$G302)/1000</f>
        <v>0</v>
      </c>
      <c r="H302" s="96">
        <f>(Aktivitätsdaten!$G299*Emissionsfaktoren!$H302)/1000</f>
        <v>0</v>
      </c>
      <c r="I302" s="96">
        <f>(Aktivitätsdaten!$G299*Emissionsfaktoren!$I302)/1000</f>
        <v>0</v>
      </c>
      <c r="J302" s="97">
        <f>(Aktivitätsdaten!$G299*Emissionsfaktoren!$J302)/1000</f>
        <v>0</v>
      </c>
      <c r="L302" s="132"/>
      <c r="M302" s="133"/>
      <c r="N302" s="133"/>
    </row>
    <row r="303" spans="2:14" x14ac:dyDescent="0.25">
      <c r="B303" s="686"/>
      <c r="C303" s="507"/>
      <c r="D303" s="507"/>
      <c r="E303" s="98" t="str">
        <f>Emissionsfaktoren!E303</f>
        <v>R507</v>
      </c>
      <c r="F303" s="98" t="str">
        <f>Emissionsfaktoren!F303</f>
        <v>kg</v>
      </c>
      <c r="G303" s="95">
        <f>(Aktivitätsdaten!G300*Emissionsfaktoren!$G303)/1000</f>
        <v>0</v>
      </c>
      <c r="H303" s="96">
        <f>(Aktivitätsdaten!$G300*Emissionsfaktoren!$H303)/1000</f>
        <v>0</v>
      </c>
      <c r="I303" s="96">
        <f>(Aktivitätsdaten!$G300*Emissionsfaktoren!$I303)/1000</f>
        <v>0</v>
      </c>
      <c r="J303" s="97">
        <f>(Aktivitätsdaten!$G300*Emissionsfaktoren!$J303)/1000</f>
        <v>0</v>
      </c>
      <c r="L303" s="132"/>
      <c r="M303" s="133"/>
      <c r="N303" s="133"/>
    </row>
    <row r="304" spans="2:14" x14ac:dyDescent="0.25">
      <c r="B304" s="686"/>
      <c r="C304" s="507"/>
      <c r="D304" s="507"/>
      <c r="E304" s="98" t="str">
        <f>Emissionsfaktoren!E304</f>
        <v>R12</v>
      </c>
      <c r="F304" s="98" t="str">
        <f>Emissionsfaktoren!F304</f>
        <v>kg</v>
      </c>
      <c r="G304" s="95">
        <f>(Aktivitätsdaten!G301*Emissionsfaktoren!$G304)/1000</f>
        <v>0</v>
      </c>
      <c r="H304" s="96">
        <f>(Aktivitätsdaten!$G301*Emissionsfaktoren!$H304)/1000</f>
        <v>0</v>
      </c>
      <c r="I304" s="96">
        <f>(Aktivitätsdaten!$G301*Emissionsfaktoren!$I304)/1000</f>
        <v>0</v>
      </c>
      <c r="J304" s="97">
        <f>(Aktivitätsdaten!$G301*Emissionsfaktoren!$J304)/1000</f>
        <v>0</v>
      </c>
      <c r="L304" s="132"/>
      <c r="M304" s="133"/>
      <c r="N304" s="133"/>
    </row>
    <row r="305" spans="1:1024" x14ac:dyDescent="0.25">
      <c r="B305" s="686"/>
      <c r="C305" s="507"/>
      <c r="D305" s="507"/>
      <c r="E305" s="98" t="str">
        <f>Emissionsfaktoren!E305</f>
        <v>R502</v>
      </c>
      <c r="F305" s="98" t="str">
        <f>Emissionsfaktoren!F305</f>
        <v>kg</v>
      </c>
      <c r="G305" s="95">
        <f>(Aktivitätsdaten!G302*Emissionsfaktoren!$G305)/1000</f>
        <v>0</v>
      </c>
      <c r="H305" s="96">
        <f>(Aktivitätsdaten!$G302*Emissionsfaktoren!$H305)/1000</f>
        <v>0</v>
      </c>
      <c r="I305" s="96">
        <f>(Aktivitätsdaten!$G302*Emissionsfaktoren!$I305)/1000</f>
        <v>0</v>
      </c>
      <c r="J305" s="97">
        <f>(Aktivitätsdaten!$G302*Emissionsfaktoren!$J305)/1000</f>
        <v>0</v>
      </c>
      <c r="L305" s="132"/>
      <c r="M305" s="133"/>
      <c r="N305" s="133"/>
    </row>
    <row r="306" spans="1:1024" x14ac:dyDescent="0.25">
      <c r="B306" s="686"/>
      <c r="C306" s="507"/>
      <c r="D306" s="507"/>
      <c r="E306" s="98" t="str">
        <f>Emissionsfaktoren!E306</f>
        <v>R744</v>
      </c>
      <c r="F306" s="98" t="str">
        <f>Emissionsfaktoren!F306</f>
        <v>kg</v>
      </c>
      <c r="G306" s="95">
        <f>(Aktivitätsdaten!G303*Emissionsfaktoren!$G306)/1000</f>
        <v>0</v>
      </c>
      <c r="H306" s="96">
        <f>(Aktivitätsdaten!$G303*Emissionsfaktoren!$H306)/1000</f>
        <v>0</v>
      </c>
      <c r="I306" s="96">
        <f>(Aktivitätsdaten!$G303*Emissionsfaktoren!$I306)/1000</f>
        <v>0</v>
      </c>
      <c r="J306" s="97">
        <f>(Aktivitätsdaten!$G303*Emissionsfaktoren!$J306)/1000</f>
        <v>0</v>
      </c>
      <c r="L306" s="132"/>
      <c r="M306" s="133"/>
      <c r="N306" s="133"/>
    </row>
    <row r="307" spans="1:1024" x14ac:dyDescent="0.25">
      <c r="B307" s="686"/>
      <c r="C307" s="507"/>
      <c r="D307" s="507"/>
      <c r="E307" s="98" t="str">
        <f>Emissionsfaktoren!E307</f>
        <v>R417A</v>
      </c>
      <c r="F307" s="98" t="str">
        <f>Emissionsfaktoren!F307</f>
        <v>kg</v>
      </c>
      <c r="G307" s="95">
        <f>(Aktivitätsdaten!G304*Emissionsfaktoren!$G307)/1000</f>
        <v>0</v>
      </c>
      <c r="H307" s="96">
        <f>(Aktivitätsdaten!$G304*Emissionsfaktoren!$H307)/1000</f>
        <v>0</v>
      </c>
      <c r="I307" s="96">
        <f>(Aktivitätsdaten!$G304*Emissionsfaktoren!$I307)/1000</f>
        <v>0</v>
      </c>
      <c r="J307" s="97">
        <f>(Aktivitätsdaten!$G304*Emissionsfaktoren!$J307)/1000</f>
        <v>0</v>
      </c>
      <c r="L307" s="132"/>
      <c r="M307" s="133"/>
      <c r="N307" s="133"/>
    </row>
    <row r="308" spans="1:1024" x14ac:dyDescent="0.25">
      <c r="B308" s="686"/>
      <c r="C308" s="507"/>
      <c r="D308" s="507"/>
      <c r="E308" s="98" t="str">
        <f>Emissionsfaktoren!E308</f>
        <v>R115</v>
      </c>
      <c r="F308" s="98" t="str">
        <f>Emissionsfaktoren!F308</f>
        <v>kg</v>
      </c>
      <c r="G308" s="95">
        <f>(Aktivitätsdaten!G305*Emissionsfaktoren!$G308)/1000</f>
        <v>0</v>
      </c>
      <c r="H308" s="96">
        <f>(Aktivitätsdaten!$G305*Emissionsfaktoren!$H308)/1000</f>
        <v>0</v>
      </c>
      <c r="I308" s="96">
        <f>(Aktivitätsdaten!$G305*Emissionsfaktoren!$I308)/1000</f>
        <v>0</v>
      </c>
      <c r="J308" s="97">
        <f>(Aktivitätsdaten!$G305*Emissionsfaktoren!$J308)/1000</f>
        <v>0</v>
      </c>
      <c r="L308" s="132"/>
      <c r="M308" s="133"/>
      <c r="N308" s="133"/>
    </row>
    <row r="309" spans="1:1024" x14ac:dyDescent="0.25">
      <c r="B309" s="686"/>
      <c r="C309" s="507"/>
      <c r="D309" s="507"/>
      <c r="E309" s="98" t="str">
        <f>Emissionsfaktoren!E309</f>
        <v>R404a</v>
      </c>
      <c r="F309" s="98" t="str">
        <f>Emissionsfaktoren!F309</f>
        <v>kg</v>
      </c>
      <c r="G309" s="95">
        <f>(Aktivitätsdaten!G306*Emissionsfaktoren!$G309)/1000</f>
        <v>0</v>
      </c>
      <c r="H309" s="96">
        <f>(Aktivitätsdaten!$G306*Emissionsfaktoren!$H309)/1000</f>
        <v>0</v>
      </c>
      <c r="I309" s="96">
        <f>(Aktivitätsdaten!$G306*Emissionsfaktoren!$I309)/1000</f>
        <v>0</v>
      </c>
      <c r="J309" s="97">
        <f>(Aktivitätsdaten!$G306*Emissionsfaktoren!$J309)/1000</f>
        <v>0</v>
      </c>
      <c r="L309" s="132"/>
      <c r="M309" s="133"/>
      <c r="N309" s="133"/>
    </row>
    <row r="310" spans="1:1024" x14ac:dyDescent="0.25">
      <c r="B310" s="686"/>
      <c r="C310" s="507"/>
      <c r="D310" s="507"/>
      <c r="E310" s="98" t="str">
        <f>Emissionsfaktoren!E310</f>
        <v>R449A</v>
      </c>
      <c r="F310" s="98" t="str">
        <f>Emissionsfaktoren!F310</f>
        <v>kg</v>
      </c>
      <c r="G310" s="95">
        <f>(Aktivitätsdaten!G307*Emissionsfaktoren!$G310)/1000</f>
        <v>0</v>
      </c>
      <c r="H310" s="96">
        <f>(Aktivitätsdaten!$G307*Emissionsfaktoren!$H310)/1000</f>
        <v>0</v>
      </c>
      <c r="I310" s="96">
        <f>(Aktivitätsdaten!$G307*Emissionsfaktoren!$I310)/1000</f>
        <v>0</v>
      </c>
      <c r="J310" s="97">
        <f>(Aktivitätsdaten!$G307*Emissionsfaktoren!$J310)/1000</f>
        <v>0</v>
      </c>
      <c r="L310" s="132"/>
      <c r="M310" s="133"/>
      <c r="N310" s="133"/>
    </row>
    <row r="311" spans="1:1024" x14ac:dyDescent="0.25">
      <c r="B311" s="686"/>
      <c r="C311" s="507"/>
      <c r="D311" s="507"/>
      <c r="E311" s="98" t="str">
        <f>Emissionsfaktoren!E311</f>
        <v>R407F</v>
      </c>
      <c r="F311" s="98" t="str">
        <f>Emissionsfaktoren!F311</f>
        <v>kg</v>
      </c>
      <c r="G311" s="95">
        <f>(Aktivitätsdaten!G308*Emissionsfaktoren!$G311)/1000</f>
        <v>0</v>
      </c>
      <c r="H311" s="96">
        <f>(Aktivitätsdaten!$G308*Emissionsfaktoren!$H311)/1000</f>
        <v>0</v>
      </c>
      <c r="I311" s="96">
        <f>(Aktivitätsdaten!$G308*Emissionsfaktoren!$I311)/1000</f>
        <v>0</v>
      </c>
      <c r="J311" s="97">
        <f>(Aktivitätsdaten!$G308*Emissionsfaktoren!$J311)/1000</f>
        <v>0</v>
      </c>
      <c r="L311" s="132"/>
      <c r="M311" s="133"/>
      <c r="N311" s="133"/>
    </row>
    <row r="312" spans="1:1024" x14ac:dyDescent="0.25">
      <c r="B312" s="686"/>
      <c r="C312" s="507"/>
      <c r="D312" s="507"/>
      <c r="E312" s="98" t="str">
        <f>Emissionsfaktoren!E312</f>
        <v>R452a</v>
      </c>
      <c r="F312" s="98" t="str">
        <f>Emissionsfaktoren!F312</f>
        <v>kg</v>
      </c>
      <c r="G312" s="95">
        <f>(Aktivitätsdaten!G309*Emissionsfaktoren!$G312)/1000</f>
        <v>0</v>
      </c>
      <c r="H312" s="96">
        <f>(Aktivitätsdaten!$G309*Emissionsfaktoren!$H312)/1000</f>
        <v>0</v>
      </c>
      <c r="I312" s="96">
        <f>(Aktivitätsdaten!$G309*Emissionsfaktoren!$I312)/1000</f>
        <v>0</v>
      </c>
      <c r="J312" s="97">
        <f>(Aktivitätsdaten!$G309*Emissionsfaktoren!$J312)/1000</f>
        <v>0</v>
      </c>
      <c r="L312" s="132"/>
      <c r="M312" s="133"/>
      <c r="N312" s="133"/>
    </row>
    <row r="313" spans="1:1024" ht="13.5" customHeight="1" x14ac:dyDescent="0.25">
      <c r="B313" s="686"/>
      <c r="C313" s="498" t="str">
        <f>Emissionsfaktoren!C313</f>
        <v>Lebensmittel</v>
      </c>
      <c r="D313" s="498"/>
      <c r="E313" s="98" t="str">
        <f>Emissionsfaktoren!E313</f>
        <v>Rindfleisch</v>
      </c>
      <c r="F313" s="98" t="str">
        <f>Emissionsfaktoren!F313</f>
        <v>kg</v>
      </c>
      <c r="G313" s="95">
        <f>(Aktivitätsdaten!G310*Emissionsfaktoren!$G313)/1000</f>
        <v>0</v>
      </c>
      <c r="H313" s="96">
        <f>(Aktivitätsdaten!$G310*Emissionsfaktoren!$H313)/1000</f>
        <v>0</v>
      </c>
      <c r="I313" s="96">
        <f>(Aktivitätsdaten!$G310*Emissionsfaktoren!$I313)/1000</f>
        <v>0</v>
      </c>
      <c r="J313" s="97">
        <f>(Aktivitätsdaten!$G310*Emissionsfaktoren!$J313)/1000</f>
        <v>0</v>
      </c>
      <c r="L313" s="132"/>
      <c r="M313" s="133"/>
      <c r="N313" s="133"/>
    </row>
    <row r="314" spans="1:1024" ht="30" x14ac:dyDescent="0.25">
      <c r="B314" s="686"/>
      <c r="C314" s="502"/>
      <c r="D314" s="502"/>
      <c r="E314" s="98" t="str">
        <f>Emissionsfaktoren!E314</f>
        <v>Schweinefleisch (ausschließlich Österreich)</v>
      </c>
      <c r="F314" s="98" t="str">
        <f>Emissionsfaktoren!F314</f>
        <v>kg</v>
      </c>
      <c r="G314" s="95">
        <f>(Aktivitätsdaten!G311*Emissionsfaktoren!$G314)/1000</f>
        <v>0</v>
      </c>
      <c r="H314" s="96">
        <f>(Aktivitätsdaten!$G311*Emissionsfaktoren!$H314)/1000</f>
        <v>0</v>
      </c>
      <c r="I314" s="96">
        <f>(Aktivitätsdaten!$G311*Emissionsfaktoren!$I314)/1000</f>
        <v>0</v>
      </c>
      <c r="J314" s="97">
        <f>(Aktivitätsdaten!$G311*Emissionsfaktoren!$J314)/1000</f>
        <v>0</v>
      </c>
      <c r="L314" s="132"/>
      <c r="M314" s="133"/>
      <c r="N314" s="133"/>
    </row>
    <row r="315" spans="1:1024" ht="30" x14ac:dyDescent="0.25">
      <c r="B315" s="686"/>
      <c r="C315" s="502"/>
      <c r="D315" s="502"/>
      <c r="E315" s="98" t="str">
        <f>Emissionsfaktoren!E315</f>
        <v>Schweinefleisch (Österreich und international)</v>
      </c>
      <c r="F315" s="98" t="str">
        <f>Emissionsfaktoren!F315</f>
        <v>kg</v>
      </c>
      <c r="G315" s="95">
        <f>(Aktivitätsdaten!G312*Emissionsfaktoren!$G315)/1000</f>
        <v>0</v>
      </c>
      <c r="H315" s="96">
        <f>(Aktivitätsdaten!$G312*Emissionsfaktoren!$H315)/1000</f>
        <v>0</v>
      </c>
      <c r="I315" s="96">
        <f>(Aktivitätsdaten!$G312*Emissionsfaktoren!$I315)/1000</f>
        <v>0</v>
      </c>
      <c r="J315" s="97">
        <f>(Aktivitätsdaten!$G312*Emissionsfaktoren!$J315)/1000</f>
        <v>0</v>
      </c>
      <c r="L315" s="132"/>
      <c r="M315" s="133"/>
      <c r="N315" s="133"/>
    </row>
    <row r="316" spans="1:1024" ht="30" x14ac:dyDescent="0.25">
      <c r="B316" s="686"/>
      <c r="C316" s="502"/>
      <c r="D316" s="502"/>
      <c r="E316" s="98" t="str">
        <f>Emissionsfaktoren!E316</f>
        <v>Geflügelfleisch (ausschließlich Österreich)</v>
      </c>
      <c r="F316" s="98" t="str">
        <f>Emissionsfaktoren!F316</f>
        <v>kg</v>
      </c>
      <c r="G316" s="95">
        <f>(Aktivitätsdaten!G313*Emissionsfaktoren!$G316)/1000</f>
        <v>0</v>
      </c>
      <c r="H316" s="96">
        <f>(Aktivitätsdaten!$G313*Emissionsfaktoren!$H316)/1000</f>
        <v>0</v>
      </c>
      <c r="I316" s="96">
        <f>(Aktivitätsdaten!$G313*Emissionsfaktoren!$I316)/1000</f>
        <v>0</v>
      </c>
      <c r="J316" s="97">
        <f>(Aktivitätsdaten!$G313*Emissionsfaktoren!$J316)/1000</f>
        <v>0</v>
      </c>
      <c r="L316" s="132"/>
      <c r="M316" s="133"/>
      <c r="N316" s="133"/>
    </row>
    <row r="317" spans="1:1024" ht="30" x14ac:dyDescent="0.25">
      <c r="B317" s="686"/>
      <c r="C317" s="502"/>
      <c r="D317" s="502"/>
      <c r="E317" s="98" t="str">
        <f>Emissionsfaktoren!E317</f>
        <v>Geflügelfleisch (Österreich und international)</v>
      </c>
      <c r="F317" s="98" t="str">
        <f>Emissionsfaktoren!F317</f>
        <v>kg</v>
      </c>
      <c r="G317" s="95">
        <f>(Aktivitätsdaten!G314*Emissionsfaktoren!$G317)/1000</f>
        <v>0</v>
      </c>
      <c r="H317" s="96">
        <f>(Aktivitätsdaten!$G314*Emissionsfaktoren!$H317)/1000</f>
        <v>0</v>
      </c>
      <c r="I317" s="96">
        <f>(Aktivitätsdaten!$G314*Emissionsfaktoren!$I317)/1000</f>
        <v>0</v>
      </c>
      <c r="J317" s="97">
        <f>(Aktivitätsdaten!$G314*Emissionsfaktoren!$J317)/1000</f>
        <v>0</v>
      </c>
      <c r="L317" s="132"/>
      <c r="M317" s="133"/>
      <c r="N317" s="133"/>
    </row>
    <row r="318" spans="1:1024" x14ac:dyDescent="0.25">
      <c r="B318" s="686"/>
      <c r="C318" s="502"/>
      <c r="D318" s="502"/>
      <c r="E318" s="98" t="str">
        <f>Emissionsfaktoren!E318</f>
        <v>Fisch</v>
      </c>
      <c r="F318" s="98" t="str">
        <f>Emissionsfaktoren!F318</f>
        <v>kg</v>
      </c>
      <c r="G318" s="95">
        <f>(Aktivitätsdaten!G315*Emissionsfaktoren!$G318)/1000</f>
        <v>0</v>
      </c>
      <c r="H318" s="96">
        <f>(Aktivitätsdaten!$G315*Emissionsfaktoren!$H318)/1000</f>
        <v>0</v>
      </c>
      <c r="I318" s="96">
        <f>(Aktivitätsdaten!$G315*Emissionsfaktoren!$I318)/1000</f>
        <v>0</v>
      </c>
      <c r="J318" s="97">
        <f>(Aktivitätsdaten!$G315*Emissionsfaktoren!$J318)/1000</f>
        <v>0</v>
      </c>
      <c r="L318" s="132"/>
      <c r="M318" s="133"/>
      <c r="N318" s="133"/>
    </row>
    <row r="319" spans="1:1024" x14ac:dyDescent="0.25">
      <c r="B319" s="686"/>
      <c r="C319" s="503"/>
      <c r="D319" s="503"/>
      <c r="E319" s="98" t="str">
        <f>Emissionsfaktoren!E319</f>
        <v>Fette &amp; Öle</v>
      </c>
      <c r="F319" s="98" t="str">
        <f>Emissionsfaktoren!F319</f>
        <v>kg</v>
      </c>
      <c r="G319" s="95">
        <f>(Aktivitätsdaten!G316*Emissionsfaktoren!$G319)/1000</f>
        <v>0</v>
      </c>
      <c r="H319" s="96">
        <f>(Aktivitätsdaten!$G316*Emissionsfaktoren!$H319)/1000</f>
        <v>0</v>
      </c>
      <c r="I319" s="96">
        <f>(Aktivitätsdaten!$G316*Emissionsfaktoren!$I319)/1000</f>
        <v>0</v>
      </c>
      <c r="J319" s="97">
        <f>(Aktivitätsdaten!$G316*Emissionsfaktoren!$J319)/1000</f>
        <v>0</v>
      </c>
      <c r="L319" s="132"/>
      <c r="M319" s="133"/>
      <c r="N319" s="133"/>
    </row>
    <row r="320" spans="1:1024" ht="15" customHeight="1" x14ac:dyDescent="0.25">
      <c r="A320" s="100"/>
      <c r="B320" s="670" t="s">
        <v>278</v>
      </c>
      <c r="C320" s="670"/>
      <c r="D320" s="708" t="str">
        <f>'Ergebnisse - Kategorien'!C13</f>
        <v>Strom: Bilanzierung nach der marktbasierten Methode</v>
      </c>
      <c r="E320" s="709"/>
      <c r="F320" s="710"/>
      <c r="G320" s="267">
        <f>SUM(G4:G5, G8:G198)</f>
        <v>0</v>
      </c>
      <c r="H320" s="268">
        <f>SUM(H4:H5, H8:H198)</f>
        <v>0</v>
      </c>
      <c r="I320" s="268">
        <f>SUM(I4:I5, I8:I198)</f>
        <v>0</v>
      </c>
      <c r="J320" s="269">
        <f t="shared" ref="J320" si="0">SUM(J4:J5, J8:J198)</f>
        <v>0</v>
      </c>
      <c r="K320" s="99"/>
      <c r="L320" s="99"/>
      <c r="M320" s="99"/>
      <c r="N320" s="99"/>
      <c r="O320" s="99"/>
      <c r="P320" s="99"/>
      <c r="Q320" s="99"/>
      <c r="R320" s="99"/>
      <c r="S320" s="99"/>
      <c r="T320" s="99"/>
      <c r="U320" s="99"/>
      <c r="V320" s="99"/>
      <c r="W320" s="99"/>
      <c r="X320" s="99"/>
      <c r="Y320" s="99"/>
      <c r="Z320" s="99"/>
      <c r="AA320" s="99"/>
      <c r="AB320" s="99"/>
      <c r="AC320" s="99"/>
      <c r="AD320" s="99"/>
      <c r="AE320" s="99"/>
      <c r="AF320" s="99"/>
      <c r="AG320" s="99"/>
      <c r="AH320" s="99"/>
      <c r="AI320" s="99"/>
      <c r="AJ320" s="99"/>
      <c r="AK320" s="99"/>
      <c r="AL320" s="99"/>
      <c r="AM320" s="99"/>
      <c r="AN320" s="99"/>
      <c r="AO320" s="99"/>
      <c r="AP320" s="99"/>
      <c r="AQ320" s="99"/>
      <c r="AR320" s="99"/>
      <c r="AS320" s="99"/>
      <c r="AT320" s="99"/>
      <c r="AU320" s="99"/>
      <c r="AV320" s="99"/>
      <c r="AW320" s="99"/>
      <c r="AX320" s="99"/>
      <c r="AY320" s="99"/>
      <c r="AZ320" s="99"/>
      <c r="BA320" s="99"/>
      <c r="BB320" s="99"/>
      <c r="BC320" s="99"/>
      <c r="BD320" s="99"/>
      <c r="BE320" s="99"/>
      <c r="BF320" s="99"/>
      <c r="BG320" s="99"/>
      <c r="BH320" s="99"/>
      <c r="BI320" s="99"/>
      <c r="BJ320" s="99"/>
      <c r="BK320" s="99"/>
      <c r="BL320" s="99"/>
      <c r="BM320" s="99"/>
      <c r="BN320" s="99"/>
      <c r="BO320" s="99"/>
      <c r="BP320" s="99"/>
      <c r="BQ320" s="99"/>
      <c r="BR320" s="99"/>
      <c r="BS320" s="99"/>
      <c r="BT320" s="99"/>
      <c r="BU320" s="99"/>
      <c r="BV320" s="99"/>
      <c r="BW320" s="99"/>
      <c r="BX320" s="99"/>
      <c r="BY320" s="99"/>
      <c r="BZ320" s="99"/>
      <c r="CA320" s="99"/>
      <c r="CB320" s="99"/>
      <c r="CC320" s="99"/>
      <c r="CD320" s="99"/>
      <c r="CE320" s="99"/>
      <c r="CF320" s="99"/>
      <c r="CG320" s="99"/>
      <c r="CH320" s="99"/>
      <c r="CI320" s="99"/>
      <c r="CJ320" s="99"/>
      <c r="CK320" s="99"/>
      <c r="CL320" s="99"/>
      <c r="CM320" s="99"/>
      <c r="CN320" s="99"/>
      <c r="CO320" s="99"/>
      <c r="CP320" s="99"/>
      <c r="CQ320" s="99"/>
      <c r="CR320" s="99"/>
      <c r="CS320" s="99"/>
      <c r="CT320" s="99"/>
      <c r="CU320" s="99"/>
      <c r="CV320" s="99"/>
      <c r="CW320" s="99"/>
      <c r="CX320" s="99"/>
      <c r="CY320" s="99"/>
      <c r="CZ320" s="99"/>
      <c r="DA320" s="99"/>
      <c r="DB320" s="99"/>
      <c r="DC320" s="99"/>
      <c r="DD320" s="99"/>
      <c r="DE320" s="99"/>
      <c r="DF320" s="99"/>
      <c r="DG320" s="99"/>
      <c r="DH320" s="99"/>
      <c r="DI320" s="99"/>
      <c r="DJ320" s="99"/>
      <c r="DK320" s="99"/>
      <c r="DL320" s="99"/>
      <c r="DM320" s="99"/>
      <c r="DN320" s="99"/>
      <c r="DO320" s="99"/>
      <c r="DP320" s="99"/>
      <c r="DQ320" s="99"/>
      <c r="DR320" s="99"/>
      <c r="DS320" s="99"/>
      <c r="DT320" s="99"/>
      <c r="DU320" s="99"/>
      <c r="DV320" s="99"/>
      <c r="DW320" s="99"/>
      <c r="DX320" s="99"/>
      <c r="DY320" s="99"/>
      <c r="DZ320" s="99"/>
      <c r="EA320" s="99"/>
      <c r="EB320" s="99"/>
      <c r="EC320" s="99"/>
      <c r="ED320" s="99"/>
      <c r="EE320" s="99"/>
      <c r="EF320" s="99"/>
      <c r="EG320" s="99"/>
      <c r="EH320" s="99"/>
      <c r="EI320" s="99"/>
      <c r="EJ320" s="99"/>
      <c r="EK320" s="99"/>
      <c r="EL320" s="99"/>
      <c r="EM320" s="99"/>
      <c r="EN320" s="99"/>
      <c r="EO320" s="99"/>
      <c r="EP320" s="99"/>
      <c r="EQ320" s="99"/>
      <c r="ER320" s="99"/>
      <c r="ES320" s="99"/>
      <c r="ET320" s="99"/>
      <c r="EU320" s="99"/>
      <c r="EV320" s="99"/>
      <c r="EW320" s="99"/>
      <c r="EX320" s="99"/>
      <c r="EY320" s="99"/>
      <c r="EZ320" s="99"/>
      <c r="FA320" s="99"/>
      <c r="FB320" s="99"/>
      <c r="FC320" s="99"/>
      <c r="FD320" s="99"/>
      <c r="FE320" s="99"/>
      <c r="FF320" s="99"/>
      <c r="FG320" s="99"/>
      <c r="FH320" s="99"/>
      <c r="FI320" s="99"/>
      <c r="FJ320" s="99"/>
      <c r="FK320" s="99"/>
      <c r="FL320" s="99"/>
      <c r="FM320" s="99"/>
      <c r="FN320" s="99"/>
      <c r="FO320" s="99"/>
      <c r="FP320" s="99"/>
      <c r="FQ320" s="99"/>
      <c r="FR320" s="99"/>
      <c r="FS320" s="99"/>
      <c r="FT320" s="99"/>
      <c r="FU320" s="99"/>
      <c r="FV320" s="99"/>
      <c r="FW320" s="99"/>
      <c r="FX320" s="99"/>
      <c r="FY320" s="99"/>
      <c r="FZ320" s="99"/>
      <c r="GA320" s="99"/>
      <c r="GB320" s="99"/>
      <c r="GC320" s="99"/>
      <c r="GD320" s="99"/>
      <c r="GE320" s="99"/>
      <c r="GF320" s="99"/>
      <c r="GG320" s="99"/>
      <c r="GH320" s="99"/>
      <c r="GI320" s="99"/>
      <c r="GJ320" s="99"/>
      <c r="GK320" s="99"/>
      <c r="GL320" s="99"/>
      <c r="GM320" s="99"/>
      <c r="GN320" s="99"/>
      <c r="GO320" s="99"/>
      <c r="GP320" s="99"/>
      <c r="GQ320" s="99"/>
      <c r="GR320" s="99"/>
      <c r="GS320" s="99"/>
      <c r="GT320" s="99"/>
      <c r="GU320" s="99"/>
      <c r="GV320" s="99"/>
      <c r="GW320" s="99"/>
      <c r="GX320" s="99"/>
      <c r="GY320" s="99"/>
      <c r="GZ320" s="99"/>
      <c r="HA320" s="99"/>
      <c r="HB320" s="99"/>
      <c r="HC320" s="99"/>
      <c r="HD320" s="99"/>
      <c r="HE320" s="99"/>
      <c r="HF320" s="99"/>
      <c r="HG320" s="99"/>
      <c r="HH320" s="99"/>
      <c r="HI320" s="99"/>
      <c r="HJ320" s="99"/>
      <c r="HK320" s="99"/>
      <c r="HL320" s="99"/>
      <c r="HM320" s="99"/>
      <c r="HN320" s="99"/>
      <c r="HO320" s="99"/>
      <c r="HP320" s="99"/>
      <c r="HQ320" s="99"/>
      <c r="HR320" s="99"/>
      <c r="HS320" s="99"/>
      <c r="HT320" s="99"/>
      <c r="HU320" s="99"/>
      <c r="HV320" s="99"/>
      <c r="HW320" s="99"/>
      <c r="HX320" s="99"/>
      <c r="HY320" s="99"/>
      <c r="HZ320" s="99"/>
      <c r="IA320" s="99"/>
      <c r="IB320" s="99"/>
      <c r="IC320" s="99"/>
      <c r="ID320" s="99"/>
      <c r="IE320" s="99"/>
      <c r="IF320" s="99"/>
      <c r="IG320" s="99"/>
      <c r="IH320" s="99"/>
      <c r="II320" s="99"/>
      <c r="IJ320" s="99"/>
      <c r="IK320" s="99"/>
      <c r="IL320" s="99"/>
      <c r="IM320" s="99"/>
      <c r="IN320" s="99"/>
      <c r="IO320" s="99"/>
      <c r="IP320" s="99"/>
      <c r="IQ320" s="99"/>
      <c r="IR320" s="99"/>
      <c r="IS320" s="99"/>
      <c r="IT320" s="99"/>
      <c r="IU320" s="99"/>
      <c r="IV320" s="99"/>
      <c r="IW320" s="99"/>
      <c r="IX320" s="99"/>
      <c r="IY320" s="99"/>
      <c r="IZ320" s="99"/>
      <c r="JA320" s="99"/>
      <c r="JB320" s="99"/>
      <c r="JC320" s="99"/>
      <c r="JD320" s="99"/>
      <c r="JE320" s="99"/>
      <c r="JF320" s="99"/>
      <c r="JG320" s="99"/>
      <c r="JH320" s="99"/>
      <c r="JI320" s="99"/>
      <c r="JJ320" s="99"/>
      <c r="JK320" s="99"/>
      <c r="JL320" s="99"/>
      <c r="JM320" s="99"/>
      <c r="JN320" s="99"/>
      <c r="JO320" s="99"/>
      <c r="JP320" s="99"/>
      <c r="JQ320" s="99"/>
      <c r="JR320" s="99"/>
      <c r="JS320" s="99"/>
      <c r="JT320" s="99"/>
      <c r="JU320" s="99"/>
      <c r="JV320" s="99"/>
      <c r="JW320" s="99"/>
      <c r="JX320" s="99"/>
      <c r="JY320" s="99"/>
      <c r="JZ320" s="99"/>
      <c r="KA320" s="99"/>
      <c r="KB320" s="99"/>
      <c r="KC320" s="99"/>
      <c r="KD320" s="99"/>
      <c r="KE320" s="99"/>
      <c r="KF320" s="99"/>
      <c r="KG320" s="99"/>
      <c r="KH320" s="99"/>
      <c r="KI320" s="99"/>
      <c r="KJ320" s="99"/>
      <c r="KK320" s="99"/>
      <c r="KL320" s="99"/>
      <c r="KM320" s="99"/>
      <c r="KN320" s="99"/>
      <c r="KO320" s="99"/>
      <c r="KP320" s="99"/>
      <c r="KQ320" s="99"/>
      <c r="KR320" s="99"/>
      <c r="KS320" s="99"/>
      <c r="KT320" s="99"/>
      <c r="KU320" s="99"/>
      <c r="KV320" s="99"/>
      <c r="KW320" s="99"/>
      <c r="KX320" s="99"/>
      <c r="KY320" s="99"/>
      <c r="KZ320" s="99"/>
      <c r="LA320" s="99"/>
      <c r="LB320" s="99"/>
      <c r="LC320" s="99"/>
      <c r="LD320" s="99"/>
      <c r="LE320" s="99"/>
      <c r="LF320" s="99"/>
      <c r="LG320" s="99"/>
      <c r="LH320" s="99"/>
      <c r="LI320" s="99"/>
      <c r="LJ320" s="99"/>
      <c r="LK320" s="99"/>
      <c r="LL320" s="99"/>
      <c r="LM320" s="99"/>
      <c r="LN320" s="99"/>
      <c r="LO320" s="99"/>
      <c r="LP320" s="99"/>
      <c r="LQ320" s="99"/>
      <c r="LR320" s="99"/>
      <c r="LS320" s="99"/>
      <c r="LT320" s="99"/>
      <c r="LU320" s="99"/>
      <c r="LV320" s="99"/>
      <c r="LW320" s="99"/>
      <c r="LX320" s="99"/>
      <c r="LY320" s="99"/>
      <c r="LZ320" s="99"/>
      <c r="MA320" s="99"/>
      <c r="MB320" s="99"/>
      <c r="MC320" s="99"/>
      <c r="MD320" s="99"/>
      <c r="ME320" s="99"/>
      <c r="MF320" s="99"/>
      <c r="MG320" s="99"/>
      <c r="MH320" s="99"/>
      <c r="MI320" s="99"/>
      <c r="MJ320" s="99"/>
      <c r="MK320" s="99"/>
      <c r="ML320" s="99"/>
      <c r="MM320" s="99"/>
      <c r="MN320" s="99"/>
      <c r="MO320" s="99"/>
      <c r="MP320" s="99"/>
      <c r="MQ320" s="99"/>
      <c r="MR320" s="99"/>
      <c r="MS320" s="99"/>
      <c r="MT320" s="99"/>
      <c r="MU320" s="99"/>
      <c r="MV320" s="99"/>
      <c r="MW320" s="99"/>
      <c r="MX320" s="99"/>
      <c r="MY320" s="99"/>
      <c r="MZ320" s="99"/>
      <c r="NA320" s="99"/>
      <c r="NB320" s="99"/>
      <c r="NC320" s="99"/>
      <c r="ND320" s="99"/>
      <c r="NE320" s="99"/>
      <c r="NF320" s="99"/>
      <c r="NG320" s="99"/>
      <c r="NH320" s="99"/>
      <c r="NI320" s="99"/>
      <c r="NJ320" s="99"/>
      <c r="NK320" s="99"/>
      <c r="NL320" s="99"/>
      <c r="NM320" s="99"/>
      <c r="NN320" s="99"/>
      <c r="NO320" s="99"/>
      <c r="NP320" s="99"/>
      <c r="NQ320" s="99"/>
      <c r="NR320" s="99"/>
      <c r="NS320" s="99"/>
      <c r="NT320" s="99"/>
      <c r="NU320" s="99"/>
      <c r="NV320" s="99"/>
      <c r="NW320" s="99"/>
      <c r="NX320" s="99"/>
      <c r="NY320" s="99"/>
      <c r="NZ320" s="99"/>
      <c r="OA320" s="99"/>
      <c r="OB320" s="99"/>
      <c r="OC320" s="99"/>
      <c r="OD320" s="99"/>
      <c r="OE320" s="99"/>
      <c r="OF320" s="99"/>
      <c r="OG320" s="99"/>
      <c r="OH320" s="99"/>
      <c r="OI320" s="99"/>
      <c r="OJ320" s="99"/>
      <c r="OK320" s="99"/>
      <c r="OL320" s="99"/>
      <c r="OM320" s="99"/>
      <c r="ON320" s="99"/>
      <c r="OO320" s="99"/>
      <c r="OP320" s="99"/>
      <c r="OQ320" s="99"/>
      <c r="OR320" s="99"/>
      <c r="OS320" s="99"/>
      <c r="OT320" s="99"/>
      <c r="OU320" s="99"/>
      <c r="OV320" s="99"/>
      <c r="OW320" s="99"/>
      <c r="OX320" s="99"/>
      <c r="OY320" s="99"/>
      <c r="OZ320" s="99"/>
      <c r="PA320" s="99"/>
      <c r="PB320" s="99"/>
      <c r="PC320" s="99"/>
      <c r="PD320" s="99"/>
      <c r="PE320" s="99"/>
      <c r="PF320" s="99"/>
      <c r="PG320" s="99"/>
      <c r="PH320" s="99"/>
      <c r="PI320" s="99"/>
      <c r="PJ320" s="99"/>
      <c r="PK320" s="99"/>
      <c r="PL320" s="99"/>
      <c r="PM320" s="99"/>
      <c r="PN320" s="99"/>
      <c r="PO320" s="99"/>
      <c r="PP320" s="99"/>
      <c r="PQ320" s="99"/>
      <c r="PR320" s="99"/>
      <c r="PS320" s="99"/>
      <c r="PT320" s="99"/>
      <c r="PU320" s="99"/>
      <c r="PV320" s="99"/>
      <c r="PW320" s="99"/>
      <c r="PX320" s="99"/>
      <c r="PY320" s="99"/>
      <c r="PZ320" s="99"/>
      <c r="QA320" s="99"/>
      <c r="QB320" s="99"/>
      <c r="QC320" s="99"/>
      <c r="QD320" s="99"/>
      <c r="QE320" s="99"/>
      <c r="QF320" s="99"/>
      <c r="QG320" s="99"/>
      <c r="QH320" s="99"/>
      <c r="QI320" s="99"/>
      <c r="QJ320" s="99"/>
      <c r="QK320" s="99"/>
      <c r="QL320" s="99"/>
      <c r="QM320" s="99"/>
      <c r="QN320" s="99"/>
      <c r="QO320" s="99"/>
      <c r="QP320" s="99"/>
      <c r="QQ320" s="99"/>
      <c r="QR320" s="99"/>
      <c r="QS320" s="99"/>
      <c r="QT320" s="99"/>
      <c r="QU320" s="99"/>
      <c r="QV320" s="99"/>
      <c r="QW320" s="99"/>
      <c r="QX320" s="99"/>
      <c r="QY320" s="99"/>
      <c r="QZ320" s="99"/>
      <c r="RA320" s="99"/>
      <c r="RB320" s="99"/>
      <c r="RC320" s="99"/>
      <c r="RD320" s="99"/>
      <c r="RE320" s="99"/>
      <c r="RF320" s="99"/>
      <c r="RG320" s="99"/>
      <c r="RH320" s="99"/>
      <c r="RI320" s="99"/>
      <c r="RJ320" s="99"/>
      <c r="RK320" s="99"/>
      <c r="RL320" s="99"/>
      <c r="RM320" s="99"/>
      <c r="RN320" s="99"/>
      <c r="RO320" s="99"/>
      <c r="RP320" s="99"/>
      <c r="RQ320" s="99"/>
      <c r="RR320" s="99"/>
      <c r="RS320" s="99"/>
      <c r="RT320" s="99"/>
      <c r="RU320" s="99"/>
      <c r="RV320" s="99"/>
      <c r="RW320" s="99"/>
      <c r="RX320" s="99"/>
      <c r="RY320" s="99"/>
      <c r="RZ320" s="99"/>
      <c r="SA320" s="99"/>
      <c r="SB320" s="99"/>
      <c r="SC320" s="99"/>
      <c r="SD320" s="99"/>
      <c r="SE320" s="99"/>
      <c r="SF320" s="99"/>
      <c r="SG320" s="99"/>
      <c r="SH320" s="99"/>
      <c r="SI320" s="99"/>
      <c r="SJ320" s="99"/>
      <c r="SK320" s="99"/>
      <c r="SL320" s="99"/>
      <c r="SM320" s="99"/>
      <c r="SN320" s="99"/>
      <c r="SO320" s="99"/>
      <c r="SP320" s="99"/>
      <c r="SQ320" s="99"/>
      <c r="SR320" s="99"/>
      <c r="SS320" s="99"/>
      <c r="ST320" s="99"/>
      <c r="SU320" s="99"/>
      <c r="SV320" s="99"/>
      <c r="SW320" s="99"/>
      <c r="SX320" s="99"/>
      <c r="SY320" s="99"/>
      <c r="SZ320" s="99"/>
      <c r="TA320" s="99"/>
      <c r="TB320" s="99"/>
      <c r="TC320" s="99"/>
      <c r="TD320" s="99"/>
      <c r="TE320" s="99"/>
      <c r="TF320" s="99"/>
      <c r="TG320" s="99"/>
      <c r="TH320" s="99"/>
      <c r="TI320" s="99"/>
      <c r="TJ320" s="99"/>
      <c r="TK320" s="99"/>
      <c r="TL320" s="99"/>
      <c r="TM320" s="99"/>
      <c r="TN320" s="99"/>
      <c r="TO320" s="99"/>
      <c r="TP320" s="99"/>
      <c r="TQ320" s="99"/>
      <c r="TR320" s="99"/>
      <c r="TS320" s="99"/>
      <c r="TT320" s="99"/>
      <c r="TU320" s="99"/>
      <c r="TV320" s="99"/>
      <c r="TW320" s="99"/>
      <c r="TX320" s="99"/>
      <c r="TY320" s="99"/>
      <c r="TZ320" s="99"/>
      <c r="UA320" s="99"/>
      <c r="UB320" s="99"/>
      <c r="UC320" s="99"/>
      <c r="UD320" s="99"/>
      <c r="UE320" s="99"/>
      <c r="UF320" s="99"/>
      <c r="UG320" s="99"/>
      <c r="UH320" s="99"/>
      <c r="UI320" s="99"/>
      <c r="UJ320" s="99"/>
      <c r="UK320" s="99"/>
      <c r="UL320" s="99"/>
      <c r="UM320" s="99"/>
      <c r="UN320" s="99"/>
      <c r="UO320" s="99"/>
      <c r="UP320" s="99"/>
      <c r="UQ320" s="99"/>
      <c r="UR320" s="99"/>
      <c r="US320" s="99"/>
      <c r="UT320" s="99"/>
      <c r="UU320" s="99"/>
      <c r="UV320" s="99"/>
      <c r="UW320" s="99"/>
      <c r="UX320" s="99"/>
      <c r="UY320" s="99"/>
      <c r="UZ320" s="99"/>
      <c r="VA320" s="99"/>
      <c r="VB320" s="99"/>
      <c r="VC320" s="99"/>
      <c r="VD320" s="99"/>
      <c r="VE320" s="99"/>
      <c r="VF320" s="99"/>
      <c r="VG320" s="99"/>
      <c r="VH320" s="99"/>
      <c r="VI320" s="99"/>
      <c r="VJ320" s="99"/>
      <c r="VK320" s="99"/>
      <c r="VL320" s="99"/>
      <c r="VM320" s="99"/>
      <c r="VN320" s="99"/>
      <c r="VO320" s="99"/>
      <c r="VP320" s="99"/>
      <c r="VQ320" s="99"/>
      <c r="VR320" s="99"/>
      <c r="VS320" s="99"/>
      <c r="VT320" s="99"/>
      <c r="VU320" s="99"/>
      <c r="VV320" s="99"/>
      <c r="VW320" s="99"/>
      <c r="VX320" s="99"/>
      <c r="VY320" s="99"/>
      <c r="VZ320" s="99"/>
      <c r="WA320" s="99"/>
      <c r="WB320" s="99"/>
      <c r="WC320" s="99"/>
      <c r="WD320" s="99"/>
      <c r="WE320" s="99"/>
      <c r="WF320" s="99"/>
      <c r="WG320" s="99"/>
      <c r="WH320" s="99"/>
      <c r="WI320" s="99"/>
      <c r="WJ320" s="99"/>
      <c r="WK320" s="99"/>
      <c r="WL320" s="99"/>
      <c r="WM320" s="99"/>
      <c r="WN320" s="99"/>
      <c r="WO320" s="99"/>
      <c r="WP320" s="99"/>
      <c r="WQ320" s="99"/>
      <c r="WR320" s="99"/>
      <c r="WS320" s="99"/>
      <c r="WT320" s="99"/>
      <c r="WU320" s="99"/>
      <c r="WV320" s="99"/>
      <c r="WW320" s="99"/>
      <c r="WX320" s="99"/>
      <c r="WY320" s="99"/>
      <c r="WZ320" s="99"/>
      <c r="XA320" s="99"/>
      <c r="XB320" s="99"/>
      <c r="XC320" s="99"/>
      <c r="XD320" s="99"/>
      <c r="XE320" s="99"/>
      <c r="XF320" s="99"/>
      <c r="XG320" s="99"/>
      <c r="XH320" s="99"/>
      <c r="XI320" s="99"/>
      <c r="XJ320" s="99"/>
      <c r="XK320" s="99"/>
      <c r="XL320" s="99"/>
      <c r="XM320" s="99"/>
      <c r="XN320" s="99"/>
      <c r="XO320" s="99"/>
      <c r="XP320" s="99"/>
      <c r="XQ320" s="99"/>
      <c r="XR320" s="99"/>
      <c r="XS320" s="99"/>
      <c r="XT320" s="99"/>
      <c r="XU320" s="99"/>
      <c r="XV320" s="99"/>
      <c r="XW320" s="99"/>
      <c r="XX320" s="99"/>
      <c r="XY320" s="99"/>
      <c r="XZ320" s="99"/>
      <c r="YA320" s="99"/>
      <c r="YB320" s="99"/>
      <c r="YC320" s="99"/>
      <c r="YD320" s="99"/>
      <c r="YE320" s="99"/>
      <c r="YF320" s="99"/>
      <c r="YG320" s="99"/>
      <c r="YH320" s="99"/>
      <c r="YI320" s="99"/>
      <c r="YJ320" s="99"/>
      <c r="YK320" s="99"/>
      <c r="YL320" s="99"/>
      <c r="YM320" s="99"/>
      <c r="YN320" s="99"/>
      <c r="YO320" s="99"/>
      <c r="YP320" s="99"/>
      <c r="YQ320" s="99"/>
      <c r="YR320" s="99"/>
      <c r="YS320" s="99"/>
      <c r="YT320" s="99"/>
      <c r="YU320" s="99"/>
      <c r="YV320" s="99"/>
      <c r="YW320" s="99"/>
      <c r="YX320" s="99"/>
      <c r="YY320" s="99"/>
      <c r="YZ320" s="99"/>
      <c r="ZA320" s="99"/>
      <c r="ZB320" s="99"/>
      <c r="ZC320" s="99"/>
      <c r="ZD320" s="99"/>
      <c r="ZE320" s="99"/>
      <c r="ZF320" s="99"/>
      <c r="ZG320" s="99"/>
      <c r="ZH320" s="99"/>
      <c r="ZI320" s="99"/>
      <c r="ZJ320" s="99"/>
      <c r="ZK320" s="99"/>
      <c r="ZL320" s="99"/>
      <c r="ZM320" s="99"/>
      <c r="ZN320" s="99"/>
      <c r="ZO320" s="99"/>
      <c r="ZP320" s="99"/>
      <c r="ZQ320" s="99"/>
      <c r="ZR320" s="99"/>
      <c r="ZS320" s="99"/>
      <c r="ZT320" s="99"/>
      <c r="ZU320" s="99"/>
      <c r="ZV320" s="99"/>
      <c r="ZW320" s="99"/>
      <c r="ZX320" s="99"/>
      <c r="ZY320" s="99"/>
      <c r="ZZ320" s="99"/>
      <c r="AAA320" s="99"/>
      <c r="AAB320" s="99"/>
      <c r="AAC320" s="99"/>
      <c r="AAD320" s="99"/>
      <c r="AAE320" s="99"/>
      <c r="AAF320" s="99"/>
      <c r="AAG320" s="99"/>
      <c r="AAH320" s="99"/>
      <c r="AAI320" s="99"/>
      <c r="AAJ320" s="99"/>
      <c r="AAK320" s="99"/>
      <c r="AAL320" s="99"/>
      <c r="AAM320" s="99"/>
      <c r="AAN320" s="99"/>
      <c r="AAO320" s="99"/>
      <c r="AAP320" s="99"/>
      <c r="AAQ320" s="99"/>
      <c r="AAR320" s="99"/>
      <c r="AAS320" s="99"/>
      <c r="AAT320" s="99"/>
      <c r="AAU320" s="99"/>
      <c r="AAV320" s="99"/>
      <c r="AAW320" s="99"/>
      <c r="AAX320" s="99"/>
      <c r="AAY320" s="99"/>
      <c r="AAZ320" s="99"/>
      <c r="ABA320" s="99"/>
      <c r="ABB320" s="99"/>
      <c r="ABC320" s="99"/>
      <c r="ABD320" s="99"/>
      <c r="ABE320" s="99"/>
      <c r="ABF320" s="99"/>
      <c r="ABG320" s="99"/>
      <c r="ABH320" s="99"/>
      <c r="ABI320" s="99"/>
      <c r="ABJ320" s="99"/>
      <c r="ABK320" s="99"/>
      <c r="ABL320" s="99"/>
      <c r="ABM320" s="99"/>
      <c r="ABN320" s="99"/>
      <c r="ABO320" s="99"/>
      <c r="ABP320" s="99"/>
      <c r="ABQ320" s="99"/>
      <c r="ABR320" s="99"/>
      <c r="ABS320" s="99"/>
      <c r="ABT320" s="99"/>
      <c r="ABU320" s="99"/>
      <c r="ABV320" s="99"/>
      <c r="ABW320" s="99"/>
      <c r="ABX320" s="99"/>
      <c r="ABY320" s="99"/>
      <c r="ABZ320" s="99"/>
      <c r="ACA320" s="99"/>
      <c r="ACB320" s="99"/>
      <c r="ACC320" s="99"/>
      <c r="ACD320" s="99"/>
      <c r="ACE320" s="99"/>
      <c r="ACF320" s="99"/>
      <c r="ACG320" s="99"/>
      <c r="ACH320" s="99"/>
      <c r="ACI320" s="99"/>
      <c r="ACJ320" s="99"/>
      <c r="ACK320" s="99"/>
      <c r="ACL320" s="99"/>
      <c r="ACM320" s="99"/>
      <c r="ACN320" s="99"/>
      <c r="ACO320" s="99"/>
      <c r="ACP320" s="99"/>
      <c r="ACQ320" s="99"/>
      <c r="ACR320" s="99"/>
      <c r="ACS320" s="99"/>
      <c r="ACT320" s="99"/>
      <c r="ACU320" s="99"/>
      <c r="ACV320" s="99"/>
      <c r="ACW320" s="99"/>
      <c r="ACX320" s="99"/>
      <c r="ACY320" s="99"/>
      <c r="ACZ320" s="99"/>
      <c r="ADA320" s="99"/>
      <c r="ADB320" s="99"/>
      <c r="ADC320" s="99"/>
      <c r="ADD320" s="99"/>
      <c r="ADE320" s="99"/>
      <c r="ADF320" s="99"/>
      <c r="ADG320" s="99"/>
      <c r="ADH320" s="99"/>
      <c r="ADI320" s="99"/>
      <c r="ADJ320" s="99"/>
      <c r="ADK320" s="99"/>
      <c r="ADL320" s="99"/>
      <c r="ADM320" s="99"/>
      <c r="ADN320" s="99"/>
      <c r="ADO320" s="99"/>
      <c r="ADP320" s="99"/>
      <c r="ADQ320" s="99"/>
      <c r="ADR320" s="99"/>
      <c r="ADS320" s="99"/>
      <c r="ADT320" s="99"/>
      <c r="ADU320" s="99"/>
      <c r="ADV320" s="99"/>
      <c r="ADW320" s="99"/>
      <c r="ADX320" s="99"/>
      <c r="ADY320" s="99"/>
      <c r="ADZ320" s="99"/>
      <c r="AEA320" s="99"/>
      <c r="AEB320" s="99"/>
      <c r="AEC320" s="99"/>
      <c r="AED320" s="99"/>
      <c r="AEE320" s="99"/>
      <c r="AEF320" s="99"/>
      <c r="AEG320" s="99"/>
      <c r="AEH320" s="99"/>
      <c r="AEI320" s="99"/>
      <c r="AEJ320" s="99"/>
      <c r="AEK320" s="99"/>
      <c r="AEL320" s="99"/>
      <c r="AEM320" s="99"/>
      <c r="AEN320" s="99"/>
      <c r="AEO320" s="99"/>
      <c r="AEP320" s="99"/>
      <c r="AEQ320" s="99"/>
      <c r="AER320" s="99"/>
      <c r="AES320" s="99"/>
      <c r="AET320" s="99"/>
      <c r="AEU320" s="99"/>
      <c r="AEV320" s="99"/>
      <c r="AEW320" s="99"/>
      <c r="AEX320" s="99"/>
      <c r="AEY320" s="99"/>
      <c r="AEZ320" s="99"/>
      <c r="AFA320" s="99"/>
      <c r="AFB320" s="99"/>
      <c r="AFC320" s="99"/>
      <c r="AFD320" s="99"/>
      <c r="AFE320" s="99"/>
      <c r="AFF320" s="99"/>
      <c r="AFG320" s="99"/>
      <c r="AFH320" s="99"/>
      <c r="AFI320" s="99"/>
      <c r="AFJ320" s="99"/>
      <c r="AFK320" s="99"/>
      <c r="AFL320" s="99"/>
      <c r="AFM320" s="99"/>
      <c r="AFN320" s="99"/>
      <c r="AFO320" s="99"/>
      <c r="AFP320" s="99"/>
      <c r="AFQ320" s="99"/>
      <c r="AFR320" s="99"/>
      <c r="AFS320" s="99"/>
      <c r="AFT320" s="99"/>
      <c r="AFU320" s="99"/>
      <c r="AFV320" s="99"/>
      <c r="AFW320" s="99"/>
      <c r="AFX320" s="99"/>
      <c r="AFY320" s="99"/>
      <c r="AFZ320" s="99"/>
      <c r="AGA320" s="99"/>
      <c r="AGB320" s="99"/>
      <c r="AGC320" s="99"/>
      <c r="AGD320" s="99"/>
      <c r="AGE320" s="99"/>
      <c r="AGF320" s="99"/>
      <c r="AGG320" s="99"/>
      <c r="AGH320" s="99"/>
      <c r="AGI320" s="99"/>
      <c r="AGJ320" s="99"/>
      <c r="AGK320" s="99"/>
      <c r="AGL320" s="99"/>
      <c r="AGM320" s="99"/>
      <c r="AGN320" s="99"/>
      <c r="AGO320" s="99"/>
      <c r="AGP320" s="99"/>
      <c r="AGQ320" s="99"/>
      <c r="AGR320" s="99"/>
      <c r="AGS320" s="99"/>
      <c r="AGT320" s="99"/>
      <c r="AGU320" s="99"/>
      <c r="AGV320" s="99"/>
      <c r="AGW320" s="99"/>
      <c r="AGX320" s="99"/>
      <c r="AGY320" s="99"/>
      <c r="AGZ320" s="99"/>
      <c r="AHA320" s="99"/>
      <c r="AHB320" s="99"/>
      <c r="AHC320" s="99"/>
      <c r="AHD320" s="99"/>
      <c r="AHE320" s="99"/>
      <c r="AHF320" s="99"/>
      <c r="AHG320" s="99"/>
      <c r="AHH320" s="99"/>
      <c r="AHI320" s="99"/>
      <c r="AHJ320" s="99"/>
      <c r="AHK320" s="99"/>
      <c r="AHL320" s="99"/>
      <c r="AHM320" s="99"/>
      <c r="AHN320" s="99"/>
      <c r="AHO320" s="99"/>
      <c r="AHP320" s="99"/>
      <c r="AHQ320" s="99"/>
      <c r="AHR320" s="99"/>
      <c r="AHS320" s="99"/>
      <c r="AHT320" s="99"/>
      <c r="AHU320" s="99"/>
      <c r="AHV320" s="99"/>
      <c r="AHW320" s="99"/>
      <c r="AHX320" s="99"/>
      <c r="AHY320" s="99"/>
      <c r="AHZ320" s="99"/>
      <c r="AIA320" s="99"/>
      <c r="AIB320" s="99"/>
      <c r="AIC320" s="99"/>
      <c r="AID320" s="99"/>
      <c r="AIE320" s="99"/>
      <c r="AIF320" s="99"/>
      <c r="AIG320" s="99"/>
      <c r="AIH320" s="99"/>
      <c r="AII320" s="99"/>
      <c r="AIJ320" s="99"/>
      <c r="AIK320" s="99"/>
      <c r="AIL320" s="99"/>
      <c r="AIM320" s="99"/>
      <c r="AIN320" s="99"/>
      <c r="AIO320" s="99"/>
      <c r="AIP320" s="99"/>
      <c r="AIQ320" s="99"/>
      <c r="AIR320" s="99"/>
      <c r="AIS320" s="99"/>
      <c r="AIT320" s="99"/>
      <c r="AIU320" s="99"/>
      <c r="AIV320" s="99"/>
      <c r="AIW320" s="99"/>
      <c r="AIX320" s="99"/>
      <c r="AIY320" s="99"/>
      <c r="AIZ320" s="99"/>
      <c r="AJA320" s="99"/>
      <c r="AJB320" s="99"/>
      <c r="AJC320" s="99"/>
      <c r="AJD320" s="99"/>
      <c r="AJE320" s="99"/>
      <c r="AJF320" s="99"/>
      <c r="AJG320" s="99"/>
      <c r="AJH320" s="99"/>
      <c r="AJI320" s="99"/>
      <c r="AJJ320" s="99"/>
      <c r="AJK320" s="99"/>
      <c r="AJL320" s="99"/>
      <c r="AJM320" s="99"/>
      <c r="AJN320" s="99"/>
      <c r="AJO320" s="99"/>
      <c r="AJP320" s="99"/>
      <c r="AJQ320" s="99"/>
      <c r="AJR320" s="99"/>
      <c r="AJS320" s="99"/>
      <c r="AJT320" s="99"/>
      <c r="AJU320" s="99"/>
      <c r="AJV320" s="99"/>
      <c r="AJW320" s="99"/>
      <c r="AJX320" s="99"/>
      <c r="AJY320" s="99"/>
      <c r="AJZ320" s="99"/>
      <c r="AKA320" s="99"/>
      <c r="AKB320" s="99"/>
      <c r="AKC320" s="99"/>
      <c r="AKD320" s="99"/>
      <c r="AKE320" s="99"/>
      <c r="AKF320" s="99"/>
      <c r="AKG320" s="99"/>
      <c r="AKH320" s="99"/>
      <c r="AKI320" s="99"/>
      <c r="AKJ320" s="99"/>
      <c r="AKK320" s="99"/>
      <c r="AKL320" s="99"/>
      <c r="AKM320" s="99"/>
      <c r="AKN320" s="99"/>
      <c r="AKO320" s="99"/>
      <c r="AKP320" s="99"/>
      <c r="AKQ320" s="99"/>
      <c r="AKR320" s="99"/>
      <c r="AKS320" s="99"/>
      <c r="AKT320" s="99"/>
      <c r="AKU320" s="99"/>
      <c r="AKV320" s="99"/>
      <c r="AKW320" s="99"/>
      <c r="AKX320" s="99"/>
      <c r="AKY320" s="99"/>
      <c r="AKZ320" s="99"/>
      <c r="ALA320" s="99"/>
      <c r="ALB320" s="99"/>
      <c r="ALC320" s="99"/>
      <c r="ALD320" s="99"/>
      <c r="ALE320" s="99"/>
      <c r="ALF320" s="99"/>
      <c r="ALG320" s="99"/>
      <c r="ALH320" s="99"/>
      <c r="ALI320" s="99"/>
      <c r="ALJ320" s="99"/>
      <c r="ALK320" s="99"/>
      <c r="ALL320" s="99"/>
      <c r="ALM320" s="99"/>
      <c r="ALN320" s="99"/>
      <c r="ALO320" s="99"/>
      <c r="ALP320" s="99"/>
      <c r="ALQ320" s="99"/>
      <c r="ALR320" s="99"/>
      <c r="ALS320" s="99"/>
      <c r="ALT320" s="99"/>
      <c r="ALU320" s="99"/>
      <c r="ALV320" s="99"/>
      <c r="ALW320" s="99"/>
      <c r="ALX320" s="99"/>
      <c r="ALY320" s="99"/>
      <c r="ALZ320" s="99"/>
      <c r="AMA320" s="99"/>
      <c r="AMB320" s="99"/>
      <c r="AMC320" s="99"/>
      <c r="AMD320" s="99"/>
      <c r="AME320" s="99"/>
      <c r="AMF320" s="99"/>
      <c r="AMG320" s="99"/>
      <c r="AMH320" s="99"/>
      <c r="AMI320" s="99"/>
      <c r="AMJ320" s="99"/>
    </row>
    <row r="321" spans="1:1024" ht="15" customHeight="1" x14ac:dyDescent="0.25">
      <c r="A321" s="100"/>
      <c r="B321" s="671"/>
      <c r="C321" s="671"/>
      <c r="D321" s="711" t="str">
        <f>'Ergebnisse - Kategorien'!C14</f>
        <v>Strom: Bilanzierung nach der standortbasierten Methode</v>
      </c>
      <c r="E321" s="712"/>
      <c r="F321" s="713"/>
      <c r="G321" s="270">
        <f>SUM(G6:G7, G8:G198)</f>
        <v>0</v>
      </c>
      <c r="H321" s="271">
        <f t="shared" ref="H321:J321" si="1">SUM(H6:H7, H8:H198)</f>
        <v>0</v>
      </c>
      <c r="I321" s="271">
        <f t="shared" si="1"/>
        <v>0</v>
      </c>
      <c r="J321" s="272">
        <f t="shared" si="1"/>
        <v>0</v>
      </c>
      <c r="K321" s="99"/>
      <c r="L321" s="99"/>
      <c r="M321" s="99"/>
      <c r="N321" s="99"/>
      <c r="O321" s="99"/>
      <c r="P321" s="99"/>
      <c r="Q321" s="99"/>
      <c r="R321" s="99"/>
      <c r="S321" s="99"/>
      <c r="T321" s="99"/>
      <c r="U321" s="99"/>
      <c r="V321" s="99"/>
      <c r="W321" s="99"/>
      <c r="X321" s="99"/>
      <c r="Y321" s="99"/>
      <c r="Z321" s="99"/>
      <c r="AA321" s="99"/>
      <c r="AB321" s="99"/>
      <c r="AC321" s="99"/>
      <c r="AD321" s="99"/>
      <c r="AE321" s="99"/>
      <c r="AF321" s="99"/>
      <c r="AG321" s="99"/>
      <c r="AH321" s="99"/>
      <c r="AI321" s="99"/>
      <c r="AJ321" s="99"/>
      <c r="AK321" s="99"/>
      <c r="AL321" s="99"/>
      <c r="AM321" s="99"/>
      <c r="AN321" s="99"/>
      <c r="AO321" s="99"/>
      <c r="AP321" s="99"/>
      <c r="AQ321" s="99"/>
      <c r="AR321" s="99"/>
      <c r="AS321" s="99"/>
      <c r="AT321" s="99"/>
      <c r="AU321" s="99"/>
      <c r="AV321" s="99"/>
      <c r="AW321" s="99"/>
      <c r="AX321" s="99"/>
      <c r="AY321" s="99"/>
      <c r="AZ321" s="99"/>
      <c r="BA321" s="99"/>
      <c r="BB321" s="99"/>
      <c r="BC321" s="99"/>
      <c r="BD321" s="99"/>
      <c r="BE321" s="99"/>
      <c r="BF321" s="99"/>
      <c r="BG321" s="99"/>
      <c r="BH321" s="99"/>
      <c r="BI321" s="99"/>
      <c r="BJ321" s="99"/>
      <c r="BK321" s="99"/>
      <c r="BL321" s="99"/>
      <c r="BM321" s="99"/>
      <c r="BN321" s="99"/>
      <c r="BO321" s="99"/>
      <c r="BP321" s="99"/>
      <c r="BQ321" s="99"/>
      <c r="BR321" s="99"/>
      <c r="BS321" s="99"/>
      <c r="BT321" s="99"/>
      <c r="BU321" s="99"/>
      <c r="BV321" s="99"/>
      <c r="BW321" s="99"/>
      <c r="BX321" s="99"/>
      <c r="BY321" s="99"/>
      <c r="BZ321" s="99"/>
      <c r="CA321" s="99"/>
      <c r="CB321" s="99"/>
      <c r="CC321" s="99"/>
      <c r="CD321" s="99"/>
      <c r="CE321" s="99"/>
      <c r="CF321" s="99"/>
      <c r="CG321" s="99"/>
      <c r="CH321" s="99"/>
      <c r="CI321" s="99"/>
      <c r="CJ321" s="99"/>
      <c r="CK321" s="99"/>
      <c r="CL321" s="99"/>
      <c r="CM321" s="99"/>
      <c r="CN321" s="99"/>
      <c r="CO321" s="99"/>
      <c r="CP321" s="99"/>
      <c r="CQ321" s="99"/>
      <c r="CR321" s="99"/>
      <c r="CS321" s="99"/>
      <c r="CT321" s="99"/>
      <c r="CU321" s="99"/>
      <c r="CV321" s="99"/>
      <c r="CW321" s="99"/>
      <c r="CX321" s="99"/>
      <c r="CY321" s="99"/>
      <c r="CZ321" s="99"/>
      <c r="DA321" s="99"/>
      <c r="DB321" s="99"/>
      <c r="DC321" s="99"/>
      <c r="DD321" s="99"/>
      <c r="DE321" s="99"/>
      <c r="DF321" s="99"/>
      <c r="DG321" s="99"/>
      <c r="DH321" s="99"/>
      <c r="DI321" s="99"/>
      <c r="DJ321" s="99"/>
      <c r="DK321" s="99"/>
      <c r="DL321" s="99"/>
      <c r="DM321" s="99"/>
      <c r="DN321" s="99"/>
      <c r="DO321" s="99"/>
      <c r="DP321" s="99"/>
      <c r="DQ321" s="99"/>
      <c r="DR321" s="99"/>
      <c r="DS321" s="99"/>
      <c r="DT321" s="99"/>
      <c r="DU321" s="99"/>
      <c r="DV321" s="99"/>
      <c r="DW321" s="99"/>
      <c r="DX321" s="99"/>
      <c r="DY321" s="99"/>
      <c r="DZ321" s="99"/>
      <c r="EA321" s="99"/>
      <c r="EB321" s="99"/>
      <c r="EC321" s="99"/>
      <c r="ED321" s="99"/>
      <c r="EE321" s="99"/>
      <c r="EF321" s="99"/>
      <c r="EG321" s="99"/>
      <c r="EH321" s="99"/>
      <c r="EI321" s="99"/>
      <c r="EJ321" s="99"/>
      <c r="EK321" s="99"/>
      <c r="EL321" s="99"/>
      <c r="EM321" s="99"/>
      <c r="EN321" s="99"/>
      <c r="EO321" s="99"/>
      <c r="EP321" s="99"/>
      <c r="EQ321" s="99"/>
      <c r="ER321" s="99"/>
      <c r="ES321" s="99"/>
      <c r="ET321" s="99"/>
      <c r="EU321" s="99"/>
      <c r="EV321" s="99"/>
      <c r="EW321" s="99"/>
      <c r="EX321" s="99"/>
      <c r="EY321" s="99"/>
      <c r="EZ321" s="99"/>
      <c r="FA321" s="99"/>
      <c r="FB321" s="99"/>
      <c r="FC321" s="99"/>
      <c r="FD321" s="99"/>
      <c r="FE321" s="99"/>
      <c r="FF321" s="99"/>
      <c r="FG321" s="99"/>
      <c r="FH321" s="99"/>
      <c r="FI321" s="99"/>
      <c r="FJ321" s="99"/>
      <c r="FK321" s="99"/>
      <c r="FL321" s="99"/>
      <c r="FM321" s="99"/>
      <c r="FN321" s="99"/>
      <c r="FO321" s="99"/>
      <c r="FP321" s="99"/>
      <c r="FQ321" s="99"/>
      <c r="FR321" s="99"/>
      <c r="FS321" s="99"/>
      <c r="FT321" s="99"/>
      <c r="FU321" s="99"/>
      <c r="FV321" s="99"/>
      <c r="FW321" s="99"/>
      <c r="FX321" s="99"/>
      <c r="FY321" s="99"/>
      <c r="FZ321" s="99"/>
      <c r="GA321" s="99"/>
      <c r="GB321" s="99"/>
      <c r="GC321" s="99"/>
      <c r="GD321" s="99"/>
      <c r="GE321" s="99"/>
      <c r="GF321" s="99"/>
      <c r="GG321" s="99"/>
      <c r="GH321" s="99"/>
      <c r="GI321" s="99"/>
      <c r="GJ321" s="99"/>
      <c r="GK321" s="99"/>
      <c r="GL321" s="99"/>
      <c r="GM321" s="99"/>
      <c r="GN321" s="99"/>
      <c r="GO321" s="99"/>
      <c r="GP321" s="99"/>
      <c r="GQ321" s="99"/>
      <c r="GR321" s="99"/>
      <c r="GS321" s="99"/>
      <c r="GT321" s="99"/>
      <c r="GU321" s="99"/>
      <c r="GV321" s="99"/>
      <c r="GW321" s="99"/>
      <c r="GX321" s="99"/>
      <c r="GY321" s="99"/>
      <c r="GZ321" s="99"/>
      <c r="HA321" s="99"/>
      <c r="HB321" s="99"/>
      <c r="HC321" s="99"/>
      <c r="HD321" s="99"/>
      <c r="HE321" s="99"/>
      <c r="HF321" s="99"/>
      <c r="HG321" s="99"/>
      <c r="HH321" s="99"/>
      <c r="HI321" s="99"/>
      <c r="HJ321" s="99"/>
      <c r="HK321" s="99"/>
      <c r="HL321" s="99"/>
      <c r="HM321" s="99"/>
      <c r="HN321" s="99"/>
      <c r="HO321" s="99"/>
      <c r="HP321" s="99"/>
      <c r="HQ321" s="99"/>
      <c r="HR321" s="99"/>
      <c r="HS321" s="99"/>
      <c r="HT321" s="99"/>
      <c r="HU321" s="99"/>
      <c r="HV321" s="99"/>
      <c r="HW321" s="99"/>
      <c r="HX321" s="99"/>
      <c r="HY321" s="99"/>
      <c r="HZ321" s="99"/>
      <c r="IA321" s="99"/>
      <c r="IB321" s="99"/>
      <c r="IC321" s="99"/>
      <c r="ID321" s="99"/>
      <c r="IE321" s="99"/>
      <c r="IF321" s="99"/>
      <c r="IG321" s="99"/>
      <c r="IH321" s="99"/>
      <c r="II321" s="99"/>
      <c r="IJ321" s="99"/>
      <c r="IK321" s="99"/>
      <c r="IL321" s="99"/>
      <c r="IM321" s="99"/>
      <c r="IN321" s="99"/>
      <c r="IO321" s="99"/>
      <c r="IP321" s="99"/>
      <c r="IQ321" s="99"/>
      <c r="IR321" s="99"/>
      <c r="IS321" s="99"/>
      <c r="IT321" s="99"/>
      <c r="IU321" s="99"/>
      <c r="IV321" s="99"/>
      <c r="IW321" s="99"/>
      <c r="IX321" s="99"/>
      <c r="IY321" s="99"/>
      <c r="IZ321" s="99"/>
      <c r="JA321" s="99"/>
      <c r="JB321" s="99"/>
      <c r="JC321" s="99"/>
      <c r="JD321" s="99"/>
      <c r="JE321" s="99"/>
      <c r="JF321" s="99"/>
      <c r="JG321" s="99"/>
      <c r="JH321" s="99"/>
      <c r="JI321" s="99"/>
      <c r="JJ321" s="99"/>
      <c r="JK321" s="99"/>
      <c r="JL321" s="99"/>
      <c r="JM321" s="99"/>
      <c r="JN321" s="99"/>
      <c r="JO321" s="99"/>
      <c r="JP321" s="99"/>
      <c r="JQ321" s="99"/>
      <c r="JR321" s="99"/>
      <c r="JS321" s="99"/>
      <c r="JT321" s="99"/>
      <c r="JU321" s="99"/>
      <c r="JV321" s="99"/>
      <c r="JW321" s="99"/>
      <c r="JX321" s="99"/>
      <c r="JY321" s="99"/>
      <c r="JZ321" s="99"/>
      <c r="KA321" s="99"/>
      <c r="KB321" s="99"/>
      <c r="KC321" s="99"/>
      <c r="KD321" s="99"/>
      <c r="KE321" s="99"/>
      <c r="KF321" s="99"/>
      <c r="KG321" s="99"/>
      <c r="KH321" s="99"/>
      <c r="KI321" s="99"/>
      <c r="KJ321" s="99"/>
      <c r="KK321" s="99"/>
      <c r="KL321" s="99"/>
      <c r="KM321" s="99"/>
      <c r="KN321" s="99"/>
      <c r="KO321" s="99"/>
      <c r="KP321" s="99"/>
      <c r="KQ321" s="99"/>
      <c r="KR321" s="99"/>
      <c r="KS321" s="99"/>
      <c r="KT321" s="99"/>
      <c r="KU321" s="99"/>
      <c r="KV321" s="99"/>
      <c r="KW321" s="99"/>
      <c r="KX321" s="99"/>
      <c r="KY321" s="99"/>
      <c r="KZ321" s="99"/>
      <c r="LA321" s="99"/>
      <c r="LB321" s="99"/>
      <c r="LC321" s="99"/>
      <c r="LD321" s="99"/>
      <c r="LE321" s="99"/>
      <c r="LF321" s="99"/>
      <c r="LG321" s="99"/>
      <c r="LH321" s="99"/>
      <c r="LI321" s="99"/>
      <c r="LJ321" s="99"/>
      <c r="LK321" s="99"/>
      <c r="LL321" s="99"/>
      <c r="LM321" s="99"/>
      <c r="LN321" s="99"/>
      <c r="LO321" s="99"/>
      <c r="LP321" s="99"/>
      <c r="LQ321" s="99"/>
      <c r="LR321" s="99"/>
      <c r="LS321" s="99"/>
      <c r="LT321" s="99"/>
      <c r="LU321" s="99"/>
      <c r="LV321" s="99"/>
      <c r="LW321" s="99"/>
      <c r="LX321" s="99"/>
      <c r="LY321" s="99"/>
      <c r="LZ321" s="99"/>
      <c r="MA321" s="99"/>
      <c r="MB321" s="99"/>
      <c r="MC321" s="99"/>
      <c r="MD321" s="99"/>
      <c r="ME321" s="99"/>
      <c r="MF321" s="99"/>
      <c r="MG321" s="99"/>
      <c r="MH321" s="99"/>
      <c r="MI321" s="99"/>
      <c r="MJ321" s="99"/>
      <c r="MK321" s="99"/>
      <c r="ML321" s="99"/>
      <c r="MM321" s="99"/>
      <c r="MN321" s="99"/>
      <c r="MO321" s="99"/>
      <c r="MP321" s="99"/>
      <c r="MQ321" s="99"/>
      <c r="MR321" s="99"/>
      <c r="MS321" s="99"/>
      <c r="MT321" s="99"/>
      <c r="MU321" s="99"/>
      <c r="MV321" s="99"/>
      <c r="MW321" s="99"/>
      <c r="MX321" s="99"/>
      <c r="MY321" s="99"/>
      <c r="MZ321" s="99"/>
      <c r="NA321" s="99"/>
      <c r="NB321" s="99"/>
      <c r="NC321" s="99"/>
      <c r="ND321" s="99"/>
      <c r="NE321" s="99"/>
      <c r="NF321" s="99"/>
      <c r="NG321" s="99"/>
      <c r="NH321" s="99"/>
      <c r="NI321" s="99"/>
      <c r="NJ321" s="99"/>
      <c r="NK321" s="99"/>
      <c r="NL321" s="99"/>
      <c r="NM321" s="99"/>
      <c r="NN321" s="99"/>
      <c r="NO321" s="99"/>
      <c r="NP321" s="99"/>
      <c r="NQ321" s="99"/>
      <c r="NR321" s="99"/>
      <c r="NS321" s="99"/>
      <c r="NT321" s="99"/>
      <c r="NU321" s="99"/>
      <c r="NV321" s="99"/>
      <c r="NW321" s="99"/>
      <c r="NX321" s="99"/>
      <c r="NY321" s="99"/>
      <c r="NZ321" s="99"/>
      <c r="OA321" s="99"/>
      <c r="OB321" s="99"/>
      <c r="OC321" s="99"/>
      <c r="OD321" s="99"/>
      <c r="OE321" s="99"/>
      <c r="OF321" s="99"/>
      <c r="OG321" s="99"/>
      <c r="OH321" s="99"/>
      <c r="OI321" s="99"/>
      <c r="OJ321" s="99"/>
      <c r="OK321" s="99"/>
      <c r="OL321" s="99"/>
      <c r="OM321" s="99"/>
      <c r="ON321" s="99"/>
      <c r="OO321" s="99"/>
      <c r="OP321" s="99"/>
      <c r="OQ321" s="99"/>
      <c r="OR321" s="99"/>
      <c r="OS321" s="99"/>
      <c r="OT321" s="99"/>
      <c r="OU321" s="99"/>
      <c r="OV321" s="99"/>
      <c r="OW321" s="99"/>
      <c r="OX321" s="99"/>
      <c r="OY321" s="99"/>
      <c r="OZ321" s="99"/>
      <c r="PA321" s="99"/>
      <c r="PB321" s="99"/>
      <c r="PC321" s="99"/>
      <c r="PD321" s="99"/>
      <c r="PE321" s="99"/>
      <c r="PF321" s="99"/>
      <c r="PG321" s="99"/>
      <c r="PH321" s="99"/>
      <c r="PI321" s="99"/>
      <c r="PJ321" s="99"/>
      <c r="PK321" s="99"/>
      <c r="PL321" s="99"/>
      <c r="PM321" s="99"/>
      <c r="PN321" s="99"/>
      <c r="PO321" s="99"/>
      <c r="PP321" s="99"/>
      <c r="PQ321" s="99"/>
      <c r="PR321" s="99"/>
      <c r="PS321" s="99"/>
      <c r="PT321" s="99"/>
      <c r="PU321" s="99"/>
      <c r="PV321" s="99"/>
      <c r="PW321" s="99"/>
      <c r="PX321" s="99"/>
      <c r="PY321" s="99"/>
      <c r="PZ321" s="99"/>
      <c r="QA321" s="99"/>
      <c r="QB321" s="99"/>
      <c r="QC321" s="99"/>
      <c r="QD321" s="99"/>
      <c r="QE321" s="99"/>
      <c r="QF321" s="99"/>
      <c r="QG321" s="99"/>
      <c r="QH321" s="99"/>
      <c r="QI321" s="99"/>
      <c r="QJ321" s="99"/>
      <c r="QK321" s="99"/>
      <c r="QL321" s="99"/>
      <c r="QM321" s="99"/>
      <c r="QN321" s="99"/>
      <c r="QO321" s="99"/>
      <c r="QP321" s="99"/>
      <c r="QQ321" s="99"/>
      <c r="QR321" s="99"/>
      <c r="QS321" s="99"/>
      <c r="QT321" s="99"/>
      <c r="QU321" s="99"/>
      <c r="QV321" s="99"/>
      <c r="QW321" s="99"/>
      <c r="QX321" s="99"/>
      <c r="QY321" s="99"/>
      <c r="QZ321" s="99"/>
      <c r="RA321" s="99"/>
      <c r="RB321" s="99"/>
      <c r="RC321" s="99"/>
      <c r="RD321" s="99"/>
      <c r="RE321" s="99"/>
      <c r="RF321" s="99"/>
      <c r="RG321" s="99"/>
      <c r="RH321" s="99"/>
      <c r="RI321" s="99"/>
      <c r="RJ321" s="99"/>
      <c r="RK321" s="99"/>
      <c r="RL321" s="99"/>
      <c r="RM321" s="99"/>
      <c r="RN321" s="99"/>
      <c r="RO321" s="99"/>
      <c r="RP321" s="99"/>
      <c r="RQ321" s="99"/>
      <c r="RR321" s="99"/>
      <c r="RS321" s="99"/>
      <c r="RT321" s="99"/>
      <c r="RU321" s="99"/>
      <c r="RV321" s="99"/>
      <c r="RW321" s="99"/>
      <c r="RX321" s="99"/>
      <c r="RY321" s="99"/>
      <c r="RZ321" s="99"/>
      <c r="SA321" s="99"/>
      <c r="SB321" s="99"/>
      <c r="SC321" s="99"/>
      <c r="SD321" s="99"/>
      <c r="SE321" s="99"/>
      <c r="SF321" s="99"/>
      <c r="SG321" s="99"/>
      <c r="SH321" s="99"/>
      <c r="SI321" s="99"/>
      <c r="SJ321" s="99"/>
      <c r="SK321" s="99"/>
      <c r="SL321" s="99"/>
      <c r="SM321" s="99"/>
      <c r="SN321" s="99"/>
      <c r="SO321" s="99"/>
      <c r="SP321" s="99"/>
      <c r="SQ321" s="99"/>
      <c r="SR321" s="99"/>
      <c r="SS321" s="99"/>
      <c r="ST321" s="99"/>
      <c r="SU321" s="99"/>
      <c r="SV321" s="99"/>
      <c r="SW321" s="99"/>
      <c r="SX321" s="99"/>
      <c r="SY321" s="99"/>
      <c r="SZ321" s="99"/>
      <c r="TA321" s="99"/>
      <c r="TB321" s="99"/>
      <c r="TC321" s="99"/>
      <c r="TD321" s="99"/>
      <c r="TE321" s="99"/>
      <c r="TF321" s="99"/>
      <c r="TG321" s="99"/>
      <c r="TH321" s="99"/>
      <c r="TI321" s="99"/>
      <c r="TJ321" s="99"/>
      <c r="TK321" s="99"/>
      <c r="TL321" s="99"/>
      <c r="TM321" s="99"/>
      <c r="TN321" s="99"/>
      <c r="TO321" s="99"/>
      <c r="TP321" s="99"/>
      <c r="TQ321" s="99"/>
      <c r="TR321" s="99"/>
      <c r="TS321" s="99"/>
      <c r="TT321" s="99"/>
      <c r="TU321" s="99"/>
      <c r="TV321" s="99"/>
      <c r="TW321" s="99"/>
      <c r="TX321" s="99"/>
      <c r="TY321" s="99"/>
      <c r="TZ321" s="99"/>
      <c r="UA321" s="99"/>
      <c r="UB321" s="99"/>
      <c r="UC321" s="99"/>
      <c r="UD321" s="99"/>
      <c r="UE321" s="99"/>
      <c r="UF321" s="99"/>
      <c r="UG321" s="99"/>
      <c r="UH321" s="99"/>
      <c r="UI321" s="99"/>
      <c r="UJ321" s="99"/>
      <c r="UK321" s="99"/>
      <c r="UL321" s="99"/>
      <c r="UM321" s="99"/>
      <c r="UN321" s="99"/>
      <c r="UO321" s="99"/>
      <c r="UP321" s="99"/>
      <c r="UQ321" s="99"/>
      <c r="UR321" s="99"/>
      <c r="US321" s="99"/>
      <c r="UT321" s="99"/>
      <c r="UU321" s="99"/>
      <c r="UV321" s="99"/>
      <c r="UW321" s="99"/>
      <c r="UX321" s="99"/>
      <c r="UY321" s="99"/>
      <c r="UZ321" s="99"/>
      <c r="VA321" s="99"/>
      <c r="VB321" s="99"/>
      <c r="VC321" s="99"/>
      <c r="VD321" s="99"/>
      <c r="VE321" s="99"/>
      <c r="VF321" s="99"/>
      <c r="VG321" s="99"/>
      <c r="VH321" s="99"/>
      <c r="VI321" s="99"/>
      <c r="VJ321" s="99"/>
      <c r="VK321" s="99"/>
      <c r="VL321" s="99"/>
      <c r="VM321" s="99"/>
      <c r="VN321" s="99"/>
      <c r="VO321" s="99"/>
      <c r="VP321" s="99"/>
      <c r="VQ321" s="99"/>
      <c r="VR321" s="99"/>
      <c r="VS321" s="99"/>
      <c r="VT321" s="99"/>
      <c r="VU321" s="99"/>
      <c r="VV321" s="99"/>
      <c r="VW321" s="99"/>
      <c r="VX321" s="99"/>
      <c r="VY321" s="99"/>
      <c r="VZ321" s="99"/>
      <c r="WA321" s="99"/>
      <c r="WB321" s="99"/>
      <c r="WC321" s="99"/>
      <c r="WD321" s="99"/>
      <c r="WE321" s="99"/>
      <c r="WF321" s="99"/>
      <c r="WG321" s="99"/>
      <c r="WH321" s="99"/>
      <c r="WI321" s="99"/>
      <c r="WJ321" s="99"/>
      <c r="WK321" s="99"/>
      <c r="WL321" s="99"/>
      <c r="WM321" s="99"/>
      <c r="WN321" s="99"/>
      <c r="WO321" s="99"/>
      <c r="WP321" s="99"/>
      <c r="WQ321" s="99"/>
      <c r="WR321" s="99"/>
      <c r="WS321" s="99"/>
      <c r="WT321" s="99"/>
      <c r="WU321" s="99"/>
      <c r="WV321" s="99"/>
      <c r="WW321" s="99"/>
      <c r="WX321" s="99"/>
      <c r="WY321" s="99"/>
      <c r="WZ321" s="99"/>
      <c r="XA321" s="99"/>
      <c r="XB321" s="99"/>
      <c r="XC321" s="99"/>
      <c r="XD321" s="99"/>
      <c r="XE321" s="99"/>
      <c r="XF321" s="99"/>
      <c r="XG321" s="99"/>
      <c r="XH321" s="99"/>
      <c r="XI321" s="99"/>
      <c r="XJ321" s="99"/>
      <c r="XK321" s="99"/>
      <c r="XL321" s="99"/>
      <c r="XM321" s="99"/>
      <c r="XN321" s="99"/>
      <c r="XO321" s="99"/>
      <c r="XP321" s="99"/>
      <c r="XQ321" s="99"/>
      <c r="XR321" s="99"/>
      <c r="XS321" s="99"/>
      <c r="XT321" s="99"/>
      <c r="XU321" s="99"/>
      <c r="XV321" s="99"/>
      <c r="XW321" s="99"/>
      <c r="XX321" s="99"/>
      <c r="XY321" s="99"/>
      <c r="XZ321" s="99"/>
      <c r="YA321" s="99"/>
      <c r="YB321" s="99"/>
      <c r="YC321" s="99"/>
      <c r="YD321" s="99"/>
      <c r="YE321" s="99"/>
      <c r="YF321" s="99"/>
      <c r="YG321" s="99"/>
      <c r="YH321" s="99"/>
      <c r="YI321" s="99"/>
      <c r="YJ321" s="99"/>
      <c r="YK321" s="99"/>
      <c r="YL321" s="99"/>
      <c r="YM321" s="99"/>
      <c r="YN321" s="99"/>
      <c r="YO321" s="99"/>
      <c r="YP321" s="99"/>
      <c r="YQ321" s="99"/>
      <c r="YR321" s="99"/>
      <c r="YS321" s="99"/>
      <c r="YT321" s="99"/>
      <c r="YU321" s="99"/>
      <c r="YV321" s="99"/>
      <c r="YW321" s="99"/>
      <c r="YX321" s="99"/>
      <c r="YY321" s="99"/>
      <c r="YZ321" s="99"/>
      <c r="ZA321" s="99"/>
      <c r="ZB321" s="99"/>
      <c r="ZC321" s="99"/>
      <c r="ZD321" s="99"/>
      <c r="ZE321" s="99"/>
      <c r="ZF321" s="99"/>
      <c r="ZG321" s="99"/>
      <c r="ZH321" s="99"/>
      <c r="ZI321" s="99"/>
      <c r="ZJ321" s="99"/>
      <c r="ZK321" s="99"/>
      <c r="ZL321" s="99"/>
      <c r="ZM321" s="99"/>
      <c r="ZN321" s="99"/>
      <c r="ZO321" s="99"/>
      <c r="ZP321" s="99"/>
      <c r="ZQ321" s="99"/>
      <c r="ZR321" s="99"/>
      <c r="ZS321" s="99"/>
      <c r="ZT321" s="99"/>
      <c r="ZU321" s="99"/>
      <c r="ZV321" s="99"/>
      <c r="ZW321" s="99"/>
      <c r="ZX321" s="99"/>
      <c r="ZY321" s="99"/>
      <c r="ZZ321" s="99"/>
      <c r="AAA321" s="99"/>
      <c r="AAB321" s="99"/>
      <c r="AAC321" s="99"/>
      <c r="AAD321" s="99"/>
      <c r="AAE321" s="99"/>
      <c r="AAF321" s="99"/>
      <c r="AAG321" s="99"/>
      <c r="AAH321" s="99"/>
      <c r="AAI321" s="99"/>
      <c r="AAJ321" s="99"/>
      <c r="AAK321" s="99"/>
      <c r="AAL321" s="99"/>
      <c r="AAM321" s="99"/>
      <c r="AAN321" s="99"/>
      <c r="AAO321" s="99"/>
      <c r="AAP321" s="99"/>
      <c r="AAQ321" s="99"/>
      <c r="AAR321" s="99"/>
      <c r="AAS321" s="99"/>
      <c r="AAT321" s="99"/>
      <c r="AAU321" s="99"/>
      <c r="AAV321" s="99"/>
      <c r="AAW321" s="99"/>
      <c r="AAX321" s="99"/>
      <c r="AAY321" s="99"/>
      <c r="AAZ321" s="99"/>
      <c r="ABA321" s="99"/>
      <c r="ABB321" s="99"/>
      <c r="ABC321" s="99"/>
      <c r="ABD321" s="99"/>
      <c r="ABE321" s="99"/>
      <c r="ABF321" s="99"/>
      <c r="ABG321" s="99"/>
      <c r="ABH321" s="99"/>
      <c r="ABI321" s="99"/>
      <c r="ABJ321" s="99"/>
      <c r="ABK321" s="99"/>
      <c r="ABL321" s="99"/>
      <c r="ABM321" s="99"/>
      <c r="ABN321" s="99"/>
      <c r="ABO321" s="99"/>
      <c r="ABP321" s="99"/>
      <c r="ABQ321" s="99"/>
      <c r="ABR321" s="99"/>
      <c r="ABS321" s="99"/>
      <c r="ABT321" s="99"/>
      <c r="ABU321" s="99"/>
      <c r="ABV321" s="99"/>
      <c r="ABW321" s="99"/>
      <c r="ABX321" s="99"/>
      <c r="ABY321" s="99"/>
      <c r="ABZ321" s="99"/>
      <c r="ACA321" s="99"/>
      <c r="ACB321" s="99"/>
      <c r="ACC321" s="99"/>
      <c r="ACD321" s="99"/>
      <c r="ACE321" s="99"/>
      <c r="ACF321" s="99"/>
      <c r="ACG321" s="99"/>
      <c r="ACH321" s="99"/>
      <c r="ACI321" s="99"/>
      <c r="ACJ321" s="99"/>
      <c r="ACK321" s="99"/>
      <c r="ACL321" s="99"/>
      <c r="ACM321" s="99"/>
      <c r="ACN321" s="99"/>
      <c r="ACO321" s="99"/>
      <c r="ACP321" s="99"/>
      <c r="ACQ321" s="99"/>
      <c r="ACR321" s="99"/>
      <c r="ACS321" s="99"/>
      <c r="ACT321" s="99"/>
      <c r="ACU321" s="99"/>
      <c r="ACV321" s="99"/>
      <c r="ACW321" s="99"/>
      <c r="ACX321" s="99"/>
      <c r="ACY321" s="99"/>
      <c r="ACZ321" s="99"/>
      <c r="ADA321" s="99"/>
      <c r="ADB321" s="99"/>
      <c r="ADC321" s="99"/>
      <c r="ADD321" s="99"/>
      <c r="ADE321" s="99"/>
      <c r="ADF321" s="99"/>
      <c r="ADG321" s="99"/>
      <c r="ADH321" s="99"/>
      <c r="ADI321" s="99"/>
      <c r="ADJ321" s="99"/>
      <c r="ADK321" s="99"/>
      <c r="ADL321" s="99"/>
      <c r="ADM321" s="99"/>
      <c r="ADN321" s="99"/>
      <c r="ADO321" s="99"/>
      <c r="ADP321" s="99"/>
      <c r="ADQ321" s="99"/>
      <c r="ADR321" s="99"/>
      <c r="ADS321" s="99"/>
      <c r="ADT321" s="99"/>
      <c r="ADU321" s="99"/>
      <c r="ADV321" s="99"/>
      <c r="ADW321" s="99"/>
      <c r="ADX321" s="99"/>
      <c r="ADY321" s="99"/>
      <c r="ADZ321" s="99"/>
      <c r="AEA321" s="99"/>
      <c r="AEB321" s="99"/>
      <c r="AEC321" s="99"/>
      <c r="AED321" s="99"/>
      <c r="AEE321" s="99"/>
      <c r="AEF321" s="99"/>
      <c r="AEG321" s="99"/>
      <c r="AEH321" s="99"/>
      <c r="AEI321" s="99"/>
      <c r="AEJ321" s="99"/>
      <c r="AEK321" s="99"/>
      <c r="AEL321" s="99"/>
      <c r="AEM321" s="99"/>
      <c r="AEN321" s="99"/>
      <c r="AEO321" s="99"/>
      <c r="AEP321" s="99"/>
      <c r="AEQ321" s="99"/>
      <c r="AER321" s="99"/>
      <c r="AES321" s="99"/>
      <c r="AET321" s="99"/>
      <c r="AEU321" s="99"/>
      <c r="AEV321" s="99"/>
      <c r="AEW321" s="99"/>
      <c r="AEX321" s="99"/>
      <c r="AEY321" s="99"/>
      <c r="AEZ321" s="99"/>
      <c r="AFA321" s="99"/>
      <c r="AFB321" s="99"/>
      <c r="AFC321" s="99"/>
      <c r="AFD321" s="99"/>
      <c r="AFE321" s="99"/>
      <c r="AFF321" s="99"/>
      <c r="AFG321" s="99"/>
      <c r="AFH321" s="99"/>
      <c r="AFI321" s="99"/>
      <c r="AFJ321" s="99"/>
      <c r="AFK321" s="99"/>
      <c r="AFL321" s="99"/>
      <c r="AFM321" s="99"/>
      <c r="AFN321" s="99"/>
      <c r="AFO321" s="99"/>
      <c r="AFP321" s="99"/>
      <c r="AFQ321" s="99"/>
      <c r="AFR321" s="99"/>
      <c r="AFS321" s="99"/>
      <c r="AFT321" s="99"/>
      <c r="AFU321" s="99"/>
      <c r="AFV321" s="99"/>
      <c r="AFW321" s="99"/>
      <c r="AFX321" s="99"/>
      <c r="AFY321" s="99"/>
      <c r="AFZ321" s="99"/>
      <c r="AGA321" s="99"/>
      <c r="AGB321" s="99"/>
      <c r="AGC321" s="99"/>
      <c r="AGD321" s="99"/>
      <c r="AGE321" s="99"/>
      <c r="AGF321" s="99"/>
      <c r="AGG321" s="99"/>
      <c r="AGH321" s="99"/>
      <c r="AGI321" s="99"/>
      <c r="AGJ321" s="99"/>
      <c r="AGK321" s="99"/>
      <c r="AGL321" s="99"/>
      <c r="AGM321" s="99"/>
      <c r="AGN321" s="99"/>
      <c r="AGO321" s="99"/>
      <c r="AGP321" s="99"/>
      <c r="AGQ321" s="99"/>
      <c r="AGR321" s="99"/>
      <c r="AGS321" s="99"/>
      <c r="AGT321" s="99"/>
      <c r="AGU321" s="99"/>
      <c r="AGV321" s="99"/>
      <c r="AGW321" s="99"/>
      <c r="AGX321" s="99"/>
      <c r="AGY321" s="99"/>
      <c r="AGZ321" s="99"/>
      <c r="AHA321" s="99"/>
      <c r="AHB321" s="99"/>
      <c r="AHC321" s="99"/>
      <c r="AHD321" s="99"/>
      <c r="AHE321" s="99"/>
      <c r="AHF321" s="99"/>
      <c r="AHG321" s="99"/>
      <c r="AHH321" s="99"/>
      <c r="AHI321" s="99"/>
      <c r="AHJ321" s="99"/>
      <c r="AHK321" s="99"/>
      <c r="AHL321" s="99"/>
      <c r="AHM321" s="99"/>
      <c r="AHN321" s="99"/>
      <c r="AHO321" s="99"/>
      <c r="AHP321" s="99"/>
      <c r="AHQ321" s="99"/>
      <c r="AHR321" s="99"/>
      <c r="AHS321" s="99"/>
      <c r="AHT321" s="99"/>
      <c r="AHU321" s="99"/>
      <c r="AHV321" s="99"/>
      <c r="AHW321" s="99"/>
      <c r="AHX321" s="99"/>
      <c r="AHY321" s="99"/>
      <c r="AHZ321" s="99"/>
      <c r="AIA321" s="99"/>
      <c r="AIB321" s="99"/>
      <c r="AIC321" s="99"/>
      <c r="AID321" s="99"/>
      <c r="AIE321" s="99"/>
      <c r="AIF321" s="99"/>
      <c r="AIG321" s="99"/>
      <c r="AIH321" s="99"/>
      <c r="AII321" s="99"/>
      <c r="AIJ321" s="99"/>
      <c r="AIK321" s="99"/>
      <c r="AIL321" s="99"/>
      <c r="AIM321" s="99"/>
      <c r="AIN321" s="99"/>
      <c r="AIO321" s="99"/>
      <c r="AIP321" s="99"/>
      <c r="AIQ321" s="99"/>
      <c r="AIR321" s="99"/>
      <c r="AIS321" s="99"/>
      <c r="AIT321" s="99"/>
      <c r="AIU321" s="99"/>
      <c r="AIV321" s="99"/>
      <c r="AIW321" s="99"/>
      <c r="AIX321" s="99"/>
      <c r="AIY321" s="99"/>
      <c r="AIZ321" s="99"/>
      <c r="AJA321" s="99"/>
      <c r="AJB321" s="99"/>
      <c r="AJC321" s="99"/>
      <c r="AJD321" s="99"/>
      <c r="AJE321" s="99"/>
      <c r="AJF321" s="99"/>
      <c r="AJG321" s="99"/>
      <c r="AJH321" s="99"/>
      <c r="AJI321" s="99"/>
      <c r="AJJ321" s="99"/>
      <c r="AJK321" s="99"/>
      <c r="AJL321" s="99"/>
      <c r="AJM321" s="99"/>
      <c r="AJN321" s="99"/>
      <c r="AJO321" s="99"/>
      <c r="AJP321" s="99"/>
      <c r="AJQ321" s="99"/>
      <c r="AJR321" s="99"/>
      <c r="AJS321" s="99"/>
      <c r="AJT321" s="99"/>
      <c r="AJU321" s="99"/>
      <c r="AJV321" s="99"/>
      <c r="AJW321" s="99"/>
      <c r="AJX321" s="99"/>
      <c r="AJY321" s="99"/>
      <c r="AJZ321" s="99"/>
      <c r="AKA321" s="99"/>
      <c r="AKB321" s="99"/>
      <c r="AKC321" s="99"/>
      <c r="AKD321" s="99"/>
      <c r="AKE321" s="99"/>
      <c r="AKF321" s="99"/>
      <c r="AKG321" s="99"/>
      <c r="AKH321" s="99"/>
      <c r="AKI321" s="99"/>
      <c r="AKJ321" s="99"/>
      <c r="AKK321" s="99"/>
      <c r="AKL321" s="99"/>
      <c r="AKM321" s="99"/>
      <c r="AKN321" s="99"/>
      <c r="AKO321" s="99"/>
      <c r="AKP321" s="99"/>
      <c r="AKQ321" s="99"/>
      <c r="AKR321" s="99"/>
      <c r="AKS321" s="99"/>
      <c r="AKT321" s="99"/>
      <c r="AKU321" s="99"/>
      <c r="AKV321" s="99"/>
      <c r="AKW321" s="99"/>
      <c r="AKX321" s="99"/>
      <c r="AKY321" s="99"/>
      <c r="AKZ321" s="99"/>
      <c r="ALA321" s="99"/>
      <c r="ALB321" s="99"/>
      <c r="ALC321" s="99"/>
      <c r="ALD321" s="99"/>
      <c r="ALE321" s="99"/>
      <c r="ALF321" s="99"/>
      <c r="ALG321" s="99"/>
      <c r="ALH321" s="99"/>
      <c r="ALI321" s="99"/>
      <c r="ALJ321" s="99"/>
      <c r="ALK321" s="99"/>
      <c r="ALL321" s="99"/>
      <c r="ALM321" s="99"/>
      <c r="ALN321" s="99"/>
      <c r="ALO321" s="99"/>
      <c r="ALP321" s="99"/>
      <c r="ALQ321" s="99"/>
      <c r="ALR321" s="99"/>
      <c r="ALS321" s="99"/>
      <c r="ALT321" s="99"/>
      <c r="ALU321" s="99"/>
      <c r="ALV321" s="99"/>
      <c r="ALW321" s="99"/>
      <c r="ALX321" s="99"/>
      <c r="ALY321" s="99"/>
      <c r="ALZ321" s="99"/>
      <c r="AMA321" s="99"/>
      <c r="AMB321" s="99"/>
      <c r="AMC321" s="99"/>
      <c r="AMD321" s="99"/>
      <c r="AME321" s="99"/>
      <c r="AMF321" s="99"/>
      <c r="AMG321" s="99"/>
      <c r="AMH321" s="99"/>
      <c r="AMI321" s="99"/>
      <c r="AMJ321" s="99"/>
    </row>
    <row r="322" spans="1:1024" ht="30" customHeight="1" x14ac:dyDescent="0.25">
      <c r="A322" s="100"/>
      <c r="B322" s="673" t="s">
        <v>418</v>
      </c>
      <c r="C322" s="673"/>
      <c r="D322" s="714"/>
      <c r="E322" s="714"/>
      <c r="F322" s="715"/>
      <c r="G322" s="264">
        <f>SUM(G200:G216)</f>
        <v>0</v>
      </c>
      <c r="H322" s="265">
        <f>SUM(H200:H216)</f>
        <v>0</v>
      </c>
      <c r="I322" s="265">
        <f>SUM(I200:I216)</f>
        <v>0</v>
      </c>
      <c r="J322" s="266">
        <f>SUM(J200:J216)</f>
        <v>0</v>
      </c>
      <c r="K322" s="99"/>
      <c r="L322" s="99"/>
      <c r="M322" s="99"/>
      <c r="N322" s="99"/>
      <c r="O322" s="99"/>
      <c r="P322" s="99"/>
      <c r="Q322" s="99"/>
      <c r="R322" s="99"/>
      <c r="S322" s="99"/>
      <c r="T322" s="99"/>
      <c r="U322" s="99"/>
      <c r="V322" s="99"/>
      <c r="W322" s="99"/>
      <c r="X322" s="99"/>
      <c r="Y322" s="99"/>
      <c r="Z322" s="99"/>
      <c r="AA322" s="99"/>
      <c r="AB322" s="99"/>
      <c r="AC322" s="99"/>
      <c r="AD322" s="99"/>
      <c r="AE322" s="99"/>
      <c r="AF322" s="99"/>
      <c r="AG322" s="99"/>
      <c r="AH322" s="99"/>
      <c r="AI322" s="99"/>
      <c r="AJ322" s="99"/>
      <c r="AK322" s="99"/>
      <c r="AL322" s="99"/>
      <c r="AM322" s="99"/>
      <c r="AN322" s="99"/>
      <c r="AO322" s="99"/>
      <c r="AP322" s="99"/>
      <c r="AQ322" s="99"/>
      <c r="AR322" s="99"/>
      <c r="AS322" s="99"/>
      <c r="AT322" s="99"/>
      <c r="AU322" s="99"/>
      <c r="AV322" s="99"/>
      <c r="AW322" s="99"/>
      <c r="AX322" s="99"/>
      <c r="AY322" s="99"/>
      <c r="AZ322" s="99"/>
      <c r="BA322" s="99"/>
      <c r="BB322" s="99"/>
      <c r="BC322" s="99"/>
      <c r="BD322" s="99"/>
      <c r="BE322" s="99"/>
      <c r="BF322" s="99"/>
      <c r="BG322" s="99"/>
      <c r="BH322" s="99"/>
      <c r="BI322" s="99"/>
      <c r="BJ322" s="99"/>
      <c r="BK322" s="99"/>
      <c r="BL322" s="99"/>
      <c r="BM322" s="99"/>
      <c r="BN322" s="99"/>
      <c r="BO322" s="99"/>
      <c r="BP322" s="99"/>
      <c r="BQ322" s="99"/>
      <c r="BR322" s="99"/>
      <c r="BS322" s="99"/>
      <c r="BT322" s="99"/>
      <c r="BU322" s="99"/>
      <c r="BV322" s="99"/>
      <c r="BW322" s="99"/>
      <c r="BX322" s="99"/>
      <c r="BY322" s="99"/>
      <c r="BZ322" s="99"/>
      <c r="CA322" s="99"/>
      <c r="CB322" s="99"/>
      <c r="CC322" s="99"/>
      <c r="CD322" s="99"/>
      <c r="CE322" s="99"/>
      <c r="CF322" s="99"/>
      <c r="CG322" s="99"/>
      <c r="CH322" s="99"/>
      <c r="CI322" s="99"/>
      <c r="CJ322" s="99"/>
      <c r="CK322" s="99"/>
      <c r="CL322" s="99"/>
      <c r="CM322" s="99"/>
      <c r="CN322" s="99"/>
      <c r="CO322" s="99"/>
      <c r="CP322" s="99"/>
      <c r="CQ322" s="99"/>
      <c r="CR322" s="99"/>
      <c r="CS322" s="99"/>
      <c r="CT322" s="99"/>
      <c r="CU322" s="99"/>
      <c r="CV322" s="99"/>
      <c r="CW322" s="99"/>
      <c r="CX322" s="99"/>
      <c r="CY322" s="99"/>
      <c r="CZ322" s="99"/>
      <c r="DA322" s="99"/>
      <c r="DB322" s="99"/>
      <c r="DC322" s="99"/>
      <c r="DD322" s="99"/>
      <c r="DE322" s="99"/>
      <c r="DF322" s="99"/>
      <c r="DG322" s="99"/>
      <c r="DH322" s="99"/>
      <c r="DI322" s="99"/>
      <c r="DJ322" s="99"/>
      <c r="DK322" s="99"/>
      <c r="DL322" s="99"/>
      <c r="DM322" s="99"/>
      <c r="DN322" s="99"/>
      <c r="DO322" s="99"/>
      <c r="DP322" s="99"/>
      <c r="DQ322" s="99"/>
      <c r="DR322" s="99"/>
      <c r="DS322" s="99"/>
      <c r="DT322" s="99"/>
      <c r="DU322" s="99"/>
      <c r="DV322" s="99"/>
      <c r="DW322" s="99"/>
      <c r="DX322" s="99"/>
      <c r="DY322" s="99"/>
      <c r="DZ322" s="99"/>
      <c r="EA322" s="99"/>
      <c r="EB322" s="99"/>
      <c r="EC322" s="99"/>
      <c r="ED322" s="99"/>
      <c r="EE322" s="99"/>
      <c r="EF322" s="99"/>
      <c r="EG322" s="99"/>
      <c r="EH322" s="99"/>
      <c r="EI322" s="99"/>
      <c r="EJ322" s="99"/>
      <c r="EK322" s="99"/>
      <c r="EL322" s="99"/>
      <c r="EM322" s="99"/>
      <c r="EN322" s="99"/>
      <c r="EO322" s="99"/>
      <c r="EP322" s="99"/>
      <c r="EQ322" s="99"/>
      <c r="ER322" s="99"/>
      <c r="ES322" s="99"/>
      <c r="ET322" s="99"/>
      <c r="EU322" s="99"/>
      <c r="EV322" s="99"/>
      <c r="EW322" s="99"/>
      <c r="EX322" s="99"/>
      <c r="EY322" s="99"/>
      <c r="EZ322" s="99"/>
      <c r="FA322" s="99"/>
      <c r="FB322" s="99"/>
      <c r="FC322" s="99"/>
      <c r="FD322" s="99"/>
      <c r="FE322" s="99"/>
      <c r="FF322" s="99"/>
      <c r="FG322" s="99"/>
      <c r="FH322" s="99"/>
      <c r="FI322" s="99"/>
      <c r="FJ322" s="99"/>
      <c r="FK322" s="99"/>
      <c r="FL322" s="99"/>
      <c r="FM322" s="99"/>
      <c r="FN322" s="99"/>
      <c r="FO322" s="99"/>
      <c r="FP322" s="99"/>
      <c r="FQ322" s="99"/>
      <c r="FR322" s="99"/>
      <c r="FS322" s="99"/>
      <c r="FT322" s="99"/>
      <c r="FU322" s="99"/>
      <c r="FV322" s="99"/>
      <c r="FW322" s="99"/>
      <c r="FX322" s="99"/>
      <c r="FY322" s="99"/>
      <c r="FZ322" s="99"/>
      <c r="GA322" s="99"/>
      <c r="GB322" s="99"/>
      <c r="GC322" s="99"/>
      <c r="GD322" s="99"/>
      <c r="GE322" s="99"/>
      <c r="GF322" s="99"/>
      <c r="GG322" s="99"/>
      <c r="GH322" s="99"/>
      <c r="GI322" s="99"/>
      <c r="GJ322" s="99"/>
      <c r="GK322" s="99"/>
      <c r="GL322" s="99"/>
      <c r="GM322" s="99"/>
      <c r="GN322" s="99"/>
      <c r="GO322" s="99"/>
      <c r="GP322" s="99"/>
      <c r="GQ322" s="99"/>
      <c r="GR322" s="99"/>
      <c r="GS322" s="99"/>
      <c r="GT322" s="99"/>
      <c r="GU322" s="99"/>
      <c r="GV322" s="99"/>
      <c r="GW322" s="99"/>
      <c r="GX322" s="99"/>
      <c r="GY322" s="99"/>
      <c r="GZ322" s="99"/>
      <c r="HA322" s="99"/>
      <c r="HB322" s="99"/>
      <c r="HC322" s="99"/>
      <c r="HD322" s="99"/>
      <c r="HE322" s="99"/>
      <c r="HF322" s="99"/>
      <c r="HG322" s="99"/>
      <c r="HH322" s="99"/>
      <c r="HI322" s="99"/>
      <c r="HJ322" s="99"/>
      <c r="HK322" s="99"/>
      <c r="HL322" s="99"/>
      <c r="HM322" s="99"/>
      <c r="HN322" s="99"/>
      <c r="HO322" s="99"/>
      <c r="HP322" s="99"/>
      <c r="HQ322" s="99"/>
      <c r="HR322" s="99"/>
      <c r="HS322" s="99"/>
      <c r="HT322" s="99"/>
      <c r="HU322" s="99"/>
      <c r="HV322" s="99"/>
      <c r="HW322" s="99"/>
      <c r="HX322" s="99"/>
      <c r="HY322" s="99"/>
      <c r="HZ322" s="99"/>
      <c r="IA322" s="99"/>
      <c r="IB322" s="99"/>
      <c r="IC322" s="99"/>
      <c r="ID322" s="99"/>
      <c r="IE322" s="99"/>
      <c r="IF322" s="99"/>
      <c r="IG322" s="99"/>
      <c r="IH322" s="99"/>
      <c r="II322" s="99"/>
      <c r="IJ322" s="99"/>
      <c r="IK322" s="99"/>
      <c r="IL322" s="99"/>
      <c r="IM322" s="99"/>
      <c r="IN322" s="99"/>
      <c r="IO322" s="99"/>
      <c r="IP322" s="99"/>
      <c r="IQ322" s="99"/>
      <c r="IR322" s="99"/>
      <c r="IS322" s="99"/>
      <c r="IT322" s="99"/>
      <c r="IU322" s="99"/>
      <c r="IV322" s="99"/>
      <c r="IW322" s="99"/>
      <c r="IX322" s="99"/>
      <c r="IY322" s="99"/>
      <c r="IZ322" s="99"/>
      <c r="JA322" s="99"/>
      <c r="JB322" s="99"/>
      <c r="JC322" s="99"/>
      <c r="JD322" s="99"/>
      <c r="JE322" s="99"/>
      <c r="JF322" s="99"/>
      <c r="JG322" s="99"/>
      <c r="JH322" s="99"/>
      <c r="JI322" s="99"/>
      <c r="JJ322" s="99"/>
      <c r="JK322" s="99"/>
      <c r="JL322" s="99"/>
      <c r="JM322" s="99"/>
      <c r="JN322" s="99"/>
      <c r="JO322" s="99"/>
      <c r="JP322" s="99"/>
      <c r="JQ322" s="99"/>
      <c r="JR322" s="99"/>
      <c r="JS322" s="99"/>
      <c r="JT322" s="99"/>
      <c r="JU322" s="99"/>
      <c r="JV322" s="99"/>
      <c r="JW322" s="99"/>
      <c r="JX322" s="99"/>
      <c r="JY322" s="99"/>
      <c r="JZ322" s="99"/>
      <c r="KA322" s="99"/>
      <c r="KB322" s="99"/>
      <c r="KC322" s="99"/>
      <c r="KD322" s="99"/>
      <c r="KE322" s="99"/>
      <c r="KF322" s="99"/>
      <c r="KG322" s="99"/>
      <c r="KH322" s="99"/>
      <c r="KI322" s="99"/>
      <c r="KJ322" s="99"/>
      <c r="KK322" s="99"/>
      <c r="KL322" s="99"/>
      <c r="KM322" s="99"/>
      <c r="KN322" s="99"/>
      <c r="KO322" s="99"/>
      <c r="KP322" s="99"/>
      <c r="KQ322" s="99"/>
      <c r="KR322" s="99"/>
      <c r="KS322" s="99"/>
      <c r="KT322" s="99"/>
      <c r="KU322" s="99"/>
      <c r="KV322" s="99"/>
      <c r="KW322" s="99"/>
      <c r="KX322" s="99"/>
      <c r="KY322" s="99"/>
      <c r="KZ322" s="99"/>
      <c r="LA322" s="99"/>
      <c r="LB322" s="99"/>
      <c r="LC322" s="99"/>
      <c r="LD322" s="99"/>
      <c r="LE322" s="99"/>
      <c r="LF322" s="99"/>
      <c r="LG322" s="99"/>
      <c r="LH322" s="99"/>
      <c r="LI322" s="99"/>
      <c r="LJ322" s="99"/>
      <c r="LK322" s="99"/>
      <c r="LL322" s="99"/>
      <c r="LM322" s="99"/>
      <c r="LN322" s="99"/>
      <c r="LO322" s="99"/>
      <c r="LP322" s="99"/>
      <c r="LQ322" s="99"/>
      <c r="LR322" s="99"/>
      <c r="LS322" s="99"/>
      <c r="LT322" s="99"/>
      <c r="LU322" s="99"/>
      <c r="LV322" s="99"/>
      <c r="LW322" s="99"/>
      <c r="LX322" s="99"/>
      <c r="LY322" s="99"/>
      <c r="LZ322" s="99"/>
      <c r="MA322" s="99"/>
      <c r="MB322" s="99"/>
      <c r="MC322" s="99"/>
      <c r="MD322" s="99"/>
      <c r="ME322" s="99"/>
      <c r="MF322" s="99"/>
      <c r="MG322" s="99"/>
      <c r="MH322" s="99"/>
      <c r="MI322" s="99"/>
      <c r="MJ322" s="99"/>
      <c r="MK322" s="99"/>
      <c r="ML322" s="99"/>
      <c r="MM322" s="99"/>
      <c r="MN322" s="99"/>
      <c r="MO322" s="99"/>
      <c r="MP322" s="99"/>
      <c r="MQ322" s="99"/>
      <c r="MR322" s="99"/>
      <c r="MS322" s="99"/>
      <c r="MT322" s="99"/>
      <c r="MU322" s="99"/>
      <c r="MV322" s="99"/>
      <c r="MW322" s="99"/>
      <c r="MX322" s="99"/>
      <c r="MY322" s="99"/>
      <c r="MZ322" s="99"/>
      <c r="NA322" s="99"/>
      <c r="NB322" s="99"/>
      <c r="NC322" s="99"/>
      <c r="ND322" s="99"/>
      <c r="NE322" s="99"/>
      <c r="NF322" s="99"/>
      <c r="NG322" s="99"/>
      <c r="NH322" s="99"/>
      <c r="NI322" s="99"/>
      <c r="NJ322" s="99"/>
      <c r="NK322" s="99"/>
      <c r="NL322" s="99"/>
      <c r="NM322" s="99"/>
      <c r="NN322" s="99"/>
      <c r="NO322" s="99"/>
      <c r="NP322" s="99"/>
      <c r="NQ322" s="99"/>
      <c r="NR322" s="99"/>
      <c r="NS322" s="99"/>
      <c r="NT322" s="99"/>
      <c r="NU322" s="99"/>
      <c r="NV322" s="99"/>
      <c r="NW322" s="99"/>
      <c r="NX322" s="99"/>
      <c r="NY322" s="99"/>
      <c r="NZ322" s="99"/>
      <c r="OA322" s="99"/>
      <c r="OB322" s="99"/>
      <c r="OC322" s="99"/>
      <c r="OD322" s="99"/>
      <c r="OE322" s="99"/>
      <c r="OF322" s="99"/>
      <c r="OG322" s="99"/>
      <c r="OH322" s="99"/>
      <c r="OI322" s="99"/>
      <c r="OJ322" s="99"/>
      <c r="OK322" s="99"/>
      <c r="OL322" s="99"/>
      <c r="OM322" s="99"/>
      <c r="ON322" s="99"/>
      <c r="OO322" s="99"/>
      <c r="OP322" s="99"/>
      <c r="OQ322" s="99"/>
      <c r="OR322" s="99"/>
      <c r="OS322" s="99"/>
      <c r="OT322" s="99"/>
      <c r="OU322" s="99"/>
      <c r="OV322" s="99"/>
      <c r="OW322" s="99"/>
      <c r="OX322" s="99"/>
      <c r="OY322" s="99"/>
      <c r="OZ322" s="99"/>
      <c r="PA322" s="99"/>
      <c r="PB322" s="99"/>
      <c r="PC322" s="99"/>
      <c r="PD322" s="99"/>
      <c r="PE322" s="99"/>
      <c r="PF322" s="99"/>
      <c r="PG322" s="99"/>
      <c r="PH322" s="99"/>
      <c r="PI322" s="99"/>
      <c r="PJ322" s="99"/>
      <c r="PK322" s="99"/>
      <c r="PL322" s="99"/>
      <c r="PM322" s="99"/>
      <c r="PN322" s="99"/>
      <c r="PO322" s="99"/>
      <c r="PP322" s="99"/>
      <c r="PQ322" s="99"/>
      <c r="PR322" s="99"/>
      <c r="PS322" s="99"/>
      <c r="PT322" s="99"/>
      <c r="PU322" s="99"/>
      <c r="PV322" s="99"/>
      <c r="PW322" s="99"/>
      <c r="PX322" s="99"/>
      <c r="PY322" s="99"/>
      <c r="PZ322" s="99"/>
      <c r="QA322" s="99"/>
      <c r="QB322" s="99"/>
      <c r="QC322" s="99"/>
      <c r="QD322" s="99"/>
      <c r="QE322" s="99"/>
      <c r="QF322" s="99"/>
      <c r="QG322" s="99"/>
      <c r="QH322" s="99"/>
      <c r="QI322" s="99"/>
      <c r="QJ322" s="99"/>
      <c r="QK322" s="99"/>
      <c r="QL322" s="99"/>
      <c r="QM322" s="99"/>
      <c r="QN322" s="99"/>
      <c r="QO322" s="99"/>
      <c r="QP322" s="99"/>
      <c r="QQ322" s="99"/>
      <c r="QR322" s="99"/>
      <c r="QS322" s="99"/>
      <c r="QT322" s="99"/>
      <c r="QU322" s="99"/>
      <c r="QV322" s="99"/>
      <c r="QW322" s="99"/>
      <c r="QX322" s="99"/>
      <c r="QY322" s="99"/>
      <c r="QZ322" s="99"/>
      <c r="RA322" s="99"/>
      <c r="RB322" s="99"/>
      <c r="RC322" s="99"/>
      <c r="RD322" s="99"/>
      <c r="RE322" s="99"/>
      <c r="RF322" s="99"/>
      <c r="RG322" s="99"/>
      <c r="RH322" s="99"/>
      <c r="RI322" s="99"/>
      <c r="RJ322" s="99"/>
      <c r="RK322" s="99"/>
      <c r="RL322" s="99"/>
      <c r="RM322" s="99"/>
      <c r="RN322" s="99"/>
      <c r="RO322" s="99"/>
      <c r="RP322" s="99"/>
      <c r="RQ322" s="99"/>
      <c r="RR322" s="99"/>
      <c r="RS322" s="99"/>
      <c r="RT322" s="99"/>
      <c r="RU322" s="99"/>
      <c r="RV322" s="99"/>
      <c r="RW322" s="99"/>
      <c r="RX322" s="99"/>
      <c r="RY322" s="99"/>
      <c r="RZ322" s="99"/>
      <c r="SA322" s="99"/>
      <c r="SB322" s="99"/>
      <c r="SC322" s="99"/>
      <c r="SD322" s="99"/>
      <c r="SE322" s="99"/>
      <c r="SF322" s="99"/>
      <c r="SG322" s="99"/>
      <c r="SH322" s="99"/>
      <c r="SI322" s="99"/>
      <c r="SJ322" s="99"/>
      <c r="SK322" s="99"/>
      <c r="SL322" s="99"/>
      <c r="SM322" s="99"/>
      <c r="SN322" s="99"/>
      <c r="SO322" s="99"/>
      <c r="SP322" s="99"/>
      <c r="SQ322" s="99"/>
      <c r="SR322" s="99"/>
      <c r="SS322" s="99"/>
      <c r="ST322" s="99"/>
      <c r="SU322" s="99"/>
      <c r="SV322" s="99"/>
      <c r="SW322" s="99"/>
      <c r="SX322" s="99"/>
      <c r="SY322" s="99"/>
      <c r="SZ322" s="99"/>
      <c r="TA322" s="99"/>
      <c r="TB322" s="99"/>
      <c r="TC322" s="99"/>
      <c r="TD322" s="99"/>
      <c r="TE322" s="99"/>
      <c r="TF322" s="99"/>
      <c r="TG322" s="99"/>
      <c r="TH322" s="99"/>
      <c r="TI322" s="99"/>
      <c r="TJ322" s="99"/>
      <c r="TK322" s="99"/>
      <c r="TL322" s="99"/>
      <c r="TM322" s="99"/>
      <c r="TN322" s="99"/>
      <c r="TO322" s="99"/>
      <c r="TP322" s="99"/>
      <c r="TQ322" s="99"/>
      <c r="TR322" s="99"/>
      <c r="TS322" s="99"/>
      <c r="TT322" s="99"/>
      <c r="TU322" s="99"/>
      <c r="TV322" s="99"/>
      <c r="TW322" s="99"/>
      <c r="TX322" s="99"/>
      <c r="TY322" s="99"/>
      <c r="TZ322" s="99"/>
      <c r="UA322" s="99"/>
      <c r="UB322" s="99"/>
      <c r="UC322" s="99"/>
      <c r="UD322" s="99"/>
      <c r="UE322" s="99"/>
      <c r="UF322" s="99"/>
      <c r="UG322" s="99"/>
      <c r="UH322" s="99"/>
      <c r="UI322" s="99"/>
      <c r="UJ322" s="99"/>
      <c r="UK322" s="99"/>
      <c r="UL322" s="99"/>
      <c r="UM322" s="99"/>
      <c r="UN322" s="99"/>
      <c r="UO322" s="99"/>
      <c r="UP322" s="99"/>
      <c r="UQ322" s="99"/>
      <c r="UR322" s="99"/>
      <c r="US322" s="99"/>
      <c r="UT322" s="99"/>
      <c r="UU322" s="99"/>
      <c r="UV322" s="99"/>
      <c r="UW322" s="99"/>
      <c r="UX322" s="99"/>
      <c r="UY322" s="99"/>
      <c r="UZ322" s="99"/>
      <c r="VA322" s="99"/>
      <c r="VB322" s="99"/>
      <c r="VC322" s="99"/>
      <c r="VD322" s="99"/>
      <c r="VE322" s="99"/>
      <c r="VF322" s="99"/>
      <c r="VG322" s="99"/>
      <c r="VH322" s="99"/>
      <c r="VI322" s="99"/>
      <c r="VJ322" s="99"/>
      <c r="VK322" s="99"/>
      <c r="VL322" s="99"/>
      <c r="VM322" s="99"/>
      <c r="VN322" s="99"/>
      <c r="VO322" s="99"/>
      <c r="VP322" s="99"/>
      <c r="VQ322" s="99"/>
      <c r="VR322" s="99"/>
      <c r="VS322" s="99"/>
      <c r="VT322" s="99"/>
      <c r="VU322" s="99"/>
      <c r="VV322" s="99"/>
      <c r="VW322" s="99"/>
      <c r="VX322" s="99"/>
      <c r="VY322" s="99"/>
      <c r="VZ322" s="99"/>
      <c r="WA322" s="99"/>
      <c r="WB322" s="99"/>
      <c r="WC322" s="99"/>
      <c r="WD322" s="99"/>
      <c r="WE322" s="99"/>
      <c r="WF322" s="99"/>
      <c r="WG322" s="99"/>
      <c r="WH322" s="99"/>
      <c r="WI322" s="99"/>
      <c r="WJ322" s="99"/>
      <c r="WK322" s="99"/>
      <c r="WL322" s="99"/>
      <c r="WM322" s="99"/>
      <c r="WN322" s="99"/>
      <c r="WO322" s="99"/>
      <c r="WP322" s="99"/>
      <c r="WQ322" s="99"/>
      <c r="WR322" s="99"/>
      <c r="WS322" s="99"/>
      <c r="WT322" s="99"/>
      <c r="WU322" s="99"/>
      <c r="WV322" s="99"/>
      <c r="WW322" s="99"/>
      <c r="WX322" s="99"/>
      <c r="WY322" s="99"/>
      <c r="WZ322" s="99"/>
      <c r="XA322" s="99"/>
      <c r="XB322" s="99"/>
      <c r="XC322" s="99"/>
      <c r="XD322" s="99"/>
      <c r="XE322" s="99"/>
      <c r="XF322" s="99"/>
      <c r="XG322" s="99"/>
      <c r="XH322" s="99"/>
      <c r="XI322" s="99"/>
      <c r="XJ322" s="99"/>
      <c r="XK322" s="99"/>
      <c r="XL322" s="99"/>
      <c r="XM322" s="99"/>
      <c r="XN322" s="99"/>
      <c r="XO322" s="99"/>
      <c r="XP322" s="99"/>
      <c r="XQ322" s="99"/>
      <c r="XR322" s="99"/>
      <c r="XS322" s="99"/>
      <c r="XT322" s="99"/>
      <c r="XU322" s="99"/>
      <c r="XV322" s="99"/>
      <c r="XW322" s="99"/>
      <c r="XX322" s="99"/>
      <c r="XY322" s="99"/>
      <c r="XZ322" s="99"/>
      <c r="YA322" s="99"/>
      <c r="YB322" s="99"/>
      <c r="YC322" s="99"/>
      <c r="YD322" s="99"/>
      <c r="YE322" s="99"/>
      <c r="YF322" s="99"/>
      <c r="YG322" s="99"/>
      <c r="YH322" s="99"/>
      <c r="YI322" s="99"/>
      <c r="YJ322" s="99"/>
      <c r="YK322" s="99"/>
      <c r="YL322" s="99"/>
      <c r="YM322" s="99"/>
      <c r="YN322" s="99"/>
      <c r="YO322" s="99"/>
      <c r="YP322" s="99"/>
      <c r="YQ322" s="99"/>
      <c r="YR322" s="99"/>
      <c r="YS322" s="99"/>
      <c r="YT322" s="99"/>
      <c r="YU322" s="99"/>
      <c r="YV322" s="99"/>
      <c r="YW322" s="99"/>
      <c r="YX322" s="99"/>
      <c r="YY322" s="99"/>
      <c r="YZ322" s="99"/>
      <c r="ZA322" s="99"/>
      <c r="ZB322" s="99"/>
      <c r="ZC322" s="99"/>
      <c r="ZD322" s="99"/>
      <c r="ZE322" s="99"/>
      <c r="ZF322" s="99"/>
      <c r="ZG322" s="99"/>
      <c r="ZH322" s="99"/>
      <c r="ZI322" s="99"/>
      <c r="ZJ322" s="99"/>
      <c r="ZK322" s="99"/>
      <c r="ZL322" s="99"/>
      <c r="ZM322" s="99"/>
      <c r="ZN322" s="99"/>
      <c r="ZO322" s="99"/>
      <c r="ZP322" s="99"/>
      <c r="ZQ322" s="99"/>
      <c r="ZR322" s="99"/>
      <c r="ZS322" s="99"/>
      <c r="ZT322" s="99"/>
      <c r="ZU322" s="99"/>
      <c r="ZV322" s="99"/>
      <c r="ZW322" s="99"/>
      <c r="ZX322" s="99"/>
      <c r="ZY322" s="99"/>
      <c r="ZZ322" s="99"/>
      <c r="AAA322" s="99"/>
      <c r="AAB322" s="99"/>
      <c r="AAC322" s="99"/>
      <c r="AAD322" s="99"/>
      <c r="AAE322" s="99"/>
      <c r="AAF322" s="99"/>
      <c r="AAG322" s="99"/>
      <c r="AAH322" s="99"/>
      <c r="AAI322" s="99"/>
      <c r="AAJ322" s="99"/>
      <c r="AAK322" s="99"/>
      <c r="AAL322" s="99"/>
      <c r="AAM322" s="99"/>
      <c r="AAN322" s="99"/>
      <c r="AAO322" s="99"/>
      <c r="AAP322" s="99"/>
      <c r="AAQ322" s="99"/>
      <c r="AAR322" s="99"/>
      <c r="AAS322" s="99"/>
      <c r="AAT322" s="99"/>
      <c r="AAU322" s="99"/>
      <c r="AAV322" s="99"/>
      <c r="AAW322" s="99"/>
      <c r="AAX322" s="99"/>
      <c r="AAY322" s="99"/>
      <c r="AAZ322" s="99"/>
      <c r="ABA322" s="99"/>
      <c r="ABB322" s="99"/>
      <c r="ABC322" s="99"/>
      <c r="ABD322" s="99"/>
      <c r="ABE322" s="99"/>
      <c r="ABF322" s="99"/>
      <c r="ABG322" s="99"/>
      <c r="ABH322" s="99"/>
      <c r="ABI322" s="99"/>
      <c r="ABJ322" s="99"/>
      <c r="ABK322" s="99"/>
      <c r="ABL322" s="99"/>
      <c r="ABM322" s="99"/>
      <c r="ABN322" s="99"/>
      <c r="ABO322" s="99"/>
      <c r="ABP322" s="99"/>
      <c r="ABQ322" s="99"/>
      <c r="ABR322" s="99"/>
      <c r="ABS322" s="99"/>
      <c r="ABT322" s="99"/>
      <c r="ABU322" s="99"/>
      <c r="ABV322" s="99"/>
      <c r="ABW322" s="99"/>
      <c r="ABX322" s="99"/>
      <c r="ABY322" s="99"/>
      <c r="ABZ322" s="99"/>
      <c r="ACA322" s="99"/>
      <c r="ACB322" s="99"/>
      <c r="ACC322" s="99"/>
      <c r="ACD322" s="99"/>
      <c r="ACE322" s="99"/>
      <c r="ACF322" s="99"/>
      <c r="ACG322" s="99"/>
      <c r="ACH322" s="99"/>
      <c r="ACI322" s="99"/>
      <c r="ACJ322" s="99"/>
      <c r="ACK322" s="99"/>
      <c r="ACL322" s="99"/>
      <c r="ACM322" s="99"/>
      <c r="ACN322" s="99"/>
      <c r="ACO322" s="99"/>
      <c r="ACP322" s="99"/>
      <c r="ACQ322" s="99"/>
      <c r="ACR322" s="99"/>
      <c r="ACS322" s="99"/>
      <c r="ACT322" s="99"/>
      <c r="ACU322" s="99"/>
      <c r="ACV322" s="99"/>
      <c r="ACW322" s="99"/>
      <c r="ACX322" s="99"/>
      <c r="ACY322" s="99"/>
      <c r="ACZ322" s="99"/>
      <c r="ADA322" s="99"/>
      <c r="ADB322" s="99"/>
      <c r="ADC322" s="99"/>
      <c r="ADD322" s="99"/>
      <c r="ADE322" s="99"/>
      <c r="ADF322" s="99"/>
      <c r="ADG322" s="99"/>
      <c r="ADH322" s="99"/>
      <c r="ADI322" s="99"/>
      <c r="ADJ322" s="99"/>
      <c r="ADK322" s="99"/>
      <c r="ADL322" s="99"/>
      <c r="ADM322" s="99"/>
      <c r="ADN322" s="99"/>
      <c r="ADO322" s="99"/>
      <c r="ADP322" s="99"/>
      <c r="ADQ322" s="99"/>
      <c r="ADR322" s="99"/>
      <c r="ADS322" s="99"/>
      <c r="ADT322" s="99"/>
      <c r="ADU322" s="99"/>
      <c r="ADV322" s="99"/>
      <c r="ADW322" s="99"/>
      <c r="ADX322" s="99"/>
      <c r="ADY322" s="99"/>
      <c r="ADZ322" s="99"/>
      <c r="AEA322" s="99"/>
      <c r="AEB322" s="99"/>
      <c r="AEC322" s="99"/>
      <c r="AED322" s="99"/>
      <c r="AEE322" s="99"/>
      <c r="AEF322" s="99"/>
      <c r="AEG322" s="99"/>
      <c r="AEH322" s="99"/>
      <c r="AEI322" s="99"/>
      <c r="AEJ322" s="99"/>
      <c r="AEK322" s="99"/>
      <c r="AEL322" s="99"/>
      <c r="AEM322" s="99"/>
      <c r="AEN322" s="99"/>
      <c r="AEO322" s="99"/>
      <c r="AEP322" s="99"/>
      <c r="AEQ322" s="99"/>
      <c r="AER322" s="99"/>
      <c r="AES322" s="99"/>
      <c r="AET322" s="99"/>
      <c r="AEU322" s="99"/>
      <c r="AEV322" s="99"/>
      <c r="AEW322" s="99"/>
      <c r="AEX322" s="99"/>
      <c r="AEY322" s="99"/>
      <c r="AEZ322" s="99"/>
      <c r="AFA322" s="99"/>
      <c r="AFB322" s="99"/>
      <c r="AFC322" s="99"/>
      <c r="AFD322" s="99"/>
      <c r="AFE322" s="99"/>
      <c r="AFF322" s="99"/>
      <c r="AFG322" s="99"/>
      <c r="AFH322" s="99"/>
      <c r="AFI322" s="99"/>
      <c r="AFJ322" s="99"/>
      <c r="AFK322" s="99"/>
      <c r="AFL322" s="99"/>
      <c r="AFM322" s="99"/>
      <c r="AFN322" s="99"/>
      <c r="AFO322" s="99"/>
      <c r="AFP322" s="99"/>
      <c r="AFQ322" s="99"/>
      <c r="AFR322" s="99"/>
      <c r="AFS322" s="99"/>
      <c r="AFT322" s="99"/>
      <c r="AFU322" s="99"/>
      <c r="AFV322" s="99"/>
      <c r="AFW322" s="99"/>
      <c r="AFX322" s="99"/>
      <c r="AFY322" s="99"/>
      <c r="AFZ322" s="99"/>
      <c r="AGA322" s="99"/>
      <c r="AGB322" s="99"/>
      <c r="AGC322" s="99"/>
      <c r="AGD322" s="99"/>
      <c r="AGE322" s="99"/>
      <c r="AGF322" s="99"/>
      <c r="AGG322" s="99"/>
      <c r="AGH322" s="99"/>
      <c r="AGI322" s="99"/>
      <c r="AGJ322" s="99"/>
      <c r="AGK322" s="99"/>
      <c r="AGL322" s="99"/>
      <c r="AGM322" s="99"/>
      <c r="AGN322" s="99"/>
      <c r="AGO322" s="99"/>
      <c r="AGP322" s="99"/>
      <c r="AGQ322" s="99"/>
      <c r="AGR322" s="99"/>
      <c r="AGS322" s="99"/>
      <c r="AGT322" s="99"/>
      <c r="AGU322" s="99"/>
      <c r="AGV322" s="99"/>
      <c r="AGW322" s="99"/>
      <c r="AGX322" s="99"/>
      <c r="AGY322" s="99"/>
      <c r="AGZ322" s="99"/>
      <c r="AHA322" s="99"/>
      <c r="AHB322" s="99"/>
      <c r="AHC322" s="99"/>
      <c r="AHD322" s="99"/>
      <c r="AHE322" s="99"/>
      <c r="AHF322" s="99"/>
      <c r="AHG322" s="99"/>
      <c r="AHH322" s="99"/>
      <c r="AHI322" s="99"/>
      <c r="AHJ322" s="99"/>
      <c r="AHK322" s="99"/>
      <c r="AHL322" s="99"/>
      <c r="AHM322" s="99"/>
      <c r="AHN322" s="99"/>
      <c r="AHO322" s="99"/>
      <c r="AHP322" s="99"/>
      <c r="AHQ322" s="99"/>
      <c r="AHR322" s="99"/>
      <c r="AHS322" s="99"/>
      <c r="AHT322" s="99"/>
      <c r="AHU322" s="99"/>
      <c r="AHV322" s="99"/>
      <c r="AHW322" s="99"/>
      <c r="AHX322" s="99"/>
      <c r="AHY322" s="99"/>
      <c r="AHZ322" s="99"/>
      <c r="AIA322" s="99"/>
      <c r="AIB322" s="99"/>
      <c r="AIC322" s="99"/>
      <c r="AID322" s="99"/>
      <c r="AIE322" s="99"/>
      <c r="AIF322" s="99"/>
      <c r="AIG322" s="99"/>
      <c r="AIH322" s="99"/>
      <c r="AII322" s="99"/>
      <c r="AIJ322" s="99"/>
      <c r="AIK322" s="99"/>
      <c r="AIL322" s="99"/>
      <c r="AIM322" s="99"/>
      <c r="AIN322" s="99"/>
      <c r="AIO322" s="99"/>
      <c r="AIP322" s="99"/>
      <c r="AIQ322" s="99"/>
      <c r="AIR322" s="99"/>
      <c r="AIS322" s="99"/>
      <c r="AIT322" s="99"/>
      <c r="AIU322" s="99"/>
      <c r="AIV322" s="99"/>
      <c r="AIW322" s="99"/>
      <c r="AIX322" s="99"/>
      <c r="AIY322" s="99"/>
      <c r="AIZ322" s="99"/>
      <c r="AJA322" s="99"/>
      <c r="AJB322" s="99"/>
      <c r="AJC322" s="99"/>
      <c r="AJD322" s="99"/>
      <c r="AJE322" s="99"/>
      <c r="AJF322" s="99"/>
      <c r="AJG322" s="99"/>
      <c r="AJH322" s="99"/>
      <c r="AJI322" s="99"/>
      <c r="AJJ322" s="99"/>
      <c r="AJK322" s="99"/>
      <c r="AJL322" s="99"/>
      <c r="AJM322" s="99"/>
      <c r="AJN322" s="99"/>
      <c r="AJO322" s="99"/>
      <c r="AJP322" s="99"/>
      <c r="AJQ322" s="99"/>
      <c r="AJR322" s="99"/>
      <c r="AJS322" s="99"/>
      <c r="AJT322" s="99"/>
      <c r="AJU322" s="99"/>
      <c r="AJV322" s="99"/>
      <c r="AJW322" s="99"/>
      <c r="AJX322" s="99"/>
      <c r="AJY322" s="99"/>
      <c r="AJZ322" s="99"/>
      <c r="AKA322" s="99"/>
      <c r="AKB322" s="99"/>
      <c r="AKC322" s="99"/>
      <c r="AKD322" s="99"/>
      <c r="AKE322" s="99"/>
      <c r="AKF322" s="99"/>
      <c r="AKG322" s="99"/>
      <c r="AKH322" s="99"/>
      <c r="AKI322" s="99"/>
      <c r="AKJ322" s="99"/>
      <c r="AKK322" s="99"/>
      <c r="AKL322" s="99"/>
      <c r="AKM322" s="99"/>
      <c r="AKN322" s="99"/>
      <c r="AKO322" s="99"/>
      <c r="AKP322" s="99"/>
      <c r="AKQ322" s="99"/>
      <c r="AKR322" s="99"/>
      <c r="AKS322" s="99"/>
      <c r="AKT322" s="99"/>
      <c r="AKU322" s="99"/>
      <c r="AKV322" s="99"/>
      <c r="AKW322" s="99"/>
      <c r="AKX322" s="99"/>
      <c r="AKY322" s="99"/>
      <c r="AKZ322" s="99"/>
      <c r="ALA322" s="99"/>
      <c r="ALB322" s="99"/>
      <c r="ALC322" s="99"/>
      <c r="ALD322" s="99"/>
      <c r="ALE322" s="99"/>
      <c r="ALF322" s="99"/>
      <c r="ALG322" s="99"/>
      <c r="ALH322" s="99"/>
      <c r="ALI322" s="99"/>
      <c r="ALJ322" s="99"/>
      <c r="ALK322" s="99"/>
      <c r="ALL322" s="99"/>
      <c r="ALM322" s="99"/>
      <c r="ALN322" s="99"/>
      <c r="ALO322" s="99"/>
      <c r="ALP322" s="99"/>
      <c r="ALQ322" s="99"/>
      <c r="ALR322" s="99"/>
      <c r="ALS322" s="99"/>
      <c r="ALT322" s="99"/>
      <c r="ALU322" s="99"/>
      <c r="ALV322" s="99"/>
      <c r="ALW322" s="99"/>
      <c r="ALX322" s="99"/>
      <c r="ALY322" s="99"/>
      <c r="ALZ322" s="99"/>
      <c r="AMA322" s="99"/>
      <c r="AMB322" s="99"/>
      <c r="AMC322" s="99"/>
      <c r="AMD322" s="99"/>
      <c r="AME322" s="99"/>
      <c r="AMF322" s="99"/>
      <c r="AMG322" s="99"/>
      <c r="AMH322" s="99"/>
      <c r="AMI322" s="99"/>
      <c r="AMJ322" s="99"/>
    </row>
    <row r="323" spans="1:1024" ht="15" customHeight="1" x14ac:dyDescent="0.25">
      <c r="A323" s="100"/>
      <c r="B323" s="668" t="s">
        <v>249</v>
      </c>
      <c r="C323" s="668"/>
      <c r="D323" s="692" t="str">
        <f>'Ergebnisse - Kategorien'!C13</f>
        <v>Strom: Bilanzierung nach der marktbasierten Methode</v>
      </c>
      <c r="E323" s="693"/>
      <c r="F323" s="694"/>
      <c r="G323" s="267">
        <f>SUM(G218:G219, G222:G319)</f>
        <v>0</v>
      </c>
      <c r="H323" s="268">
        <f t="shared" ref="H323:J323" si="2">SUM(H218:H219, H222:H319)</f>
        <v>0</v>
      </c>
      <c r="I323" s="268">
        <f t="shared" si="2"/>
        <v>0</v>
      </c>
      <c r="J323" s="269">
        <f t="shared" si="2"/>
        <v>0</v>
      </c>
      <c r="K323" s="99"/>
      <c r="L323" s="99"/>
      <c r="M323" s="99"/>
      <c r="N323" s="99"/>
      <c r="O323" s="99"/>
      <c r="P323" s="99"/>
      <c r="Q323" s="99"/>
      <c r="R323" s="99"/>
      <c r="S323" s="99"/>
      <c r="T323" s="99"/>
      <c r="U323" s="99"/>
      <c r="V323" s="99"/>
      <c r="W323" s="99"/>
      <c r="X323" s="99"/>
      <c r="Y323" s="99"/>
      <c r="Z323" s="99"/>
      <c r="AA323" s="99"/>
      <c r="AB323" s="99"/>
      <c r="AC323" s="99"/>
      <c r="AD323" s="99"/>
      <c r="AE323" s="99"/>
      <c r="AF323" s="99"/>
      <c r="AG323" s="99"/>
      <c r="AH323" s="99"/>
      <c r="AI323" s="99"/>
      <c r="AJ323" s="99"/>
      <c r="AK323" s="99"/>
      <c r="AL323" s="99"/>
      <c r="AM323" s="99"/>
      <c r="AN323" s="99"/>
      <c r="AO323" s="99"/>
      <c r="AP323" s="99"/>
      <c r="AQ323" s="99"/>
      <c r="AR323" s="99"/>
      <c r="AS323" s="99"/>
      <c r="AT323" s="99"/>
      <c r="AU323" s="99"/>
      <c r="AV323" s="99"/>
      <c r="AW323" s="99"/>
      <c r="AX323" s="99"/>
      <c r="AY323" s="99"/>
      <c r="AZ323" s="99"/>
      <c r="BA323" s="99"/>
      <c r="BB323" s="99"/>
      <c r="BC323" s="99"/>
      <c r="BD323" s="99"/>
      <c r="BE323" s="99"/>
      <c r="BF323" s="99"/>
      <c r="BG323" s="99"/>
      <c r="BH323" s="99"/>
      <c r="BI323" s="99"/>
      <c r="BJ323" s="99"/>
      <c r="BK323" s="99"/>
      <c r="BL323" s="99"/>
      <c r="BM323" s="99"/>
      <c r="BN323" s="99"/>
      <c r="BO323" s="99"/>
      <c r="BP323" s="99"/>
      <c r="BQ323" s="99"/>
      <c r="BR323" s="99"/>
      <c r="BS323" s="99"/>
      <c r="BT323" s="99"/>
      <c r="BU323" s="99"/>
      <c r="BV323" s="99"/>
      <c r="BW323" s="99"/>
      <c r="BX323" s="99"/>
      <c r="BY323" s="99"/>
      <c r="BZ323" s="99"/>
      <c r="CA323" s="99"/>
      <c r="CB323" s="99"/>
      <c r="CC323" s="99"/>
      <c r="CD323" s="99"/>
      <c r="CE323" s="99"/>
      <c r="CF323" s="99"/>
      <c r="CG323" s="99"/>
      <c r="CH323" s="99"/>
      <c r="CI323" s="99"/>
      <c r="CJ323" s="99"/>
      <c r="CK323" s="99"/>
      <c r="CL323" s="99"/>
      <c r="CM323" s="99"/>
      <c r="CN323" s="99"/>
      <c r="CO323" s="99"/>
      <c r="CP323" s="99"/>
      <c r="CQ323" s="99"/>
      <c r="CR323" s="99"/>
      <c r="CS323" s="99"/>
      <c r="CT323" s="99"/>
      <c r="CU323" s="99"/>
      <c r="CV323" s="99"/>
      <c r="CW323" s="99"/>
      <c r="CX323" s="99"/>
      <c r="CY323" s="99"/>
      <c r="CZ323" s="99"/>
      <c r="DA323" s="99"/>
      <c r="DB323" s="99"/>
      <c r="DC323" s="99"/>
      <c r="DD323" s="99"/>
      <c r="DE323" s="99"/>
      <c r="DF323" s="99"/>
      <c r="DG323" s="99"/>
      <c r="DH323" s="99"/>
      <c r="DI323" s="99"/>
      <c r="DJ323" s="99"/>
      <c r="DK323" s="99"/>
      <c r="DL323" s="99"/>
      <c r="DM323" s="99"/>
      <c r="DN323" s="99"/>
      <c r="DO323" s="99"/>
      <c r="DP323" s="99"/>
      <c r="DQ323" s="99"/>
      <c r="DR323" s="99"/>
      <c r="DS323" s="99"/>
      <c r="DT323" s="99"/>
      <c r="DU323" s="99"/>
      <c r="DV323" s="99"/>
      <c r="DW323" s="99"/>
      <c r="DX323" s="99"/>
      <c r="DY323" s="99"/>
      <c r="DZ323" s="99"/>
      <c r="EA323" s="99"/>
      <c r="EB323" s="99"/>
      <c r="EC323" s="99"/>
      <c r="ED323" s="99"/>
      <c r="EE323" s="99"/>
      <c r="EF323" s="99"/>
      <c r="EG323" s="99"/>
      <c r="EH323" s="99"/>
      <c r="EI323" s="99"/>
      <c r="EJ323" s="99"/>
      <c r="EK323" s="99"/>
      <c r="EL323" s="99"/>
      <c r="EM323" s="99"/>
      <c r="EN323" s="99"/>
      <c r="EO323" s="99"/>
      <c r="EP323" s="99"/>
      <c r="EQ323" s="99"/>
      <c r="ER323" s="99"/>
      <c r="ES323" s="99"/>
      <c r="ET323" s="99"/>
      <c r="EU323" s="99"/>
      <c r="EV323" s="99"/>
      <c r="EW323" s="99"/>
      <c r="EX323" s="99"/>
      <c r="EY323" s="99"/>
      <c r="EZ323" s="99"/>
      <c r="FA323" s="99"/>
      <c r="FB323" s="99"/>
      <c r="FC323" s="99"/>
      <c r="FD323" s="99"/>
      <c r="FE323" s="99"/>
      <c r="FF323" s="99"/>
      <c r="FG323" s="99"/>
      <c r="FH323" s="99"/>
      <c r="FI323" s="99"/>
      <c r="FJ323" s="99"/>
      <c r="FK323" s="99"/>
      <c r="FL323" s="99"/>
      <c r="FM323" s="99"/>
      <c r="FN323" s="99"/>
      <c r="FO323" s="99"/>
      <c r="FP323" s="99"/>
      <c r="FQ323" s="99"/>
      <c r="FR323" s="99"/>
      <c r="FS323" s="99"/>
      <c r="FT323" s="99"/>
      <c r="FU323" s="99"/>
      <c r="FV323" s="99"/>
      <c r="FW323" s="99"/>
      <c r="FX323" s="99"/>
      <c r="FY323" s="99"/>
      <c r="FZ323" s="99"/>
      <c r="GA323" s="99"/>
      <c r="GB323" s="99"/>
      <c r="GC323" s="99"/>
      <c r="GD323" s="99"/>
      <c r="GE323" s="99"/>
      <c r="GF323" s="99"/>
      <c r="GG323" s="99"/>
      <c r="GH323" s="99"/>
      <c r="GI323" s="99"/>
      <c r="GJ323" s="99"/>
      <c r="GK323" s="99"/>
      <c r="GL323" s="99"/>
      <c r="GM323" s="99"/>
      <c r="GN323" s="99"/>
      <c r="GO323" s="99"/>
      <c r="GP323" s="99"/>
      <c r="GQ323" s="99"/>
      <c r="GR323" s="99"/>
      <c r="GS323" s="99"/>
      <c r="GT323" s="99"/>
      <c r="GU323" s="99"/>
      <c r="GV323" s="99"/>
      <c r="GW323" s="99"/>
      <c r="GX323" s="99"/>
      <c r="GY323" s="99"/>
      <c r="GZ323" s="99"/>
      <c r="HA323" s="99"/>
      <c r="HB323" s="99"/>
      <c r="HC323" s="99"/>
      <c r="HD323" s="99"/>
      <c r="HE323" s="99"/>
      <c r="HF323" s="99"/>
      <c r="HG323" s="99"/>
      <c r="HH323" s="99"/>
      <c r="HI323" s="99"/>
      <c r="HJ323" s="99"/>
      <c r="HK323" s="99"/>
      <c r="HL323" s="99"/>
      <c r="HM323" s="99"/>
      <c r="HN323" s="99"/>
      <c r="HO323" s="99"/>
      <c r="HP323" s="99"/>
      <c r="HQ323" s="99"/>
      <c r="HR323" s="99"/>
      <c r="HS323" s="99"/>
      <c r="HT323" s="99"/>
      <c r="HU323" s="99"/>
      <c r="HV323" s="99"/>
      <c r="HW323" s="99"/>
      <c r="HX323" s="99"/>
      <c r="HY323" s="99"/>
      <c r="HZ323" s="99"/>
      <c r="IA323" s="99"/>
      <c r="IB323" s="99"/>
      <c r="IC323" s="99"/>
      <c r="ID323" s="99"/>
      <c r="IE323" s="99"/>
      <c r="IF323" s="99"/>
      <c r="IG323" s="99"/>
      <c r="IH323" s="99"/>
      <c r="II323" s="99"/>
      <c r="IJ323" s="99"/>
      <c r="IK323" s="99"/>
      <c r="IL323" s="99"/>
      <c r="IM323" s="99"/>
      <c r="IN323" s="99"/>
      <c r="IO323" s="99"/>
      <c r="IP323" s="99"/>
      <c r="IQ323" s="99"/>
      <c r="IR323" s="99"/>
      <c r="IS323" s="99"/>
      <c r="IT323" s="99"/>
      <c r="IU323" s="99"/>
      <c r="IV323" s="99"/>
      <c r="IW323" s="99"/>
      <c r="IX323" s="99"/>
      <c r="IY323" s="99"/>
      <c r="IZ323" s="99"/>
      <c r="JA323" s="99"/>
      <c r="JB323" s="99"/>
      <c r="JC323" s="99"/>
      <c r="JD323" s="99"/>
      <c r="JE323" s="99"/>
      <c r="JF323" s="99"/>
      <c r="JG323" s="99"/>
      <c r="JH323" s="99"/>
      <c r="JI323" s="99"/>
      <c r="JJ323" s="99"/>
      <c r="JK323" s="99"/>
      <c r="JL323" s="99"/>
      <c r="JM323" s="99"/>
      <c r="JN323" s="99"/>
      <c r="JO323" s="99"/>
      <c r="JP323" s="99"/>
      <c r="JQ323" s="99"/>
      <c r="JR323" s="99"/>
      <c r="JS323" s="99"/>
      <c r="JT323" s="99"/>
      <c r="JU323" s="99"/>
      <c r="JV323" s="99"/>
      <c r="JW323" s="99"/>
      <c r="JX323" s="99"/>
      <c r="JY323" s="99"/>
      <c r="JZ323" s="99"/>
      <c r="KA323" s="99"/>
      <c r="KB323" s="99"/>
      <c r="KC323" s="99"/>
      <c r="KD323" s="99"/>
      <c r="KE323" s="99"/>
      <c r="KF323" s="99"/>
      <c r="KG323" s="99"/>
      <c r="KH323" s="99"/>
      <c r="KI323" s="99"/>
      <c r="KJ323" s="99"/>
      <c r="KK323" s="99"/>
      <c r="KL323" s="99"/>
      <c r="KM323" s="99"/>
      <c r="KN323" s="99"/>
      <c r="KO323" s="99"/>
      <c r="KP323" s="99"/>
      <c r="KQ323" s="99"/>
      <c r="KR323" s="99"/>
      <c r="KS323" s="99"/>
      <c r="KT323" s="99"/>
      <c r="KU323" s="99"/>
      <c r="KV323" s="99"/>
      <c r="KW323" s="99"/>
      <c r="KX323" s="99"/>
      <c r="KY323" s="99"/>
      <c r="KZ323" s="99"/>
      <c r="LA323" s="99"/>
      <c r="LB323" s="99"/>
      <c r="LC323" s="99"/>
      <c r="LD323" s="99"/>
      <c r="LE323" s="99"/>
      <c r="LF323" s="99"/>
      <c r="LG323" s="99"/>
      <c r="LH323" s="99"/>
      <c r="LI323" s="99"/>
      <c r="LJ323" s="99"/>
      <c r="LK323" s="99"/>
      <c r="LL323" s="99"/>
      <c r="LM323" s="99"/>
      <c r="LN323" s="99"/>
      <c r="LO323" s="99"/>
      <c r="LP323" s="99"/>
      <c r="LQ323" s="99"/>
      <c r="LR323" s="99"/>
      <c r="LS323" s="99"/>
      <c r="LT323" s="99"/>
      <c r="LU323" s="99"/>
      <c r="LV323" s="99"/>
      <c r="LW323" s="99"/>
      <c r="LX323" s="99"/>
      <c r="LY323" s="99"/>
      <c r="LZ323" s="99"/>
      <c r="MA323" s="99"/>
      <c r="MB323" s="99"/>
      <c r="MC323" s="99"/>
      <c r="MD323" s="99"/>
      <c r="ME323" s="99"/>
      <c r="MF323" s="99"/>
      <c r="MG323" s="99"/>
      <c r="MH323" s="99"/>
      <c r="MI323" s="99"/>
      <c r="MJ323" s="99"/>
      <c r="MK323" s="99"/>
      <c r="ML323" s="99"/>
      <c r="MM323" s="99"/>
      <c r="MN323" s="99"/>
      <c r="MO323" s="99"/>
      <c r="MP323" s="99"/>
      <c r="MQ323" s="99"/>
      <c r="MR323" s="99"/>
      <c r="MS323" s="99"/>
      <c r="MT323" s="99"/>
      <c r="MU323" s="99"/>
      <c r="MV323" s="99"/>
      <c r="MW323" s="99"/>
      <c r="MX323" s="99"/>
      <c r="MY323" s="99"/>
      <c r="MZ323" s="99"/>
      <c r="NA323" s="99"/>
      <c r="NB323" s="99"/>
      <c r="NC323" s="99"/>
      <c r="ND323" s="99"/>
      <c r="NE323" s="99"/>
      <c r="NF323" s="99"/>
      <c r="NG323" s="99"/>
      <c r="NH323" s="99"/>
      <c r="NI323" s="99"/>
      <c r="NJ323" s="99"/>
      <c r="NK323" s="99"/>
      <c r="NL323" s="99"/>
      <c r="NM323" s="99"/>
      <c r="NN323" s="99"/>
      <c r="NO323" s="99"/>
      <c r="NP323" s="99"/>
      <c r="NQ323" s="99"/>
      <c r="NR323" s="99"/>
      <c r="NS323" s="99"/>
      <c r="NT323" s="99"/>
      <c r="NU323" s="99"/>
      <c r="NV323" s="99"/>
      <c r="NW323" s="99"/>
      <c r="NX323" s="99"/>
      <c r="NY323" s="99"/>
      <c r="NZ323" s="99"/>
      <c r="OA323" s="99"/>
      <c r="OB323" s="99"/>
      <c r="OC323" s="99"/>
      <c r="OD323" s="99"/>
      <c r="OE323" s="99"/>
      <c r="OF323" s="99"/>
      <c r="OG323" s="99"/>
      <c r="OH323" s="99"/>
      <c r="OI323" s="99"/>
      <c r="OJ323" s="99"/>
      <c r="OK323" s="99"/>
      <c r="OL323" s="99"/>
      <c r="OM323" s="99"/>
      <c r="ON323" s="99"/>
      <c r="OO323" s="99"/>
      <c r="OP323" s="99"/>
      <c r="OQ323" s="99"/>
      <c r="OR323" s="99"/>
      <c r="OS323" s="99"/>
      <c r="OT323" s="99"/>
      <c r="OU323" s="99"/>
      <c r="OV323" s="99"/>
      <c r="OW323" s="99"/>
      <c r="OX323" s="99"/>
      <c r="OY323" s="99"/>
      <c r="OZ323" s="99"/>
      <c r="PA323" s="99"/>
      <c r="PB323" s="99"/>
      <c r="PC323" s="99"/>
      <c r="PD323" s="99"/>
      <c r="PE323" s="99"/>
      <c r="PF323" s="99"/>
      <c r="PG323" s="99"/>
      <c r="PH323" s="99"/>
      <c r="PI323" s="99"/>
      <c r="PJ323" s="99"/>
      <c r="PK323" s="99"/>
      <c r="PL323" s="99"/>
      <c r="PM323" s="99"/>
      <c r="PN323" s="99"/>
      <c r="PO323" s="99"/>
      <c r="PP323" s="99"/>
      <c r="PQ323" s="99"/>
      <c r="PR323" s="99"/>
      <c r="PS323" s="99"/>
      <c r="PT323" s="99"/>
      <c r="PU323" s="99"/>
      <c r="PV323" s="99"/>
      <c r="PW323" s="99"/>
      <c r="PX323" s="99"/>
      <c r="PY323" s="99"/>
      <c r="PZ323" s="99"/>
      <c r="QA323" s="99"/>
      <c r="QB323" s="99"/>
      <c r="QC323" s="99"/>
      <c r="QD323" s="99"/>
      <c r="QE323" s="99"/>
      <c r="QF323" s="99"/>
      <c r="QG323" s="99"/>
      <c r="QH323" s="99"/>
      <c r="QI323" s="99"/>
      <c r="QJ323" s="99"/>
      <c r="QK323" s="99"/>
      <c r="QL323" s="99"/>
      <c r="QM323" s="99"/>
      <c r="QN323" s="99"/>
      <c r="QO323" s="99"/>
      <c r="QP323" s="99"/>
      <c r="QQ323" s="99"/>
      <c r="QR323" s="99"/>
      <c r="QS323" s="99"/>
      <c r="QT323" s="99"/>
      <c r="QU323" s="99"/>
      <c r="QV323" s="99"/>
      <c r="QW323" s="99"/>
      <c r="QX323" s="99"/>
      <c r="QY323" s="99"/>
      <c r="QZ323" s="99"/>
      <c r="RA323" s="99"/>
      <c r="RB323" s="99"/>
      <c r="RC323" s="99"/>
      <c r="RD323" s="99"/>
      <c r="RE323" s="99"/>
      <c r="RF323" s="99"/>
      <c r="RG323" s="99"/>
      <c r="RH323" s="99"/>
      <c r="RI323" s="99"/>
      <c r="RJ323" s="99"/>
      <c r="RK323" s="99"/>
      <c r="RL323" s="99"/>
      <c r="RM323" s="99"/>
      <c r="RN323" s="99"/>
      <c r="RO323" s="99"/>
      <c r="RP323" s="99"/>
      <c r="RQ323" s="99"/>
      <c r="RR323" s="99"/>
      <c r="RS323" s="99"/>
      <c r="RT323" s="99"/>
      <c r="RU323" s="99"/>
      <c r="RV323" s="99"/>
      <c r="RW323" s="99"/>
      <c r="RX323" s="99"/>
      <c r="RY323" s="99"/>
      <c r="RZ323" s="99"/>
      <c r="SA323" s="99"/>
      <c r="SB323" s="99"/>
      <c r="SC323" s="99"/>
      <c r="SD323" s="99"/>
      <c r="SE323" s="99"/>
      <c r="SF323" s="99"/>
      <c r="SG323" s="99"/>
      <c r="SH323" s="99"/>
      <c r="SI323" s="99"/>
      <c r="SJ323" s="99"/>
      <c r="SK323" s="99"/>
      <c r="SL323" s="99"/>
      <c r="SM323" s="99"/>
      <c r="SN323" s="99"/>
      <c r="SO323" s="99"/>
      <c r="SP323" s="99"/>
      <c r="SQ323" s="99"/>
      <c r="SR323" s="99"/>
      <c r="SS323" s="99"/>
      <c r="ST323" s="99"/>
      <c r="SU323" s="99"/>
      <c r="SV323" s="99"/>
      <c r="SW323" s="99"/>
      <c r="SX323" s="99"/>
      <c r="SY323" s="99"/>
      <c r="SZ323" s="99"/>
      <c r="TA323" s="99"/>
      <c r="TB323" s="99"/>
      <c r="TC323" s="99"/>
      <c r="TD323" s="99"/>
      <c r="TE323" s="99"/>
      <c r="TF323" s="99"/>
      <c r="TG323" s="99"/>
      <c r="TH323" s="99"/>
      <c r="TI323" s="99"/>
      <c r="TJ323" s="99"/>
      <c r="TK323" s="99"/>
      <c r="TL323" s="99"/>
      <c r="TM323" s="99"/>
      <c r="TN323" s="99"/>
      <c r="TO323" s="99"/>
      <c r="TP323" s="99"/>
      <c r="TQ323" s="99"/>
      <c r="TR323" s="99"/>
      <c r="TS323" s="99"/>
      <c r="TT323" s="99"/>
      <c r="TU323" s="99"/>
      <c r="TV323" s="99"/>
      <c r="TW323" s="99"/>
      <c r="TX323" s="99"/>
      <c r="TY323" s="99"/>
      <c r="TZ323" s="99"/>
      <c r="UA323" s="99"/>
      <c r="UB323" s="99"/>
      <c r="UC323" s="99"/>
      <c r="UD323" s="99"/>
      <c r="UE323" s="99"/>
      <c r="UF323" s="99"/>
      <c r="UG323" s="99"/>
      <c r="UH323" s="99"/>
      <c r="UI323" s="99"/>
      <c r="UJ323" s="99"/>
      <c r="UK323" s="99"/>
      <c r="UL323" s="99"/>
      <c r="UM323" s="99"/>
      <c r="UN323" s="99"/>
      <c r="UO323" s="99"/>
      <c r="UP323" s="99"/>
      <c r="UQ323" s="99"/>
      <c r="UR323" s="99"/>
      <c r="US323" s="99"/>
      <c r="UT323" s="99"/>
      <c r="UU323" s="99"/>
      <c r="UV323" s="99"/>
      <c r="UW323" s="99"/>
      <c r="UX323" s="99"/>
      <c r="UY323" s="99"/>
      <c r="UZ323" s="99"/>
      <c r="VA323" s="99"/>
      <c r="VB323" s="99"/>
      <c r="VC323" s="99"/>
      <c r="VD323" s="99"/>
      <c r="VE323" s="99"/>
      <c r="VF323" s="99"/>
      <c r="VG323" s="99"/>
      <c r="VH323" s="99"/>
      <c r="VI323" s="99"/>
      <c r="VJ323" s="99"/>
      <c r="VK323" s="99"/>
      <c r="VL323" s="99"/>
      <c r="VM323" s="99"/>
      <c r="VN323" s="99"/>
      <c r="VO323" s="99"/>
      <c r="VP323" s="99"/>
      <c r="VQ323" s="99"/>
      <c r="VR323" s="99"/>
      <c r="VS323" s="99"/>
      <c r="VT323" s="99"/>
      <c r="VU323" s="99"/>
      <c r="VV323" s="99"/>
      <c r="VW323" s="99"/>
      <c r="VX323" s="99"/>
      <c r="VY323" s="99"/>
      <c r="VZ323" s="99"/>
      <c r="WA323" s="99"/>
      <c r="WB323" s="99"/>
      <c r="WC323" s="99"/>
      <c r="WD323" s="99"/>
      <c r="WE323" s="99"/>
      <c r="WF323" s="99"/>
      <c r="WG323" s="99"/>
      <c r="WH323" s="99"/>
      <c r="WI323" s="99"/>
      <c r="WJ323" s="99"/>
      <c r="WK323" s="99"/>
      <c r="WL323" s="99"/>
      <c r="WM323" s="99"/>
      <c r="WN323" s="99"/>
      <c r="WO323" s="99"/>
      <c r="WP323" s="99"/>
      <c r="WQ323" s="99"/>
      <c r="WR323" s="99"/>
      <c r="WS323" s="99"/>
      <c r="WT323" s="99"/>
      <c r="WU323" s="99"/>
      <c r="WV323" s="99"/>
      <c r="WW323" s="99"/>
      <c r="WX323" s="99"/>
      <c r="WY323" s="99"/>
      <c r="WZ323" s="99"/>
      <c r="XA323" s="99"/>
      <c r="XB323" s="99"/>
      <c r="XC323" s="99"/>
      <c r="XD323" s="99"/>
      <c r="XE323" s="99"/>
      <c r="XF323" s="99"/>
      <c r="XG323" s="99"/>
      <c r="XH323" s="99"/>
      <c r="XI323" s="99"/>
      <c r="XJ323" s="99"/>
      <c r="XK323" s="99"/>
      <c r="XL323" s="99"/>
      <c r="XM323" s="99"/>
      <c r="XN323" s="99"/>
      <c r="XO323" s="99"/>
      <c r="XP323" s="99"/>
      <c r="XQ323" s="99"/>
      <c r="XR323" s="99"/>
      <c r="XS323" s="99"/>
      <c r="XT323" s="99"/>
      <c r="XU323" s="99"/>
      <c r="XV323" s="99"/>
      <c r="XW323" s="99"/>
      <c r="XX323" s="99"/>
      <c r="XY323" s="99"/>
      <c r="XZ323" s="99"/>
      <c r="YA323" s="99"/>
      <c r="YB323" s="99"/>
      <c r="YC323" s="99"/>
      <c r="YD323" s="99"/>
      <c r="YE323" s="99"/>
      <c r="YF323" s="99"/>
      <c r="YG323" s="99"/>
      <c r="YH323" s="99"/>
      <c r="YI323" s="99"/>
      <c r="YJ323" s="99"/>
      <c r="YK323" s="99"/>
      <c r="YL323" s="99"/>
      <c r="YM323" s="99"/>
      <c r="YN323" s="99"/>
      <c r="YO323" s="99"/>
      <c r="YP323" s="99"/>
      <c r="YQ323" s="99"/>
      <c r="YR323" s="99"/>
      <c r="YS323" s="99"/>
      <c r="YT323" s="99"/>
      <c r="YU323" s="99"/>
      <c r="YV323" s="99"/>
      <c r="YW323" s="99"/>
      <c r="YX323" s="99"/>
      <c r="YY323" s="99"/>
      <c r="YZ323" s="99"/>
      <c r="ZA323" s="99"/>
      <c r="ZB323" s="99"/>
      <c r="ZC323" s="99"/>
      <c r="ZD323" s="99"/>
      <c r="ZE323" s="99"/>
      <c r="ZF323" s="99"/>
      <c r="ZG323" s="99"/>
      <c r="ZH323" s="99"/>
      <c r="ZI323" s="99"/>
      <c r="ZJ323" s="99"/>
      <c r="ZK323" s="99"/>
      <c r="ZL323" s="99"/>
      <c r="ZM323" s="99"/>
      <c r="ZN323" s="99"/>
      <c r="ZO323" s="99"/>
      <c r="ZP323" s="99"/>
      <c r="ZQ323" s="99"/>
      <c r="ZR323" s="99"/>
      <c r="ZS323" s="99"/>
      <c r="ZT323" s="99"/>
      <c r="ZU323" s="99"/>
      <c r="ZV323" s="99"/>
      <c r="ZW323" s="99"/>
      <c r="ZX323" s="99"/>
      <c r="ZY323" s="99"/>
      <c r="ZZ323" s="99"/>
      <c r="AAA323" s="99"/>
      <c r="AAB323" s="99"/>
      <c r="AAC323" s="99"/>
      <c r="AAD323" s="99"/>
      <c r="AAE323" s="99"/>
      <c r="AAF323" s="99"/>
      <c r="AAG323" s="99"/>
      <c r="AAH323" s="99"/>
      <c r="AAI323" s="99"/>
      <c r="AAJ323" s="99"/>
      <c r="AAK323" s="99"/>
      <c r="AAL323" s="99"/>
      <c r="AAM323" s="99"/>
      <c r="AAN323" s="99"/>
      <c r="AAO323" s="99"/>
      <c r="AAP323" s="99"/>
      <c r="AAQ323" s="99"/>
      <c r="AAR323" s="99"/>
      <c r="AAS323" s="99"/>
      <c r="AAT323" s="99"/>
      <c r="AAU323" s="99"/>
      <c r="AAV323" s="99"/>
      <c r="AAW323" s="99"/>
      <c r="AAX323" s="99"/>
      <c r="AAY323" s="99"/>
      <c r="AAZ323" s="99"/>
      <c r="ABA323" s="99"/>
      <c r="ABB323" s="99"/>
      <c r="ABC323" s="99"/>
      <c r="ABD323" s="99"/>
      <c r="ABE323" s="99"/>
      <c r="ABF323" s="99"/>
      <c r="ABG323" s="99"/>
      <c r="ABH323" s="99"/>
      <c r="ABI323" s="99"/>
      <c r="ABJ323" s="99"/>
      <c r="ABK323" s="99"/>
      <c r="ABL323" s="99"/>
      <c r="ABM323" s="99"/>
      <c r="ABN323" s="99"/>
      <c r="ABO323" s="99"/>
      <c r="ABP323" s="99"/>
      <c r="ABQ323" s="99"/>
      <c r="ABR323" s="99"/>
      <c r="ABS323" s="99"/>
      <c r="ABT323" s="99"/>
      <c r="ABU323" s="99"/>
      <c r="ABV323" s="99"/>
      <c r="ABW323" s="99"/>
      <c r="ABX323" s="99"/>
      <c r="ABY323" s="99"/>
      <c r="ABZ323" s="99"/>
      <c r="ACA323" s="99"/>
      <c r="ACB323" s="99"/>
      <c r="ACC323" s="99"/>
      <c r="ACD323" s="99"/>
      <c r="ACE323" s="99"/>
      <c r="ACF323" s="99"/>
      <c r="ACG323" s="99"/>
      <c r="ACH323" s="99"/>
      <c r="ACI323" s="99"/>
      <c r="ACJ323" s="99"/>
      <c r="ACK323" s="99"/>
      <c r="ACL323" s="99"/>
      <c r="ACM323" s="99"/>
      <c r="ACN323" s="99"/>
      <c r="ACO323" s="99"/>
      <c r="ACP323" s="99"/>
      <c r="ACQ323" s="99"/>
      <c r="ACR323" s="99"/>
      <c r="ACS323" s="99"/>
      <c r="ACT323" s="99"/>
      <c r="ACU323" s="99"/>
      <c r="ACV323" s="99"/>
      <c r="ACW323" s="99"/>
      <c r="ACX323" s="99"/>
      <c r="ACY323" s="99"/>
      <c r="ACZ323" s="99"/>
      <c r="ADA323" s="99"/>
      <c r="ADB323" s="99"/>
      <c r="ADC323" s="99"/>
      <c r="ADD323" s="99"/>
      <c r="ADE323" s="99"/>
      <c r="ADF323" s="99"/>
      <c r="ADG323" s="99"/>
      <c r="ADH323" s="99"/>
      <c r="ADI323" s="99"/>
      <c r="ADJ323" s="99"/>
      <c r="ADK323" s="99"/>
      <c r="ADL323" s="99"/>
      <c r="ADM323" s="99"/>
      <c r="ADN323" s="99"/>
      <c r="ADO323" s="99"/>
      <c r="ADP323" s="99"/>
      <c r="ADQ323" s="99"/>
      <c r="ADR323" s="99"/>
      <c r="ADS323" s="99"/>
      <c r="ADT323" s="99"/>
      <c r="ADU323" s="99"/>
      <c r="ADV323" s="99"/>
      <c r="ADW323" s="99"/>
      <c r="ADX323" s="99"/>
      <c r="ADY323" s="99"/>
      <c r="ADZ323" s="99"/>
      <c r="AEA323" s="99"/>
      <c r="AEB323" s="99"/>
      <c r="AEC323" s="99"/>
      <c r="AED323" s="99"/>
      <c r="AEE323" s="99"/>
      <c r="AEF323" s="99"/>
      <c r="AEG323" s="99"/>
      <c r="AEH323" s="99"/>
      <c r="AEI323" s="99"/>
      <c r="AEJ323" s="99"/>
      <c r="AEK323" s="99"/>
      <c r="AEL323" s="99"/>
      <c r="AEM323" s="99"/>
      <c r="AEN323" s="99"/>
      <c r="AEO323" s="99"/>
      <c r="AEP323" s="99"/>
      <c r="AEQ323" s="99"/>
      <c r="AER323" s="99"/>
      <c r="AES323" s="99"/>
      <c r="AET323" s="99"/>
      <c r="AEU323" s="99"/>
      <c r="AEV323" s="99"/>
      <c r="AEW323" s="99"/>
      <c r="AEX323" s="99"/>
      <c r="AEY323" s="99"/>
      <c r="AEZ323" s="99"/>
      <c r="AFA323" s="99"/>
      <c r="AFB323" s="99"/>
      <c r="AFC323" s="99"/>
      <c r="AFD323" s="99"/>
      <c r="AFE323" s="99"/>
      <c r="AFF323" s="99"/>
      <c r="AFG323" s="99"/>
      <c r="AFH323" s="99"/>
      <c r="AFI323" s="99"/>
      <c r="AFJ323" s="99"/>
      <c r="AFK323" s="99"/>
      <c r="AFL323" s="99"/>
      <c r="AFM323" s="99"/>
      <c r="AFN323" s="99"/>
      <c r="AFO323" s="99"/>
      <c r="AFP323" s="99"/>
      <c r="AFQ323" s="99"/>
      <c r="AFR323" s="99"/>
      <c r="AFS323" s="99"/>
      <c r="AFT323" s="99"/>
      <c r="AFU323" s="99"/>
      <c r="AFV323" s="99"/>
      <c r="AFW323" s="99"/>
      <c r="AFX323" s="99"/>
      <c r="AFY323" s="99"/>
      <c r="AFZ323" s="99"/>
      <c r="AGA323" s="99"/>
      <c r="AGB323" s="99"/>
      <c r="AGC323" s="99"/>
      <c r="AGD323" s="99"/>
      <c r="AGE323" s="99"/>
      <c r="AGF323" s="99"/>
      <c r="AGG323" s="99"/>
      <c r="AGH323" s="99"/>
      <c r="AGI323" s="99"/>
      <c r="AGJ323" s="99"/>
      <c r="AGK323" s="99"/>
      <c r="AGL323" s="99"/>
      <c r="AGM323" s="99"/>
      <c r="AGN323" s="99"/>
      <c r="AGO323" s="99"/>
      <c r="AGP323" s="99"/>
      <c r="AGQ323" s="99"/>
      <c r="AGR323" s="99"/>
      <c r="AGS323" s="99"/>
      <c r="AGT323" s="99"/>
      <c r="AGU323" s="99"/>
      <c r="AGV323" s="99"/>
      <c r="AGW323" s="99"/>
      <c r="AGX323" s="99"/>
      <c r="AGY323" s="99"/>
      <c r="AGZ323" s="99"/>
      <c r="AHA323" s="99"/>
      <c r="AHB323" s="99"/>
      <c r="AHC323" s="99"/>
      <c r="AHD323" s="99"/>
      <c r="AHE323" s="99"/>
      <c r="AHF323" s="99"/>
      <c r="AHG323" s="99"/>
      <c r="AHH323" s="99"/>
      <c r="AHI323" s="99"/>
      <c r="AHJ323" s="99"/>
      <c r="AHK323" s="99"/>
      <c r="AHL323" s="99"/>
      <c r="AHM323" s="99"/>
      <c r="AHN323" s="99"/>
      <c r="AHO323" s="99"/>
      <c r="AHP323" s="99"/>
      <c r="AHQ323" s="99"/>
      <c r="AHR323" s="99"/>
      <c r="AHS323" s="99"/>
      <c r="AHT323" s="99"/>
      <c r="AHU323" s="99"/>
      <c r="AHV323" s="99"/>
      <c r="AHW323" s="99"/>
      <c r="AHX323" s="99"/>
      <c r="AHY323" s="99"/>
      <c r="AHZ323" s="99"/>
      <c r="AIA323" s="99"/>
      <c r="AIB323" s="99"/>
      <c r="AIC323" s="99"/>
      <c r="AID323" s="99"/>
      <c r="AIE323" s="99"/>
      <c r="AIF323" s="99"/>
      <c r="AIG323" s="99"/>
      <c r="AIH323" s="99"/>
      <c r="AII323" s="99"/>
      <c r="AIJ323" s="99"/>
      <c r="AIK323" s="99"/>
      <c r="AIL323" s="99"/>
      <c r="AIM323" s="99"/>
      <c r="AIN323" s="99"/>
      <c r="AIO323" s="99"/>
      <c r="AIP323" s="99"/>
      <c r="AIQ323" s="99"/>
      <c r="AIR323" s="99"/>
      <c r="AIS323" s="99"/>
      <c r="AIT323" s="99"/>
      <c r="AIU323" s="99"/>
      <c r="AIV323" s="99"/>
      <c r="AIW323" s="99"/>
      <c r="AIX323" s="99"/>
      <c r="AIY323" s="99"/>
      <c r="AIZ323" s="99"/>
      <c r="AJA323" s="99"/>
      <c r="AJB323" s="99"/>
      <c r="AJC323" s="99"/>
      <c r="AJD323" s="99"/>
      <c r="AJE323" s="99"/>
      <c r="AJF323" s="99"/>
      <c r="AJG323" s="99"/>
      <c r="AJH323" s="99"/>
      <c r="AJI323" s="99"/>
      <c r="AJJ323" s="99"/>
      <c r="AJK323" s="99"/>
      <c r="AJL323" s="99"/>
      <c r="AJM323" s="99"/>
      <c r="AJN323" s="99"/>
      <c r="AJO323" s="99"/>
      <c r="AJP323" s="99"/>
      <c r="AJQ323" s="99"/>
      <c r="AJR323" s="99"/>
      <c r="AJS323" s="99"/>
      <c r="AJT323" s="99"/>
      <c r="AJU323" s="99"/>
      <c r="AJV323" s="99"/>
      <c r="AJW323" s="99"/>
      <c r="AJX323" s="99"/>
      <c r="AJY323" s="99"/>
      <c r="AJZ323" s="99"/>
      <c r="AKA323" s="99"/>
      <c r="AKB323" s="99"/>
      <c r="AKC323" s="99"/>
      <c r="AKD323" s="99"/>
      <c r="AKE323" s="99"/>
      <c r="AKF323" s="99"/>
      <c r="AKG323" s="99"/>
      <c r="AKH323" s="99"/>
      <c r="AKI323" s="99"/>
      <c r="AKJ323" s="99"/>
      <c r="AKK323" s="99"/>
      <c r="AKL323" s="99"/>
      <c r="AKM323" s="99"/>
      <c r="AKN323" s="99"/>
      <c r="AKO323" s="99"/>
      <c r="AKP323" s="99"/>
      <c r="AKQ323" s="99"/>
      <c r="AKR323" s="99"/>
      <c r="AKS323" s="99"/>
      <c r="AKT323" s="99"/>
      <c r="AKU323" s="99"/>
      <c r="AKV323" s="99"/>
      <c r="AKW323" s="99"/>
      <c r="AKX323" s="99"/>
      <c r="AKY323" s="99"/>
      <c r="AKZ323" s="99"/>
      <c r="ALA323" s="99"/>
      <c r="ALB323" s="99"/>
      <c r="ALC323" s="99"/>
      <c r="ALD323" s="99"/>
      <c r="ALE323" s="99"/>
      <c r="ALF323" s="99"/>
      <c r="ALG323" s="99"/>
      <c r="ALH323" s="99"/>
      <c r="ALI323" s="99"/>
      <c r="ALJ323" s="99"/>
      <c r="ALK323" s="99"/>
      <c r="ALL323" s="99"/>
      <c r="ALM323" s="99"/>
      <c r="ALN323" s="99"/>
      <c r="ALO323" s="99"/>
      <c r="ALP323" s="99"/>
      <c r="ALQ323" s="99"/>
      <c r="ALR323" s="99"/>
      <c r="ALS323" s="99"/>
      <c r="ALT323" s="99"/>
      <c r="ALU323" s="99"/>
      <c r="ALV323" s="99"/>
      <c r="ALW323" s="99"/>
      <c r="ALX323" s="99"/>
      <c r="ALY323" s="99"/>
      <c r="ALZ323" s="99"/>
      <c r="AMA323" s="99"/>
      <c r="AMB323" s="99"/>
      <c r="AMC323" s="99"/>
      <c r="AMD323" s="99"/>
      <c r="AME323" s="99"/>
      <c r="AMF323" s="99"/>
      <c r="AMG323" s="99"/>
      <c r="AMH323" s="99"/>
      <c r="AMI323" s="99"/>
      <c r="AMJ323" s="99"/>
    </row>
    <row r="324" spans="1:1024" ht="15" customHeight="1" x14ac:dyDescent="0.25">
      <c r="A324" s="102"/>
      <c r="B324" s="672"/>
      <c r="C324" s="672"/>
      <c r="D324" s="695" t="str">
        <f>'Ergebnisse - Kategorien'!C14</f>
        <v>Strom: Bilanzierung nach der standortbasierten Methode</v>
      </c>
      <c r="E324" s="696"/>
      <c r="F324" s="697"/>
      <c r="G324" s="270">
        <f>SUM(G220:G221, G222:G319)</f>
        <v>0</v>
      </c>
      <c r="H324" s="271">
        <f t="shared" ref="H324:J324" si="3">SUM(H220:H221, H222:H319)</f>
        <v>0</v>
      </c>
      <c r="I324" s="271">
        <f t="shared" si="3"/>
        <v>0</v>
      </c>
      <c r="J324" s="272">
        <f t="shared" si="3"/>
        <v>0</v>
      </c>
    </row>
    <row r="325" spans="1:1024" ht="15" customHeight="1" x14ac:dyDescent="0.25">
      <c r="A325" s="102"/>
      <c r="B325" s="668" t="s">
        <v>250</v>
      </c>
      <c r="C325" s="156"/>
      <c r="D325" s="692" t="str">
        <f>'Ergebnisse - Kategorien'!C13</f>
        <v>Strom: Bilanzierung nach der marktbasierten Methode</v>
      </c>
      <c r="E325" s="693"/>
      <c r="F325" s="694"/>
      <c r="G325" s="273">
        <f>G320+G322+G323</f>
        <v>0</v>
      </c>
      <c r="H325" s="274">
        <f>H320+H322+H323</f>
        <v>0</v>
      </c>
      <c r="I325" s="274">
        <f>I320+I322+I323</f>
        <v>0</v>
      </c>
      <c r="J325" s="275">
        <f>J320+J322+J323</f>
        <v>0</v>
      </c>
    </row>
    <row r="326" spans="1:1024" x14ac:dyDescent="0.25">
      <c r="A326" s="102"/>
      <c r="B326" s="669"/>
      <c r="C326" s="101"/>
      <c r="D326" s="695" t="str">
        <f>'Ergebnisse - Kategorien'!C14</f>
        <v>Strom: Bilanzierung nach der standortbasierten Methode</v>
      </c>
      <c r="E326" s="696"/>
      <c r="F326" s="697"/>
      <c r="G326" s="270">
        <f>G321+G322+G324</f>
        <v>0</v>
      </c>
      <c r="H326" s="271">
        <f>H321+H322+H324</f>
        <v>0</v>
      </c>
      <c r="I326" s="271">
        <f>I321+I322+I324</f>
        <v>0</v>
      </c>
      <c r="J326" s="272">
        <f>J321+J322+J324</f>
        <v>0</v>
      </c>
    </row>
    <row r="327" spans="1:1024" x14ac:dyDescent="0.25">
      <c r="A327" s="102"/>
      <c r="B327" s="157"/>
      <c r="C327" s="158"/>
      <c r="D327" s="158"/>
      <c r="E327" s="157"/>
      <c r="F327" s="159"/>
    </row>
    <row r="328" spans="1:1024" x14ac:dyDescent="0.25">
      <c r="A328" s="102"/>
      <c r="G328" s="149"/>
    </row>
    <row r="329" spans="1:1024" x14ac:dyDescent="0.25">
      <c r="A329" s="102"/>
      <c r="B329" s="162"/>
      <c r="C329" s="162"/>
      <c r="D329" s="162"/>
    </row>
    <row r="330" spans="1:1024" x14ac:dyDescent="0.25">
      <c r="A330" s="102"/>
      <c r="B330" s="162"/>
      <c r="C330" s="162"/>
      <c r="D330" s="162"/>
    </row>
    <row r="331" spans="1:1024" x14ac:dyDescent="0.25">
      <c r="A331" s="102"/>
      <c r="B331" s="162"/>
      <c r="C331" s="162"/>
      <c r="D331" s="162"/>
    </row>
    <row r="332" spans="1:1024" x14ac:dyDescent="0.25">
      <c r="A332" s="102"/>
      <c r="B332" s="162"/>
      <c r="C332" s="162"/>
      <c r="D332" s="162"/>
    </row>
    <row r="333" spans="1:1024" x14ac:dyDescent="0.25">
      <c r="A333" s="102"/>
    </row>
  </sheetData>
  <sheetProtection algorithmName="SHA-512" hashValue="8yYbQDFUVm5w2N7mkM9BtRqM5fgElQIsdcrnOX9rvZZEU/j2TJKAOsy6rTaNUwzBwANWaEgOfTmEPE7E57HfNA==" saltValue="pAOV5VuDDY7hppB2yB26Dw==" spinCount="100000" sheet="1" objects="1" scenarios="1" formatCells="0" formatColumns="0" formatRows="0"/>
  <mergeCells count="191">
    <mergeCell ref="D4:D7"/>
    <mergeCell ref="D8:E9"/>
    <mergeCell ref="C313:D319"/>
    <mergeCell ref="D242:D243"/>
    <mergeCell ref="C222:C233"/>
    <mergeCell ref="D231:D233"/>
    <mergeCell ref="D320:F320"/>
    <mergeCell ref="D321:F321"/>
    <mergeCell ref="D322:F322"/>
    <mergeCell ref="D258:D259"/>
    <mergeCell ref="E258:E259"/>
    <mergeCell ref="D260:D261"/>
    <mergeCell ref="C70:C78"/>
    <mergeCell ref="D70:D72"/>
    <mergeCell ref="D73:D76"/>
    <mergeCell ref="E73:E74"/>
    <mergeCell ref="E75:E76"/>
    <mergeCell ref="D77:D78"/>
    <mergeCell ref="E77:E78"/>
    <mergeCell ref="C79:C84"/>
    <mergeCell ref="D79:D80"/>
    <mergeCell ref="E79:E80"/>
    <mergeCell ref="D81:D82"/>
    <mergeCell ref="E81:E82"/>
    <mergeCell ref="D323:F323"/>
    <mergeCell ref="D324:F324"/>
    <mergeCell ref="D325:F325"/>
    <mergeCell ref="D326:F326"/>
    <mergeCell ref="C200:E200"/>
    <mergeCell ref="C201:D216"/>
    <mergeCell ref="D276:D277"/>
    <mergeCell ref="E276:E277"/>
    <mergeCell ref="C278:C281"/>
    <mergeCell ref="D278:D279"/>
    <mergeCell ref="E278:E279"/>
    <mergeCell ref="D280:D281"/>
    <mergeCell ref="E280:E281"/>
    <mergeCell ref="E260:E261"/>
    <mergeCell ref="E240:E241"/>
    <mergeCell ref="D244:D245"/>
    <mergeCell ref="E244:E245"/>
    <mergeCell ref="D246:D247"/>
    <mergeCell ref="E246:E247"/>
    <mergeCell ref="E234:E235"/>
    <mergeCell ref="D236:D239"/>
    <mergeCell ref="E236:E237"/>
    <mergeCell ref="E238:E239"/>
    <mergeCell ref="D240:D241"/>
    <mergeCell ref="B282:B319"/>
    <mergeCell ref="C282:D312"/>
    <mergeCell ref="D262:D263"/>
    <mergeCell ref="E262:E263"/>
    <mergeCell ref="D264:D267"/>
    <mergeCell ref="E264:E265"/>
    <mergeCell ref="E266:E267"/>
    <mergeCell ref="D268:D269"/>
    <mergeCell ref="E268:E269"/>
    <mergeCell ref="D270:D271"/>
    <mergeCell ref="E270:E271"/>
    <mergeCell ref="C234:C277"/>
    <mergeCell ref="D234:D235"/>
    <mergeCell ref="D252:D253"/>
    <mergeCell ref="E252:E253"/>
    <mergeCell ref="D254:D255"/>
    <mergeCell ref="E254:E255"/>
    <mergeCell ref="D256:D257"/>
    <mergeCell ref="E256:E257"/>
    <mergeCell ref="D272:D273"/>
    <mergeCell ref="E272:E273"/>
    <mergeCell ref="D274:D275"/>
    <mergeCell ref="E274:E275"/>
    <mergeCell ref="B154:B198"/>
    <mergeCell ref="C154:C157"/>
    <mergeCell ref="D155:D156"/>
    <mergeCell ref="C158:D188"/>
    <mergeCell ref="C189:C198"/>
    <mergeCell ref="D189:D198"/>
    <mergeCell ref="D248:D249"/>
    <mergeCell ref="E248:E249"/>
    <mergeCell ref="D250:D251"/>
    <mergeCell ref="E250:E251"/>
    <mergeCell ref="B199:E199"/>
    <mergeCell ref="B217:E217"/>
    <mergeCell ref="B218:B281"/>
    <mergeCell ref="D218:D221"/>
    <mergeCell ref="E218:E219"/>
    <mergeCell ref="E220:E221"/>
    <mergeCell ref="D222:D224"/>
    <mergeCell ref="E222:E224"/>
    <mergeCell ref="D225:D228"/>
    <mergeCell ref="E225:E226"/>
    <mergeCell ref="E227:E228"/>
    <mergeCell ref="D229:D230"/>
    <mergeCell ref="E229:E230"/>
    <mergeCell ref="B200:B216"/>
    <mergeCell ref="B85:B153"/>
    <mergeCell ref="C85:C94"/>
    <mergeCell ref="D89:D90"/>
    <mergeCell ref="D91:D94"/>
    <mergeCell ref="D98:D103"/>
    <mergeCell ref="D110:D115"/>
    <mergeCell ref="C119:C128"/>
    <mergeCell ref="D123:D124"/>
    <mergeCell ref="D125:D128"/>
    <mergeCell ref="C129:C138"/>
    <mergeCell ref="D133:D134"/>
    <mergeCell ref="D135:D138"/>
    <mergeCell ref="C139:C153"/>
    <mergeCell ref="D139:D147"/>
    <mergeCell ref="C95:C106"/>
    <mergeCell ref="C107:C118"/>
    <mergeCell ref="D83:D84"/>
    <mergeCell ref="E83:E84"/>
    <mergeCell ref="E139:E140"/>
    <mergeCell ref="E141:E142"/>
    <mergeCell ref="E143:E144"/>
    <mergeCell ref="E145:E146"/>
    <mergeCell ref="D148:D150"/>
    <mergeCell ref="E148:E149"/>
    <mergeCell ref="D58:D59"/>
    <mergeCell ref="E58:E59"/>
    <mergeCell ref="D60:D61"/>
    <mergeCell ref="E60:E61"/>
    <mergeCell ref="D62:D63"/>
    <mergeCell ref="E62:E63"/>
    <mergeCell ref="D64:D65"/>
    <mergeCell ref="E64:E65"/>
    <mergeCell ref="D46:D47"/>
    <mergeCell ref="E46:E47"/>
    <mergeCell ref="C66:C69"/>
    <mergeCell ref="D66:D67"/>
    <mergeCell ref="E66:E67"/>
    <mergeCell ref="D68:D69"/>
    <mergeCell ref="E68:E69"/>
    <mergeCell ref="D48:D49"/>
    <mergeCell ref="E48:E49"/>
    <mergeCell ref="D50:D51"/>
    <mergeCell ref="E50:E51"/>
    <mergeCell ref="D52:D55"/>
    <mergeCell ref="E52:E53"/>
    <mergeCell ref="E54:E55"/>
    <mergeCell ref="D56:D57"/>
    <mergeCell ref="E56:E57"/>
    <mergeCell ref="G1:J1"/>
    <mergeCell ref="B2:E2"/>
    <mergeCell ref="B3:F3"/>
    <mergeCell ref="B4:B84"/>
    <mergeCell ref="E4:E5"/>
    <mergeCell ref="E6:E7"/>
    <mergeCell ref="C10:C21"/>
    <mergeCell ref="D10:D12"/>
    <mergeCell ref="E10:E12"/>
    <mergeCell ref="D13:D16"/>
    <mergeCell ref="E13:E14"/>
    <mergeCell ref="E15:E16"/>
    <mergeCell ref="D17:D18"/>
    <mergeCell ref="E17:E18"/>
    <mergeCell ref="D19:D21"/>
    <mergeCell ref="E19:E21"/>
    <mergeCell ref="C22:C65"/>
    <mergeCell ref="D22:D23"/>
    <mergeCell ref="E22:E23"/>
    <mergeCell ref="D24:D27"/>
    <mergeCell ref="E24:E25"/>
    <mergeCell ref="E26:E27"/>
    <mergeCell ref="E38:E39"/>
    <mergeCell ref="D40:D41"/>
    <mergeCell ref="B325:B326"/>
    <mergeCell ref="B320:C321"/>
    <mergeCell ref="B323:C324"/>
    <mergeCell ref="B322:C322"/>
    <mergeCell ref="C4:C9"/>
    <mergeCell ref="C218:C221"/>
    <mergeCell ref="D28:D29"/>
    <mergeCell ref="E28:E29"/>
    <mergeCell ref="D30:D31"/>
    <mergeCell ref="E30:E31"/>
    <mergeCell ref="D32:D33"/>
    <mergeCell ref="E32:E33"/>
    <mergeCell ref="D34:D35"/>
    <mergeCell ref="E34:E35"/>
    <mergeCell ref="D36:D37"/>
    <mergeCell ref="E36:E37"/>
    <mergeCell ref="D38:D39"/>
    <mergeCell ref="E231:E233"/>
    <mergeCell ref="E242:E243"/>
    <mergeCell ref="E40:E41"/>
    <mergeCell ref="D42:D43"/>
    <mergeCell ref="E42:E43"/>
    <mergeCell ref="D44:D45"/>
    <mergeCell ref="E44:E45"/>
  </mergeCells>
  <conditionalFormatting sqref="L4:N198 L218:N319">
    <cfRule type="cellIs" dxfId="11" priority="4" operator="equal">
      <formula>0</formula>
    </cfRule>
  </conditionalFormatting>
  <conditionalFormatting sqref="L200:N216">
    <cfRule type="cellIs" dxfId="10" priority="1" operator="equal">
      <formula>0</formula>
    </cfRule>
  </conditionalFormatting>
  <pageMargins left="0.7" right="0.7" top="0.78749999999999998" bottom="0.78749999999999998" header="0.511811023622047" footer="0.511811023622047"/>
  <pageSetup paperSize="9" scale="18" fitToHeight="0" orientation="portrait" horizontalDpi="300" verticalDpi="300" r:id="rId1"/>
  <rowBreaks count="5" manualBreakCount="5">
    <brk id="84" max="16383" man="1"/>
    <brk id="153" max="16383" man="1"/>
    <brk id="198" max="16383" man="1"/>
    <brk id="216" max="16383" man="1"/>
    <brk id="312" max="1638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FF0000"/>
  </sheetPr>
  <dimension ref="A1:N345"/>
  <sheetViews>
    <sheetView zoomScaleNormal="100" workbookViewId="0">
      <pane ySplit="2" topLeftCell="A3" activePane="bottomLeft" state="frozen"/>
      <selection pane="bottomLeft" activeCell="B1" sqref="B1"/>
    </sheetView>
  </sheetViews>
  <sheetFormatPr baseColWidth="10" defaultColWidth="11.28515625" defaultRowHeight="15" x14ac:dyDescent="0.25"/>
  <cols>
    <col min="1" max="1" width="2.7109375" style="4" customWidth="1"/>
    <col min="2" max="2" width="17" customWidth="1"/>
    <col min="3" max="3" width="20.5703125" customWidth="1"/>
    <col min="4" max="4" width="25.28515625" customWidth="1"/>
    <col min="5" max="5" width="31.5703125" customWidth="1"/>
    <col min="6" max="6" width="18.5703125" customWidth="1"/>
    <col min="7" max="10" width="15" style="19" customWidth="1"/>
    <col min="11" max="13" width="15" style="7" customWidth="1"/>
    <col min="14" max="14" width="82.28515625" style="7" customWidth="1"/>
    <col min="16" max="16" width="11.28515625" customWidth="1"/>
    <col min="17" max="17" width="20.7109375" customWidth="1"/>
    <col min="18" max="18" width="11.28515625" customWidth="1"/>
    <col min="19" max="19" width="12.28515625" customWidth="1"/>
  </cols>
  <sheetData>
    <row r="1" spans="1:14" s="4" customFormat="1" x14ac:dyDescent="0.25">
      <c r="A1" s="20"/>
      <c r="G1" s="21"/>
      <c r="H1" s="21"/>
      <c r="I1" s="21"/>
      <c r="J1" s="21"/>
      <c r="N1" s="22"/>
    </row>
    <row r="2" spans="1:14" ht="32.25" customHeight="1" x14ac:dyDescent="0.25">
      <c r="A2" s="122"/>
      <c r="B2" s="735" t="s">
        <v>299</v>
      </c>
      <c r="C2" s="735"/>
      <c r="D2" s="735"/>
      <c r="E2" s="23"/>
      <c r="F2" s="25" t="s">
        <v>22</v>
      </c>
      <c r="G2" s="26" t="s">
        <v>37</v>
      </c>
      <c r="H2" s="27" t="s">
        <v>38</v>
      </c>
      <c r="I2" s="2" t="s">
        <v>39</v>
      </c>
      <c r="J2" s="28" t="s">
        <v>40</v>
      </c>
      <c r="K2" s="29" t="s">
        <v>41</v>
      </c>
      <c r="L2" s="30" t="s">
        <v>42</v>
      </c>
      <c r="M2" s="2" t="s">
        <v>22</v>
      </c>
      <c r="N2" s="28" t="s">
        <v>342</v>
      </c>
    </row>
    <row r="3" spans="1:14" ht="24.4" customHeight="1" x14ac:dyDescent="0.25">
      <c r="A3" s="122"/>
      <c r="B3" s="491" t="s">
        <v>272</v>
      </c>
      <c r="C3" s="491"/>
      <c r="D3" s="491"/>
      <c r="E3" s="491"/>
      <c r="F3" s="491"/>
      <c r="G3" s="26"/>
      <c r="H3" s="2"/>
      <c r="I3" s="2"/>
      <c r="J3" s="2"/>
      <c r="K3" s="29"/>
      <c r="L3" s="30"/>
      <c r="M3" s="2"/>
      <c r="N3" s="28"/>
    </row>
    <row r="4" spans="1:14" ht="13.5" customHeight="1" x14ac:dyDescent="0.25">
      <c r="B4" s="680" t="s">
        <v>43</v>
      </c>
      <c r="C4" s="494" t="s">
        <v>44</v>
      </c>
      <c r="D4" s="495" t="s">
        <v>318</v>
      </c>
      <c r="E4" s="716" t="s">
        <v>300</v>
      </c>
      <c r="F4" s="31" t="s">
        <v>45</v>
      </c>
      <c r="G4" s="413">
        <f>SUM(H4:J4)</f>
        <v>0</v>
      </c>
      <c r="H4" s="248"/>
      <c r="I4" s="248">
        <f>'Strom marktbasiert'!F16</f>
        <v>0</v>
      </c>
      <c r="J4" s="248">
        <f>'Strom marktbasiert'!H16</f>
        <v>0</v>
      </c>
      <c r="K4" s="32">
        <f>H4+I4</f>
        <v>0</v>
      </c>
      <c r="L4" s="33">
        <f>J4</f>
        <v>0</v>
      </c>
      <c r="M4" s="302" t="s">
        <v>46</v>
      </c>
      <c r="N4" s="299" t="s">
        <v>327</v>
      </c>
    </row>
    <row r="5" spans="1:14" x14ac:dyDescent="0.25">
      <c r="B5" s="680"/>
      <c r="C5" s="494"/>
      <c r="D5" s="674"/>
      <c r="E5" s="716"/>
      <c r="F5" s="31" t="s">
        <v>47</v>
      </c>
      <c r="G5" s="413">
        <f>SUM(H5:J5)</f>
        <v>0</v>
      </c>
      <c r="H5" s="248"/>
      <c r="I5" s="248">
        <f>I4*1000</f>
        <v>0</v>
      </c>
      <c r="J5" s="248">
        <f>J4*1000</f>
        <v>0</v>
      </c>
      <c r="K5" s="32">
        <f>H5+I5</f>
        <v>0</v>
      </c>
      <c r="L5" s="33">
        <f>J5</f>
        <v>0</v>
      </c>
      <c r="M5" s="302" t="s">
        <v>48</v>
      </c>
      <c r="N5" s="299" t="str">
        <f>N4</f>
        <v>Umweltbundesamt GmbH (2025): Harmonisierte Emissionsfaktoren¹</v>
      </c>
    </row>
    <row r="6" spans="1:14" ht="13.5" customHeight="1" x14ac:dyDescent="0.25">
      <c r="B6" s="680"/>
      <c r="C6" s="494"/>
      <c r="D6" s="674"/>
      <c r="E6" s="717" t="s">
        <v>301</v>
      </c>
      <c r="F6" s="31" t="s">
        <v>45</v>
      </c>
      <c r="G6" s="413">
        <f t="shared" ref="G6:G35" si="0">SUM(H6:J6)</f>
        <v>152.0825039617863</v>
      </c>
      <c r="H6" s="248"/>
      <c r="I6" s="248">
        <v>122.96118048632999</v>
      </c>
      <c r="J6" s="248">
        <v>29.1213234754563</v>
      </c>
      <c r="K6" s="32">
        <f t="shared" ref="K6:K35" si="1">H6+I6</f>
        <v>122.96118048632999</v>
      </c>
      <c r="L6" s="33">
        <f t="shared" ref="L6:L35" si="2">J6</f>
        <v>29.1213234754563</v>
      </c>
      <c r="M6" s="302" t="s">
        <v>46</v>
      </c>
      <c r="N6" s="299" t="s">
        <v>327</v>
      </c>
    </row>
    <row r="7" spans="1:14" x14ac:dyDescent="0.25">
      <c r="B7" s="680"/>
      <c r="C7" s="494"/>
      <c r="D7" s="677"/>
      <c r="E7" s="717"/>
      <c r="F7" s="31" t="s">
        <v>47</v>
      </c>
      <c r="G7" s="413">
        <f t="shared" si="0"/>
        <v>152082.50396178628</v>
      </c>
      <c r="H7" s="248"/>
      <c r="I7" s="248">
        <f>I6*1000</f>
        <v>122961.18048632999</v>
      </c>
      <c r="J7" s="248">
        <f>J6*1000</f>
        <v>29121.323475456302</v>
      </c>
      <c r="K7" s="32">
        <f t="shared" si="1"/>
        <v>122961.18048632999</v>
      </c>
      <c r="L7" s="33">
        <f t="shared" si="2"/>
        <v>29121.323475456302</v>
      </c>
      <c r="M7" s="302" t="s">
        <v>48</v>
      </c>
      <c r="N7" s="299" t="str">
        <f>N6</f>
        <v>Umweltbundesamt GmbH (2025): Harmonisierte Emissionsfaktoren¹</v>
      </c>
    </row>
    <row r="8" spans="1:14" ht="13.5" customHeight="1" x14ac:dyDescent="0.25">
      <c r="B8" s="680"/>
      <c r="C8" s="494"/>
      <c r="D8" s="495" t="s">
        <v>421</v>
      </c>
      <c r="E8" s="495"/>
      <c r="F8" s="31" t="s">
        <v>45</v>
      </c>
      <c r="G8" s="413">
        <f t="shared" si="0"/>
        <v>40</v>
      </c>
      <c r="H8" s="248"/>
      <c r="I8" s="248"/>
      <c r="J8" s="248">
        <v>40</v>
      </c>
      <c r="K8" s="32">
        <f t="shared" si="1"/>
        <v>0</v>
      </c>
      <c r="L8" s="33">
        <f t="shared" si="2"/>
        <v>40</v>
      </c>
      <c r="M8" s="302" t="s">
        <v>46</v>
      </c>
      <c r="N8" s="299" t="s">
        <v>327</v>
      </c>
    </row>
    <row r="9" spans="1:14" x14ac:dyDescent="0.25">
      <c r="B9" s="680"/>
      <c r="C9" s="494"/>
      <c r="D9" s="677"/>
      <c r="E9" s="677"/>
      <c r="F9" s="31" t="s">
        <v>47</v>
      </c>
      <c r="G9" s="413">
        <f t="shared" si="0"/>
        <v>40000</v>
      </c>
      <c r="H9" s="248"/>
      <c r="I9" s="248"/>
      <c r="J9" s="248">
        <f>J8*1000</f>
        <v>40000</v>
      </c>
      <c r="K9" s="32">
        <f t="shared" si="1"/>
        <v>0</v>
      </c>
      <c r="L9" s="33">
        <f t="shared" si="2"/>
        <v>40000</v>
      </c>
      <c r="M9" s="302" t="s">
        <v>48</v>
      </c>
      <c r="N9" s="299" t="str">
        <f>N8</f>
        <v>Umweltbundesamt GmbH (2025): Harmonisierte Emissionsfaktoren¹</v>
      </c>
    </row>
    <row r="10" spans="1:14" ht="13.5" customHeight="1" x14ac:dyDescent="0.25">
      <c r="B10" s="680"/>
      <c r="C10" s="494" t="s">
        <v>49</v>
      </c>
      <c r="D10" s="494" t="s">
        <v>50</v>
      </c>
      <c r="E10" s="718"/>
      <c r="F10" s="31" t="s">
        <v>51</v>
      </c>
      <c r="G10" s="413">
        <f t="shared" si="0"/>
        <v>249.4800000000005</v>
      </c>
      <c r="H10" s="248">
        <v>200.7594</v>
      </c>
      <c r="I10" s="248"/>
      <c r="J10" s="248">
        <v>48.720600000000502</v>
      </c>
      <c r="K10" s="32">
        <f t="shared" si="1"/>
        <v>200.7594</v>
      </c>
      <c r="L10" s="33">
        <f t="shared" si="2"/>
        <v>48.720600000000502</v>
      </c>
      <c r="M10" s="302" t="s">
        <v>46</v>
      </c>
      <c r="N10" s="299" t="s">
        <v>327</v>
      </c>
    </row>
    <row r="11" spans="1:14" ht="13.5" customHeight="1" x14ac:dyDescent="0.25">
      <c r="B11" s="680"/>
      <c r="C11" s="494"/>
      <c r="D11" s="494"/>
      <c r="E11" s="718"/>
      <c r="F11" s="31" t="s">
        <v>52</v>
      </c>
      <c r="G11" s="413">
        <f t="shared" si="0"/>
        <v>224.5320000000001</v>
      </c>
      <c r="H11" s="248">
        <v>180.68346</v>
      </c>
      <c r="I11" s="248"/>
      <c r="J11" s="248">
        <v>43.848540000000099</v>
      </c>
      <c r="K11" s="32">
        <f t="shared" si="1"/>
        <v>180.68346</v>
      </c>
      <c r="L11" s="33">
        <f t="shared" si="2"/>
        <v>43.848540000000099</v>
      </c>
      <c r="M11" s="302" t="s">
        <v>46</v>
      </c>
      <c r="N11" s="299" t="s">
        <v>327</v>
      </c>
    </row>
    <row r="12" spans="1:14" x14ac:dyDescent="0.25">
      <c r="B12" s="680"/>
      <c r="C12" s="494"/>
      <c r="D12" s="494"/>
      <c r="E12" s="718"/>
      <c r="F12" s="31" t="s">
        <v>53</v>
      </c>
      <c r="G12" s="413">
        <f t="shared" si="0"/>
        <v>2575.3820400000009</v>
      </c>
      <c r="H12" s="248">
        <v>2072.4392862</v>
      </c>
      <c r="I12" s="248"/>
      <c r="J12" s="248">
        <v>502.94275380000101</v>
      </c>
      <c r="K12" s="32">
        <f t="shared" si="1"/>
        <v>2072.4392862</v>
      </c>
      <c r="L12" s="33">
        <f t="shared" si="2"/>
        <v>502.94275380000101</v>
      </c>
      <c r="M12" s="302" t="s">
        <v>54</v>
      </c>
      <c r="N12" s="299" t="s">
        <v>327</v>
      </c>
    </row>
    <row r="13" spans="1:14" ht="13.5" customHeight="1" x14ac:dyDescent="0.25">
      <c r="B13" s="680"/>
      <c r="C13" s="494"/>
      <c r="D13" s="494" t="s">
        <v>55</v>
      </c>
      <c r="E13" s="683" t="s">
        <v>56</v>
      </c>
      <c r="F13" s="34" t="s">
        <v>45</v>
      </c>
      <c r="G13" s="413">
        <f t="shared" si="0"/>
        <v>341.6101640579098</v>
      </c>
      <c r="H13" s="248">
        <v>270.87479999999999</v>
      </c>
      <c r="I13" s="248"/>
      <c r="J13" s="248">
        <v>70.735364057909806</v>
      </c>
      <c r="K13" s="32">
        <f t="shared" si="1"/>
        <v>270.87479999999999</v>
      </c>
      <c r="L13" s="33">
        <f t="shared" si="2"/>
        <v>70.735364057909806</v>
      </c>
      <c r="M13" s="302" t="s">
        <v>46</v>
      </c>
      <c r="N13" s="299" t="s">
        <v>327</v>
      </c>
    </row>
    <row r="14" spans="1:14" x14ac:dyDescent="0.25">
      <c r="B14" s="680"/>
      <c r="C14" s="494"/>
      <c r="D14" s="494"/>
      <c r="E14" s="683"/>
      <c r="F14" s="34" t="s">
        <v>57</v>
      </c>
      <c r="G14" s="413">
        <f t="shared" si="0"/>
        <v>3444.634629532035</v>
      </c>
      <c r="H14" s="248">
        <v>2731.3728176700001</v>
      </c>
      <c r="I14" s="248"/>
      <c r="J14" s="248">
        <v>713.26181186203496</v>
      </c>
      <c r="K14" s="32">
        <f>H14+I14</f>
        <v>2731.3728176700001</v>
      </c>
      <c r="L14" s="33">
        <f t="shared" si="2"/>
        <v>713.26181186203496</v>
      </c>
      <c r="M14" s="302" t="s">
        <v>58</v>
      </c>
      <c r="N14" s="299" t="s">
        <v>327</v>
      </c>
    </row>
    <row r="15" spans="1:14" ht="13.5" customHeight="1" x14ac:dyDescent="0.25">
      <c r="B15" s="680"/>
      <c r="C15" s="494"/>
      <c r="D15" s="494"/>
      <c r="E15" s="683" t="s">
        <v>59</v>
      </c>
      <c r="F15" s="34" t="s">
        <v>45</v>
      </c>
      <c r="G15" s="413">
        <f t="shared" si="0"/>
        <v>348.81016405790979</v>
      </c>
      <c r="H15" s="248">
        <v>278.07479999999998</v>
      </c>
      <c r="I15" s="248"/>
      <c r="J15" s="248">
        <v>70.735364057909806</v>
      </c>
      <c r="K15" s="32">
        <f t="shared" si="1"/>
        <v>278.07479999999998</v>
      </c>
      <c r="L15" s="33">
        <f t="shared" si="2"/>
        <v>70.735364057909806</v>
      </c>
      <c r="M15" s="302" t="s">
        <v>46</v>
      </c>
      <c r="N15" s="299" t="s">
        <v>327</v>
      </c>
    </row>
    <row r="16" spans="1:14" x14ac:dyDescent="0.25">
      <c r="B16" s="680"/>
      <c r="C16" s="494"/>
      <c r="D16" s="494"/>
      <c r="E16" s="683"/>
      <c r="F16" s="34" t="s">
        <v>57</v>
      </c>
      <c r="G16" s="413">
        <f t="shared" si="0"/>
        <v>3517.236009532035</v>
      </c>
      <c r="H16" s="248">
        <v>2803.9741976700002</v>
      </c>
      <c r="I16" s="248"/>
      <c r="J16" s="248">
        <v>713.26181186203496</v>
      </c>
      <c r="K16" s="32">
        <f t="shared" si="1"/>
        <v>2803.9741976700002</v>
      </c>
      <c r="L16" s="33">
        <f t="shared" si="2"/>
        <v>713.26181186203496</v>
      </c>
      <c r="M16" s="302" t="s">
        <v>58</v>
      </c>
      <c r="N16" s="299" t="s">
        <v>327</v>
      </c>
    </row>
    <row r="17" spans="2:14" ht="13.5" customHeight="1" x14ac:dyDescent="0.25">
      <c r="B17" s="680"/>
      <c r="C17" s="494"/>
      <c r="D17" s="494" t="s">
        <v>60</v>
      </c>
      <c r="E17" s="719"/>
      <c r="F17" s="31" t="s">
        <v>45</v>
      </c>
      <c r="G17" s="413">
        <f t="shared" si="0"/>
        <v>383.93673856089345</v>
      </c>
      <c r="H17" s="248">
        <v>340.63794221803897</v>
      </c>
      <c r="I17" s="248"/>
      <c r="J17" s="248">
        <v>43.298796342854502</v>
      </c>
      <c r="K17" s="32">
        <f t="shared" si="1"/>
        <v>340.63794221803897</v>
      </c>
      <c r="L17" s="33">
        <f t="shared" si="2"/>
        <v>43.298796342854502</v>
      </c>
      <c r="M17" s="302" t="s">
        <v>46</v>
      </c>
      <c r="N17" s="299" t="s">
        <v>327</v>
      </c>
    </row>
    <row r="18" spans="2:14" ht="13.5" customHeight="1" x14ac:dyDescent="0.25">
      <c r="B18" s="680"/>
      <c r="C18" s="494"/>
      <c r="D18" s="494"/>
      <c r="E18" s="719"/>
      <c r="F18" s="31" t="s">
        <v>20</v>
      </c>
      <c r="G18" s="413">
        <f t="shared" si="0"/>
        <v>2970.9487557426319</v>
      </c>
      <c r="H18" s="248">
        <v>2635.8974511914398</v>
      </c>
      <c r="I18" s="248"/>
      <c r="J18" s="248">
        <v>335.051304551192</v>
      </c>
      <c r="K18" s="32">
        <f t="shared" si="1"/>
        <v>2635.8974511914398</v>
      </c>
      <c r="L18" s="33">
        <f t="shared" si="2"/>
        <v>335.051304551192</v>
      </c>
      <c r="M18" s="302" t="s">
        <v>61</v>
      </c>
      <c r="N18" s="299" t="s">
        <v>327</v>
      </c>
    </row>
    <row r="19" spans="2:14" ht="13.5" customHeight="1" x14ac:dyDescent="0.25">
      <c r="B19" s="680"/>
      <c r="C19" s="494"/>
      <c r="D19" s="676" t="s">
        <v>62</v>
      </c>
      <c r="E19" s="676" t="s">
        <v>63</v>
      </c>
      <c r="F19" s="31" t="s">
        <v>45</v>
      </c>
      <c r="G19" s="413">
        <f t="shared" si="0"/>
        <v>19.359824</v>
      </c>
      <c r="H19" s="248">
        <v>12.739824</v>
      </c>
      <c r="I19" s="248"/>
      <c r="J19" s="248">
        <v>6.62</v>
      </c>
      <c r="K19" s="32">
        <f t="shared" si="1"/>
        <v>12.739824</v>
      </c>
      <c r="L19" s="33">
        <f t="shared" si="2"/>
        <v>6.62</v>
      </c>
      <c r="M19" s="302" t="s">
        <v>46</v>
      </c>
      <c r="N19" s="299" t="s">
        <v>327</v>
      </c>
    </row>
    <row r="20" spans="2:14" ht="13.5" customHeight="1" x14ac:dyDescent="0.25">
      <c r="B20" s="680"/>
      <c r="C20" s="494"/>
      <c r="D20" s="494"/>
      <c r="E20" s="676"/>
      <c r="F20" s="34" t="s">
        <v>64</v>
      </c>
      <c r="G20" s="413">
        <f t="shared" si="0"/>
        <v>26755.276768</v>
      </c>
      <c r="H20" s="248">
        <v>17606.436768</v>
      </c>
      <c r="I20" s="248"/>
      <c r="J20" s="248">
        <v>9148.84</v>
      </c>
      <c r="K20" s="32">
        <f t="shared" si="1"/>
        <v>17606.436768</v>
      </c>
      <c r="L20" s="33">
        <f t="shared" si="2"/>
        <v>9148.84</v>
      </c>
      <c r="M20" s="302" t="s">
        <v>65</v>
      </c>
      <c r="N20" s="299" t="s">
        <v>327</v>
      </c>
    </row>
    <row r="21" spans="2:14" x14ac:dyDescent="0.25">
      <c r="B21" s="680"/>
      <c r="C21" s="494"/>
      <c r="D21" s="494"/>
      <c r="E21" s="676"/>
      <c r="F21" s="34" t="s">
        <v>20</v>
      </c>
      <c r="G21" s="413">
        <f t="shared" si="0"/>
        <v>61.494796674618698</v>
      </c>
      <c r="H21" s="248">
        <v>40.466942599810203</v>
      </c>
      <c r="I21" s="248"/>
      <c r="J21" s="248">
        <v>21.027854074808499</v>
      </c>
      <c r="K21" s="32">
        <f t="shared" si="1"/>
        <v>40.466942599810203</v>
      </c>
      <c r="L21" s="33">
        <f t="shared" si="2"/>
        <v>21.027854074808499</v>
      </c>
      <c r="M21" s="302" t="s">
        <v>61</v>
      </c>
      <c r="N21" s="299" t="s">
        <v>327</v>
      </c>
    </row>
    <row r="22" spans="2:14" ht="15" customHeight="1" x14ac:dyDescent="0.25">
      <c r="B22" s="680"/>
      <c r="C22" s="494" t="s">
        <v>28</v>
      </c>
      <c r="D22" s="494" t="s">
        <v>66</v>
      </c>
      <c r="E22" s="683" t="s">
        <v>67</v>
      </c>
      <c r="F22" s="31" t="s">
        <v>68</v>
      </c>
      <c r="G22" s="413">
        <f t="shared" si="0"/>
        <v>230.96313953488368</v>
      </c>
      <c r="H22" s="248"/>
      <c r="I22" s="248">
        <v>167.79</v>
      </c>
      <c r="J22" s="248">
        <v>63.173139534883703</v>
      </c>
      <c r="K22" s="32">
        <f t="shared" si="1"/>
        <v>167.79</v>
      </c>
      <c r="L22" s="33">
        <f t="shared" si="2"/>
        <v>63.173139534883703</v>
      </c>
      <c r="M22" s="302" t="s">
        <v>46</v>
      </c>
      <c r="N22" s="299" t="s">
        <v>327</v>
      </c>
    </row>
    <row r="23" spans="2:14" x14ac:dyDescent="0.25">
      <c r="B23" s="680"/>
      <c r="C23" s="494"/>
      <c r="D23" s="494"/>
      <c r="E23" s="683"/>
      <c r="F23" s="31" t="s">
        <v>47</v>
      </c>
      <c r="G23" s="413">
        <f t="shared" si="0"/>
        <v>230963.1395348837</v>
      </c>
      <c r="H23" s="248"/>
      <c r="I23" s="248">
        <f>I22*1000</f>
        <v>167790</v>
      </c>
      <c r="J23" s="248">
        <f>J22*1000</f>
        <v>63173.139534883703</v>
      </c>
      <c r="K23" s="32">
        <f t="shared" si="1"/>
        <v>167790</v>
      </c>
      <c r="L23" s="33">
        <f t="shared" si="2"/>
        <v>63173.139534883703</v>
      </c>
      <c r="M23" s="302" t="s">
        <v>48</v>
      </c>
      <c r="N23" s="299" t="str">
        <f>N22</f>
        <v>Umweltbundesamt GmbH (2025): Harmonisierte Emissionsfaktoren¹</v>
      </c>
    </row>
    <row r="24" spans="2:14" ht="13.5" customHeight="1" x14ac:dyDescent="0.25">
      <c r="B24" s="680"/>
      <c r="C24" s="494"/>
      <c r="D24" s="494" t="s">
        <v>69</v>
      </c>
      <c r="E24" s="683" t="s">
        <v>70</v>
      </c>
      <c r="F24" s="31" t="s">
        <v>68</v>
      </c>
      <c r="G24" s="413">
        <f t="shared" si="0"/>
        <v>75.232558139534902</v>
      </c>
      <c r="H24" s="248"/>
      <c r="I24" s="248">
        <v>49.43</v>
      </c>
      <c r="J24" s="248">
        <v>25.802558139534899</v>
      </c>
      <c r="K24" s="32">
        <f t="shared" si="1"/>
        <v>49.43</v>
      </c>
      <c r="L24" s="33">
        <f t="shared" si="2"/>
        <v>25.802558139534899</v>
      </c>
      <c r="M24" s="302" t="s">
        <v>46</v>
      </c>
      <c r="N24" s="299" t="s">
        <v>327</v>
      </c>
    </row>
    <row r="25" spans="2:14" x14ac:dyDescent="0.25">
      <c r="B25" s="680"/>
      <c r="C25" s="494"/>
      <c r="D25" s="494"/>
      <c r="E25" s="683"/>
      <c r="F25" s="31" t="s">
        <v>47</v>
      </c>
      <c r="G25" s="413">
        <f t="shared" si="0"/>
        <v>75232.5581395349</v>
      </c>
      <c r="H25" s="248"/>
      <c r="I25" s="248">
        <f>I24*1000</f>
        <v>49430</v>
      </c>
      <c r="J25" s="248">
        <f>J24*1000</f>
        <v>25802.5581395349</v>
      </c>
      <c r="K25" s="32">
        <f t="shared" si="1"/>
        <v>49430</v>
      </c>
      <c r="L25" s="33">
        <f t="shared" si="2"/>
        <v>25802.5581395349</v>
      </c>
      <c r="M25" s="302" t="s">
        <v>48</v>
      </c>
      <c r="N25" s="299" t="str">
        <f>N24</f>
        <v>Umweltbundesamt GmbH (2025): Harmonisierte Emissionsfaktoren¹</v>
      </c>
    </row>
    <row r="26" spans="2:14" ht="15" customHeight="1" x14ac:dyDescent="0.25">
      <c r="B26" s="680"/>
      <c r="C26" s="494"/>
      <c r="D26" s="494"/>
      <c r="E26" s="683" t="s">
        <v>71</v>
      </c>
      <c r="F26" s="31" t="s">
        <v>68</v>
      </c>
      <c r="G26" s="413">
        <f t="shared" si="0"/>
        <v>279.06976744186039</v>
      </c>
      <c r="H26" s="248"/>
      <c r="I26" s="248">
        <v>193</v>
      </c>
      <c r="J26" s="248">
        <v>86.069767441860407</v>
      </c>
      <c r="K26" s="32">
        <f t="shared" si="1"/>
        <v>193</v>
      </c>
      <c r="L26" s="33">
        <f t="shared" si="2"/>
        <v>86.069767441860407</v>
      </c>
      <c r="M26" s="302" t="s">
        <v>46</v>
      </c>
      <c r="N26" s="299" t="s">
        <v>327</v>
      </c>
    </row>
    <row r="27" spans="2:14" x14ac:dyDescent="0.25">
      <c r="B27" s="680"/>
      <c r="C27" s="494"/>
      <c r="D27" s="494"/>
      <c r="E27" s="683"/>
      <c r="F27" s="31" t="s">
        <v>47</v>
      </c>
      <c r="G27" s="413">
        <f t="shared" si="0"/>
        <v>279069.7674418604</v>
      </c>
      <c r="H27" s="248"/>
      <c r="I27" s="248">
        <f>I26*1000</f>
        <v>193000</v>
      </c>
      <c r="J27" s="248">
        <f>J26*1000</f>
        <v>86069.7674418604</v>
      </c>
      <c r="K27" s="32">
        <f t="shared" si="1"/>
        <v>193000</v>
      </c>
      <c r="L27" s="33">
        <f t="shared" si="2"/>
        <v>86069.7674418604</v>
      </c>
      <c r="M27" s="302" t="s">
        <v>48</v>
      </c>
      <c r="N27" s="299" t="str">
        <f>N26</f>
        <v>Umweltbundesamt GmbH (2025): Harmonisierte Emissionsfaktoren¹</v>
      </c>
    </row>
    <row r="28" spans="2:14" ht="13.5" customHeight="1" x14ac:dyDescent="0.25">
      <c r="B28" s="680"/>
      <c r="C28" s="494"/>
      <c r="D28" s="494" t="s">
        <v>72</v>
      </c>
      <c r="E28" s="683" t="s">
        <v>73</v>
      </c>
      <c r="F28" s="31" t="s">
        <v>68</v>
      </c>
      <c r="G28" s="413">
        <f t="shared" si="0"/>
        <v>266.34418604651171</v>
      </c>
      <c r="H28" s="248"/>
      <c r="I28" s="248">
        <v>203.392</v>
      </c>
      <c r="J28" s="248">
        <v>62.952186046511699</v>
      </c>
      <c r="K28" s="32">
        <f t="shared" si="1"/>
        <v>203.392</v>
      </c>
      <c r="L28" s="33">
        <f t="shared" si="2"/>
        <v>62.952186046511699</v>
      </c>
      <c r="M28" s="302" t="s">
        <v>46</v>
      </c>
      <c r="N28" s="299" t="s">
        <v>327</v>
      </c>
    </row>
    <row r="29" spans="2:14" x14ac:dyDescent="0.25">
      <c r="B29" s="680"/>
      <c r="C29" s="494"/>
      <c r="D29" s="494"/>
      <c r="E29" s="683"/>
      <c r="F29" s="31" t="s">
        <v>47</v>
      </c>
      <c r="G29" s="413">
        <f t="shared" si="0"/>
        <v>266344.18604651169</v>
      </c>
      <c r="H29" s="248"/>
      <c r="I29" s="248">
        <f>I28*1000</f>
        <v>203392</v>
      </c>
      <c r="J29" s="248">
        <f>J28*1000</f>
        <v>62952.186046511699</v>
      </c>
      <c r="K29" s="32">
        <f t="shared" si="1"/>
        <v>203392</v>
      </c>
      <c r="L29" s="33">
        <f t="shared" si="2"/>
        <v>62952.186046511699</v>
      </c>
      <c r="M29" s="302" t="s">
        <v>48</v>
      </c>
      <c r="N29" s="299" t="str">
        <f>N28</f>
        <v>Umweltbundesamt GmbH (2025): Harmonisierte Emissionsfaktoren¹</v>
      </c>
    </row>
    <row r="30" spans="2:14" ht="13.5" customHeight="1" x14ac:dyDescent="0.25">
      <c r="B30" s="680"/>
      <c r="C30" s="494"/>
      <c r="D30" s="494" t="s">
        <v>74</v>
      </c>
      <c r="E30" s="683" t="s">
        <v>75</v>
      </c>
      <c r="F30" s="31" t="s">
        <v>68</v>
      </c>
      <c r="G30" s="413">
        <f t="shared" si="0"/>
        <v>56.395348837209298</v>
      </c>
      <c r="H30" s="248"/>
      <c r="I30" s="248">
        <v>35.9</v>
      </c>
      <c r="J30" s="248">
        <v>20.495348837209299</v>
      </c>
      <c r="K30" s="32">
        <f t="shared" si="1"/>
        <v>35.9</v>
      </c>
      <c r="L30" s="33">
        <f t="shared" si="2"/>
        <v>20.495348837209299</v>
      </c>
      <c r="M30" s="302" t="s">
        <v>46</v>
      </c>
      <c r="N30" s="299" t="s">
        <v>327</v>
      </c>
    </row>
    <row r="31" spans="2:14" x14ac:dyDescent="0.25">
      <c r="B31" s="680"/>
      <c r="C31" s="494"/>
      <c r="D31" s="494"/>
      <c r="E31" s="683"/>
      <c r="F31" s="31" t="s">
        <v>47</v>
      </c>
      <c r="G31" s="413">
        <f t="shared" si="0"/>
        <v>56395.348837209298</v>
      </c>
      <c r="H31" s="248"/>
      <c r="I31" s="248">
        <f>I30*1000</f>
        <v>35900</v>
      </c>
      <c r="J31" s="248">
        <f>J30*1000</f>
        <v>20495.348837209298</v>
      </c>
      <c r="K31" s="32">
        <f t="shared" si="1"/>
        <v>35900</v>
      </c>
      <c r="L31" s="33">
        <f t="shared" si="2"/>
        <v>20495.348837209298</v>
      </c>
      <c r="M31" s="302" t="s">
        <v>48</v>
      </c>
      <c r="N31" s="299" t="str">
        <f>N30</f>
        <v>Umweltbundesamt GmbH (2025): Harmonisierte Emissionsfaktoren¹</v>
      </c>
    </row>
    <row r="32" spans="2:14" ht="13.5" customHeight="1" x14ac:dyDescent="0.25">
      <c r="B32" s="680"/>
      <c r="C32" s="494"/>
      <c r="D32" s="676" t="s">
        <v>76</v>
      </c>
      <c r="E32" s="684" t="s">
        <v>77</v>
      </c>
      <c r="F32" s="34" t="s">
        <v>68</v>
      </c>
      <c r="G32" s="413">
        <f t="shared" si="0"/>
        <v>62.918604651162795</v>
      </c>
      <c r="H32" s="248"/>
      <c r="I32" s="248">
        <v>40.497999999999998</v>
      </c>
      <c r="J32" s="248">
        <v>22.420604651162801</v>
      </c>
      <c r="K32" s="32">
        <f t="shared" si="1"/>
        <v>40.497999999999998</v>
      </c>
      <c r="L32" s="33">
        <f t="shared" si="2"/>
        <v>22.420604651162801</v>
      </c>
      <c r="M32" s="302" t="s">
        <v>46</v>
      </c>
      <c r="N32" s="299" t="s">
        <v>327</v>
      </c>
    </row>
    <row r="33" spans="2:14" x14ac:dyDescent="0.25">
      <c r="B33" s="680"/>
      <c r="C33" s="494"/>
      <c r="D33" s="676"/>
      <c r="E33" s="684"/>
      <c r="F33" s="34" t="s">
        <v>47</v>
      </c>
      <c r="G33" s="413">
        <f t="shared" si="0"/>
        <v>62918.604651162801</v>
      </c>
      <c r="H33" s="248"/>
      <c r="I33" s="248">
        <f>I32*1000</f>
        <v>40498</v>
      </c>
      <c r="J33" s="248">
        <f>J32*1000</f>
        <v>22420.604651162801</v>
      </c>
      <c r="K33" s="32">
        <f t="shared" si="1"/>
        <v>40498</v>
      </c>
      <c r="L33" s="33">
        <f t="shared" si="2"/>
        <v>22420.604651162801</v>
      </c>
      <c r="M33" s="302" t="s">
        <v>48</v>
      </c>
      <c r="N33" s="299" t="str">
        <f>N32</f>
        <v>Umweltbundesamt GmbH (2025): Harmonisierte Emissionsfaktoren¹</v>
      </c>
    </row>
    <row r="34" spans="2:14" ht="13.5" customHeight="1" x14ac:dyDescent="0.25">
      <c r="B34" s="680"/>
      <c r="C34" s="494"/>
      <c r="D34" s="494" t="s">
        <v>78</v>
      </c>
      <c r="E34" s="683" t="s">
        <v>79</v>
      </c>
      <c r="F34" s="31" t="s">
        <v>68</v>
      </c>
      <c r="G34" s="413">
        <f t="shared" si="0"/>
        <v>233.84651162790701</v>
      </c>
      <c r="H34" s="248"/>
      <c r="I34" s="248">
        <v>170.02600000000001</v>
      </c>
      <c r="J34" s="249">
        <v>63.820511627907003</v>
      </c>
      <c r="K34" s="32">
        <f t="shared" si="1"/>
        <v>170.02600000000001</v>
      </c>
      <c r="L34" s="33">
        <f t="shared" si="2"/>
        <v>63.820511627907003</v>
      </c>
      <c r="M34" s="302" t="s">
        <v>46</v>
      </c>
      <c r="N34" s="299" t="s">
        <v>327</v>
      </c>
    </row>
    <row r="35" spans="2:14" x14ac:dyDescent="0.25">
      <c r="B35" s="680"/>
      <c r="C35" s="494"/>
      <c r="D35" s="494"/>
      <c r="E35" s="683"/>
      <c r="F35" s="31" t="s">
        <v>47</v>
      </c>
      <c r="G35" s="413">
        <f t="shared" si="0"/>
        <v>233846.51162790699</v>
      </c>
      <c r="H35" s="248"/>
      <c r="I35" s="248">
        <f>I34*1000</f>
        <v>170026</v>
      </c>
      <c r="J35" s="248">
        <f>J34*1000</f>
        <v>63820.511627907006</v>
      </c>
      <c r="K35" s="32">
        <f t="shared" si="1"/>
        <v>170026</v>
      </c>
      <c r="L35" s="33">
        <f t="shared" si="2"/>
        <v>63820.511627907006</v>
      </c>
      <c r="M35" s="302" t="s">
        <v>48</v>
      </c>
      <c r="N35" s="299" t="str">
        <f>N34</f>
        <v>Umweltbundesamt GmbH (2025): Harmonisierte Emissionsfaktoren¹</v>
      </c>
    </row>
    <row r="36" spans="2:14" ht="13.5" customHeight="1" x14ac:dyDescent="0.25">
      <c r="B36" s="680"/>
      <c r="C36" s="494"/>
      <c r="D36" s="494" t="s">
        <v>80</v>
      </c>
      <c r="E36" s="683" t="s">
        <v>81</v>
      </c>
      <c r="F36" s="31" t="s">
        <v>68</v>
      </c>
      <c r="G36" s="413">
        <f t="shared" ref="G36:G67" si="3">SUM(H36:J36)</f>
        <v>228.25178837209302</v>
      </c>
      <c r="H36" s="248"/>
      <c r="I36" s="248">
        <v>185.5822</v>
      </c>
      <c r="J36" s="248">
        <v>42.669588372093003</v>
      </c>
      <c r="K36" s="32">
        <f t="shared" ref="K36:K67" si="4">H36+I36</f>
        <v>185.5822</v>
      </c>
      <c r="L36" s="33">
        <f t="shared" ref="L36:L67" si="5">J36</f>
        <v>42.669588372093003</v>
      </c>
      <c r="M36" s="302" t="s">
        <v>46</v>
      </c>
      <c r="N36" s="299" t="s">
        <v>327</v>
      </c>
    </row>
    <row r="37" spans="2:14" x14ac:dyDescent="0.25">
      <c r="B37" s="680"/>
      <c r="C37" s="494"/>
      <c r="D37" s="494"/>
      <c r="E37" s="683"/>
      <c r="F37" s="31" t="s">
        <v>47</v>
      </c>
      <c r="G37" s="413">
        <f t="shared" si="3"/>
        <v>228251.788372093</v>
      </c>
      <c r="H37" s="248"/>
      <c r="I37" s="248">
        <f>I36*1000</f>
        <v>185582.2</v>
      </c>
      <c r="J37" s="248">
        <f>J36*1000</f>
        <v>42669.588372093</v>
      </c>
      <c r="K37" s="32">
        <f t="shared" si="4"/>
        <v>185582.2</v>
      </c>
      <c r="L37" s="33">
        <f t="shared" si="5"/>
        <v>42669.588372093</v>
      </c>
      <c r="M37" s="302" t="s">
        <v>48</v>
      </c>
      <c r="N37" s="299" t="str">
        <f>N36</f>
        <v>Umweltbundesamt GmbH (2025): Harmonisierte Emissionsfaktoren¹</v>
      </c>
    </row>
    <row r="38" spans="2:14" ht="13.5" customHeight="1" x14ac:dyDescent="0.25">
      <c r="B38" s="680"/>
      <c r="C38" s="494"/>
      <c r="D38" s="676" t="s">
        <v>82</v>
      </c>
      <c r="E38" s="684" t="s">
        <v>83</v>
      </c>
      <c r="F38" s="34" t="s">
        <v>68</v>
      </c>
      <c r="G38" s="413">
        <f t="shared" si="3"/>
        <v>83.075813953488392</v>
      </c>
      <c r="H38" s="248"/>
      <c r="I38" s="248">
        <v>55.073399999999999</v>
      </c>
      <c r="J38" s="248">
        <v>28.0024139534884</v>
      </c>
      <c r="K38" s="32">
        <f t="shared" si="4"/>
        <v>55.073399999999999</v>
      </c>
      <c r="L38" s="33">
        <f t="shared" si="5"/>
        <v>28.0024139534884</v>
      </c>
      <c r="M38" s="302" t="s">
        <v>46</v>
      </c>
      <c r="N38" s="299" t="s">
        <v>327</v>
      </c>
    </row>
    <row r="39" spans="2:14" x14ac:dyDescent="0.25">
      <c r="B39" s="680"/>
      <c r="C39" s="494"/>
      <c r="D39" s="676"/>
      <c r="E39" s="684"/>
      <c r="F39" s="34" t="s">
        <v>47</v>
      </c>
      <c r="G39" s="413">
        <f t="shared" si="3"/>
        <v>83075.813953488396</v>
      </c>
      <c r="H39" s="248"/>
      <c r="I39" s="249">
        <f>I38*1000</f>
        <v>55073.4</v>
      </c>
      <c r="J39" s="249">
        <f>J38*1000</f>
        <v>28002.413953488402</v>
      </c>
      <c r="K39" s="32">
        <f t="shared" si="4"/>
        <v>55073.4</v>
      </c>
      <c r="L39" s="33">
        <f t="shared" si="5"/>
        <v>28002.413953488402</v>
      </c>
      <c r="M39" s="302" t="s">
        <v>48</v>
      </c>
      <c r="N39" s="299" t="str">
        <f>N38</f>
        <v>Umweltbundesamt GmbH (2025): Harmonisierte Emissionsfaktoren¹</v>
      </c>
    </row>
    <row r="40" spans="2:14" ht="13.5" customHeight="1" x14ac:dyDescent="0.25">
      <c r="B40" s="680"/>
      <c r="C40" s="494"/>
      <c r="D40" s="494" t="s">
        <v>84</v>
      </c>
      <c r="E40" s="683" t="s">
        <v>85</v>
      </c>
      <c r="F40" s="31" t="s">
        <v>68</v>
      </c>
      <c r="G40" s="413">
        <f t="shared" si="3"/>
        <v>221.61439534883721</v>
      </c>
      <c r="H40" s="248"/>
      <c r="I40" s="248">
        <v>153.3272</v>
      </c>
      <c r="J40" s="248">
        <v>68.287195348837201</v>
      </c>
      <c r="K40" s="32">
        <f t="shared" si="4"/>
        <v>153.3272</v>
      </c>
      <c r="L40" s="33">
        <f t="shared" si="5"/>
        <v>68.287195348837201</v>
      </c>
      <c r="M40" s="302" t="s">
        <v>46</v>
      </c>
      <c r="N40" s="299" t="s">
        <v>327</v>
      </c>
    </row>
    <row r="41" spans="2:14" x14ac:dyDescent="0.25">
      <c r="B41" s="680"/>
      <c r="C41" s="494"/>
      <c r="D41" s="494"/>
      <c r="E41" s="683"/>
      <c r="F41" s="31" t="s">
        <v>47</v>
      </c>
      <c r="G41" s="413">
        <f t="shared" si="3"/>
        <v>221614.39534883719</v>
      </c>
      <c r="H41" s="248"/>
      <c r="I41" s="248">
        <f>I40*1000</f>
        <v>153327.20000000001</v>
      </c>
      <c r="J41" s="248">
        <f>J40*1000</f>
        <v>68287.195348837195</v>
      </c>
      <c r="K41" s="32">
        <f t="shared" si="4"/>
        <v>153327.20000000001</v>
      </c>
      <c r="L41" s="33">
        <f t="shared" si="5"/>
        <v>68287.195348837195</v>
      </c>
      <c r="M41" s="302" t="s">
        <v>48</v>
      </c>
      <c r="N41" s="299" t="str">
        <f>N40</f>
        <v>Umweltbundesamt GmbH (2025): Harmonisierte Emissionsfaktoren¹</v>
      </c>
    </row>
    <row r="42" spans="2:14" ht="13.5" customHeight="1" x14ac:dyDescent="0.25">
      <c r="B42" s="680"/>
      <c r="C42" s="494"/>
      <c r="D42" s="676" t="s">
        <v>86</v>
      </c>
      <c r="E42" s="684" t="s">
        <v>87</v>
      </c>
      <c r="F42" s="31" t="s">
        <v>68</v>
      </c>
      <c r="G42" s="413">
        <f t="shared" si="3"/>
        <v>67.711366279069807</v>
      </c>
      <c r="H42" s="248"/>
      <c r="I42" s="248">
        <v>39.852800000000002</v>
      </c>
      <c r="J42" s="248">
        <v>27.858566279069802</v>
      </c>
      <c r="K42" s="32">
        <f t="shared" si="4"/>
        <v>39.852800000000002</v>
      </c>
      <c r="L42" s="33">
        <f t="shared" si="5"/>
        <v>27.858566279069802</v>
      </c>
      <c r="M42" s="302" t="s">
        <v>46</v>
      </c>
      <c r="N42" s="299" t="s">
        <v>327</v>
      </c>
    </row>
    <row r="43" spans="2:14" x14ac:dyDescent="0.25">
      <c r="B43" s="680"/>
      <c r="C43" s="494"/>
      <c r="D43" s="676"/>
      <c r="E43" s="684"/>
      <c r="F43" s="31" t="s">
        <v>47</v>
      </c>
      <c r="G43" s="413">
        <f t="shared" si="3"/>
        <v>67711.3662790698</v>
      </c>
      <c r="H43" s="248"/>
      <c r="I43" s="248">
        <f>I42*1000</f>
        <v>39852.800000000003</v>
      </c>
      <c r="J43" s="248">
        <f>J42*1000</f>
        <v>27858.566279069801</v>
      </c>
      <c r="K43" s="32">
        <f t="shared" si="4"/>
        <v>39852.800000000003</v>
      </c>
      <c r="L43" s="33">
        <f t="shared" si="5"/>
        <v>27858.566279069801</v>
      </c>
      <c r="M43" s="302" t="s">
        <v>48</v>
      </c>
      <c r="N43" s="299" t="str">
        <f>N42</f>
        <v>Umweltbundesamt GmbH (2025): Harmonisierte Emissionsfaktoren¹</v>
      </c>
    </row>
    <row r="44" spans="2:14" ht="13.5" customHeight="1" x14ac:dyDescent="0.25">
      <c r="B44" s="680"/>
      <c r="C44" s="494"/>
      <c r="D44" s="676" t="s">
        <v>88</v>
      </c>
      <c r="E44" s="684" t="s">
        <v>89</v>
      </c>
      <c r="F44" s="31" t="s">
        <v>68</v>
      </c>
      <c r="G44" s="413">
        <f t="shared" si="3"/>
        <v>38.765813953488397</v>
      </c>
      <c r="H44" s="248"/>
      <c r="I44" s="248">
        <v>23.9087</v>
      </c>
      <c r="J44" s="248">
        <v>14.857113953488399</v>
      </c>
      <c r="K44" s="32">
        <f t="shared" si="4"/>
        <v>23.9087</v>
      </c>
      <c r="L44" s="33">
        <f t="shared" si="5"/>
        <v>14.857113953488399</v>
      </c>
      <c r="M44" s="302" t="s">
        <v>46</v>
      </c>
      <c r="N44" s="299" t="s">
        <v>327</v>
      </c>
    </row>
    <row r="45" spans="2:14" x14ac:dyDescent="0.25">
      <c r="B45" s="680"/>
      <c r="C45" s="494"/>
      <c r="D45" s="676"/>
      <c r="E45" s="684"/>
      <c r="F45" s="31" t="s">
        <v>47</v>
      </c>
      <c r="G45" s="413">
        <f t="shared" si="3"/>
        <v>38765.813953488396</v>
      </c>
      <c r="H45" s="248"/>
      <c r="I45" s="248">
        <f>I44*1000</f>
        <v>23908.7</v>
      </c>
      <c r="J45" s="248">
        <f>J44*1000</f>
        <v>14857.113953488399</v>
      </c>
      <c r="K45" s="32">
        <f t="shared" si="4"/>
        <v>23908.7</v>
      </c>
      <c r="L45" s="33">
        <f t="shared" si="5"/>
        <v>14857.113953488399</v>
      </c>
      <c r="M45" s="302" t="s">
        <v>48</v>
      </c>
      <c r="N45" s="299" t="str">
        <f>N44</f>
        <v>Umweltbundesamt GmbH (2025): Harmonisierte Emissionsfaktoren¹</v>
      </c>
    </row>
    <row r="46" spans="2:14" ht="13.5" customHeight="1" x14ac:dyDescent="0.25">
      <c r="B46" s="680"/>
      <c r="C46" s="494"/>
      <c r="D46" s="676" t="s">
        <v>90</v>
      </c>
      <c r="E46" s="684" t="s">
        <v>91</v>
      </c>
      <c r="F46" s="31" t="s">
        <v>68</v>
      </c>
      <c r="G46" s="413">
        <f t="shared" si="3"/>
        <v>155.7209302325582</v>
      </c>
      <c r="H46" s="248"/>
      <c r="I46" s="248">
        <v>105.37</v>
      </c>
      <c r="J46" s="248">
        <v>50.350930232558198</v>
      </c>
      <c r="K46" s="32">
        <f t="shared" si="4"/>
        <v>105.37</v>
      </c>
      <c r="L46" s="33">
        <f t="shared" si="5"/>
        <v>50.350930232558198</v>
      </c>
      <c r="M46" s="302" t="s">
        <v>46</v>
      </c>
      <c r="N46" s="299" t="s">
        <v>327</v>
      </c>
    </row>
    <row r="47" spans="2:14" x14ac:dyDescent="0.25">
      <c r="B47" s="680"/>
      <c r="C47" s="494"/>
      <c r="D47" s="676"/>
      <c r="E47" s="684"/>
      <c r="F47" s="31" t="s">
        <v>47</v>
      </c>
      <c r="G47" s="413">
        <f t="shared" si="3"/>
        <v>155720.9302325582</v>
      </c>
      <c r="H47" s="248"/>
      <c r="I47" s="248">
        <f>I46*1000</f>
        <v>105370</v>
      </c>
      <c r="J47" s="248">
        <f>J46*1000</f>
        <v>50350.930232558196</v>
      </c>
      <c r="K47" s="32">
        <f t="shared" si="4"/>
        <v>105370</v>
      </c>
      <c r="L47" s="33">
        <f t="shared" si="5"/>
        <v>50350.930232558196</v>
      </c>
      <c r="M47" s="302" t="s">
        <v>48</v>
      </c>
      <c r="N47" s="299" t="str">
        <f>N46</f>
        <v>Umweltbundesamt GmbH (2025): Harmonisierte Emissionsfaktoren¹</v>
      </c>
    </row>
    <row r="48" spans="2:14" ht="13.5" customHeight="1" x14ac:dyDescent="0.25">
      <c r="B48" s="680"/>
      <c r="C48" s="494"/>
      <c r="D48" s="676" t="s">
        <v>304</v>
      </c>
      <c r="E48" s="684" t="s">
        <v>305</v>
      </c>
      <c r="F48" s="31" t="s">
        <v>68</v>
      </c>
      <c r="G48" s="413">
        <f t="shared" si="3"/>
        <v>111.91860465116281</v>
      </c>
      <c r="H48" s="248"/>
      <c r="I48" s="248">
        <v>74.86</v>
      </c>
      <c r="J48" s="248">
        <v>37.058604651162803</v>
      </c>
      <c r="K48" s="32">
        <f t="shared" si="4"/>
        <v>74.86</v>
      </c>
      <c r="L48" s="33">
        <f t="shared" si="5"/>
        <v>37.058604651162803</v>
      </c>
      <c r="M48" s="302" t="s">
        <v>46</v>
      </c>
      <c r="N48" s="299" t="s">
        <v>327</v>
      </c>
    </row>
    <row r="49" spans="2:14" x14ac:dyDescent="0.25">
      <c r="B49" s="680"/>
      <c r="C49" s="494"/>
      <c r="D49" s="676"/>
      <c r="E49" s="684"/>
      <c r="F49" s="31" t="s">
        <v>47</v>
      </c>
      <c r="G49" s="413">
        <f t="shared" si="3"/>
        <v>111918.60465116281</v>
      </c>
      <c r="H49" s="248"/>
      <c r="I49" s="249">
        <f>I48*1000</f>
        <v>74860</v>
      </c>
      <c r="J49" s="249">
        <f>J48*1000</f>
        <v>37058.604651162801</v>
      </c>
      <c r="K49" s="32">
        <f t="shared" si="4"/>
        <v>74860</v>
      </c>
      <c r="L49" s="33">
        <f t="shared" si="5"/>
        <v>37058.604651162801</v>
      </c>
      <c r="M49" s="302" t="s">
        <v>48</v>
      </c>
      <c r="N49" s="299" t="str">
        <f>N48</f>
        <v>Umweltbundesamt GmbH (2025): Harmonisierte Emissionsfaktoren¹</v>
      </c>
    </row>
    <row r="50" spans="2:14" ht="13.5" customHeight="1" x14ac:dyDescent="0.25">
      <c r="B50" s="680"/>
      <c r="C50" s="494"/>
      <c r="D50" s="676" t="s">
        <v>92</v>
      </c>
      <c r="E50" s="684" t="s">
        <v>93</v>
      </c>
      <c r="F50" s="31" t="s">
        <v>68</v>
      </c>
      <c r="G50" s="413">
        <f t="shared" si="3"/>
        <v>48.152906976744191</v>
      </c>
      <c r="H50" s="248"/>
      <c r="I50" s="248">
        <v>30.510400000000004</v>
      </c>
      <c r="J50" s="248">
        <v>17.642506976744187</v>
      </c>
      <c r="K50" s="32">
        <f t="shared" si="4"/>
        <v>30.510400000000004</v>
      </c>
      <c r="L50" s="33">
        <f t="shared" si="5"/>
        <v>17.642506976744187</v>
      </c>
      <c r="M50" s="302" t="s">
        <v>46</v>
      </c>
      <c r="N50" s="299" t="s">
        <v>327</v>
      </c>
    </row>
    <row r="51" spans="2:14" x14ac:dyDescent="0.25">
      <c r="B51" s="680"/>
      <c r="C51" s="494"/>
      <c r="D51" s="676"/>
      <c r="E51" s="684"/>
      <c r="F51" s="31" t="s">
        <v>47</v>
      </c>
      <c r="G51" s="413">
        <f t="shared" si="3"/>
        <v>48152.906976744191</v>
      </c>
      <c r="H51" s="248"/>
      <c r="I51" s="248">
        <f>I50*1000</f>
        <v>30510.400000000005</v>
      </c>
      <c r="J51" s="248">
        <f>J50*1000</f>
        <v>17642.506976744186</v>
      </c>
      <c r="K51" s="32">
        <f t="shared" si="4"/>
        <v>30510.400000000005</v>
      </c>
      <c r="L51" s="33">
        <f t="shared" si="5"/>
        <v>17642.506976744186</v>
      </c>
      <c r="M51" s="302" t="s">
        <v>48</v>
      </c>
      <c r="N51" s="299" t="str">
        <f>N50</f>
        <v>Umweltbundesamt GmbH (2025): Harmonisierte Emissionsfaktoren¹</v>
      </c>
    </row>
    <row r="52" spans="2:14" ht="13.5" customHeight="1" x14ac:dyDescent="0.25">
      <c r="B52" s="680"/>
      <c r="C52" s="494"/>
      <c r="D52" s="676" t="s">
        <v>94</v>
      </c>
      <c r="E52" s="684" t="s">
        <v>95</v>
      </c>
      <c r="F52" s="34" t="s">
        <v>68</v>
      </c>
      <c r="G52" s="413">
        <f t="shared" si="3"/>
        <v>32.954651162790697</v>
      </c>
      <c r="H52" s="248"/>
      <c r="I52" s="248">
        <v>20.109000000000002</v>
      </c>
      <c r="J52" s="248">
        <v>12.845651162790695</v>
      </c>
      <c r="K52" s="32">
        <f t="shared" si="4"/>
        <v>20.109000000000002</v>
      </c>
      <c r="L52" s="33">
        <f t="shared" si="5"/>
        <v>12.845651162790695</v>
      </c>
      <c r="M52" s="302" t="s">
        <v>46</v>
      </c>
      <c r="N52" s="299" t="s">
        <v>327</v>
      </c>
    </row>
    <row r="53" spans="2:14" x14ac:dyDescent="0.25">
      <c r="B53" s="680"/>
      <c r="C53" s="494"/>
      <c r="D53" s="676"/>
      <c r="E53" s="684"/>
      <c r="F53" s="34" t="s">
        <v>47</v>
      </c>
      <c r="G53" s="413">
        <f t="shared" si="3"/>
        <v>32954.651162790695</v>
      </c>
      <c r="H53" s="248"/>
      <c r="I53" s="248">
        <f>I52*1000</f>
        <v>20109</v>
      </c>
      <c r="J53" s="248">
        <f>J52*1000</f>
        <v>12845.651162790695</v>
      </c>
      <c r="K53" s="32">
        <f t="shared" si="4"/>
        <v>20109</v>
      </c>
      <c r="L53" s="33">
        <f t="shared" si="5"/>
        <v>12845.651162790695</v>
      </c>
      <c r="M53" s="302" t="s">
        <v>48</v>
      </c>
      <c r="N53" s="299" t="str">
        <f>N52</f>
        <v>Umweltbundesamt GmbH (2025): Harmonisierte Emissionsfaktoren¹</v>
      </c>
    </row>
    <row r="54" spans="2:14" ht="13.5" customHeight="1" x14ac:dyDescent="0.25">
      <c r="B54" s="680"/>
      <c r="C54" s="494"/>
      <c r="D54" s="676"/>
      <c r="E54" s="684" t="s">
        <v>96</v>
      </c>
      <c r="F54" s="34" t="s">
        <v>68</v>
      </c>
      <c r="G54" s="413">
        <f t="shared" si="3"/>
        <v>157.54441860465118</v>
      </c>
      <c r="H54" s="248"/>
      <c r="I54" s="248">
        <v>119.645</v>
      </c>
      <c r="J54" s="248">
        <v>37.899418604651189</v>
      </c>
      <c r="K54" s="32">
        <f t="shared" si="4"/>
        <v>119.645</v>
      </c>
      <c r="L54" s="33">
        <f t="shared" si="5"/>
        <v>37.899418604651189</v>
      </c>
      <c r="M54" s="302" t="s">
        <v>46</v>
      </c>
      <c r="N54" s="299" t="s">
        <v>327</v>
      </c>
    </row>
    <row r="55" spans="2:14" x14ac:dyDescent="0.25">
      <c r="B55" s="680"/>
      <c r="C55" s="494"/>
      <c r="D55" s="676"/>
      <c r="E55" s="684"/>
      <c r="F55" s="34" t="s">
        <v>47</v>
      </c>
      <c r="G55" s="413">
        <f t="shared" si="3"/>
        <v>157544.41860465117</v>
      </c>
      <c r="H55" s="248"/>
      <c r="I55" s="248">
        <f>I54*1000</f>
        <v>119645</v>
      </c>
      <c r="J55" s="248">
        <f>J54*1000</f>
        <v>37899.41860465119</v>
      </c>
      <c r="K55" s="32">
        <f t="shared" si="4"/>
        <v>119645</v>
      </c>
      <c r="L55" s="33">
        <f t="shared" si="5"/>
        <v>37899.41860465119</v>
      </c>
      <c r="M55" s="302" t="s">
        <v>48</v>
      </c>
      <c r="N55" s="299" t="str">
        <f>N54</f>
        <v>Umweltbundesamt GmbH (2025): Harmonisierte Emissionsfaktoren¹</v>
      </c>
    </row>
    <row r="56" spans="2:14" ht="13.5" customHeight="1" x14ac:dyDescent="0.25">
      <c r="B56" s="680"/>
      <c r="C56" s="494"/>
      <c r="D56" s="676" t="s">
        <v>97</v>
      </c>
      <c r="E56" s="684" t="s">
        <v>98</v>
      </c>
      <c r="F56" s="34" t="s">
        <v>68</v>
      </c>
      <c r="G56" s="413">
        <f t="shared" si="3"/>
        <v>277.55723443646889</v>
      </c>
      <c r="H56" s="248"/>
      <c r="I56" s="248">
        <v>187.60364183559398</v>
      </c>
      <c r="J56" s="248">
        <v>89.953592600874913</v>
      </c>
      <c r="K56" s="32">
        <f t="shared" si="4"/>
        <v>187.60364183559398</v>
      </c>
      <c r="L56" s="33">
        <f t="shared" si="5"/>
        <v>89.953592600874913</v>
      </c>
      <c r="M56" s="302" t="s">
        <v>46</v>
      </c>
      <c r="N56" s="299" t="s">
        <v>327</v>
      </c>
    </row>
    <row r="57" spans="2:14" x14ac:dyDescent="0.25">
      <c r="B57" s="680"/>
      <c r="C57" s="494"/>
      <c r="D57" s="676"/>
      <c r="E57" s="684"/>
      <c r="F57" s="34" t="s">
        <v>47</v>
      </c>
      <c r="G57" s="413">
        <f t="shared" si="3"/>
        <v>277557.23443646886</v>
      </c>
      <c r="H57" s="248"/>
      <c r="I57" s="248">
        <f>I56*1000</f>
        <v>187603.64183559397</v>
      </c>
      <c r="J57" s="248">
        <f>J56*1000</f>
        <v>89953.592600874908</v>
      </c>
      <c r="K57" s="32">
        <f t="shared" si="4"/>
        <v>187603.64183559397</v>
      </c>
      <c r="L57" s="33">
        <f t="shared" si="5"/>
        <v>89953.592600874908</v>
      </c>
      <c r="M57" s="302" t="s">
        <v>48</v>
      </c>
      <c r="N57" s="299" t="str">
        <f>N56</f>
        <v>Umweltbundesamt GmbH (2025): Harmonisierte Emissionsfaktoren¹</v>
      </c>
    </row>
    <row r="58" spans="2:14" ht="13.5" customHeight="1" x14ac:dyDescent="0.25">
      <c r="B58" s="680"/>
      <c r="C58" s="494"/>
      <c r="D58" s="676" t="s">
        <v>99</v>
      </c>
      <c r="E58" s="684" t="s">
        <v>100</v>
      </c>
      <c r="F58" s="34" t="s">
        <v>68</v>
      </c>
      <c r="G58" s="413">
        <f t="shared" si="3"/>
        <v>272.93023255813955</v>
      </c>
      <c r="H58" s="248"/>
      <c r="I58" s="248">
        <v>188.16</v>
      </c>
      <c r="J58" s="248">
        <v>84.770232558139554</v>
      </c>
      <c r="K58" s="32">
        <f t="shared" si="4"/>
        <v>188.16</v>
      </c>
      <c r="L58" s="33">
        <f t="shared" si="5"/>
        <v>84.770232558139554</v>
      </c>
      <c r="M58" s="302" t="s">
        <v>46</v>
      </c>
      <c r="N58" s="299" t="s">
        <v>327</v>
      </c>
    </row>
    <row r="59" spans="2:14" x14ac:dyDescent="0.25">
      <c r="B59" s="680"/>
      <c r="C59" s="494"/>
      <c r="D59" s="676"/>
      <c r="E59" s="684"/>
      <c r="F59" s="34" t="s">
        <v>47</v>
      </c>
      <c r="G59" s="413">
        <f t="shared" si="3"/>
        <v>272930.23255813954</v>
      </c>
      <c r="H59" s="248"/>
      <c r="I59" s="248">
        <f>I58*1000</f>
        <v>188160</v>
      </c>
      <c r="J59" s="248">
        <f>J58*1000</f>
        <v>84770.232558139556</v>
      </c>
      <c r="K59" s="32">
        <f t="shared" si="4"/>
        <v>188160</v>
      </c>
      <c r="L59" s="33">
        <f t="shared" si="5"/>
        <v>84770.232558139556</v>
      </c>
      <c r="M59" s="302" t="s">
        <v>48</v>
      </c>
      <c r="N59" s="299" t="str">
        <f>N58</f>
        <v>Umweltbundesamt GmbH (2025): Harmonisierte Emissionsfaktoren¹</v>
      </c>
    </row>
    <row r="60" spans="2:14" ht="13.5" customHeight="1" x14ac:dyDescent="0.25">
      <c r="B60" s="680"/>
      <c r="C60" s="494"/>
      <c r="D60" s="676" t="s">
        <v>302</v>
      </c>
      <c r="E60" s="684" t="s">
        <v>101</v>
      </c>
      <c r="F60" s="34" t="s">
        <v>68</v>
      </c>
      <c r="G60" s="413">
        <f t="shared" si="3"/>
        <v>26.046511627906977</v>
      </c>
      <c r="H60" s="248"/>
      <c r="I60" s="248">
        <v>14.6</v>
      </c>
      <c r="J60" s="248">
        <v>11.446511627906977</v>
      </c>
      <c r="K60" s="32">
        <f t="shared" si="4"/>
        <v>14.6</v>
      </c>
      <c r="L60" s="33">
        <f t="shared" si="5"/>
        <v>11.446511627906977</v>
      </c>
      <c r="M60" s="302" t="s">
        <v>46</v>
      </c>
      <c r="N60" s="299" t="s">
        <v>327</v>
      </c>
    </row>
    <row r="61" spans="2:14" x14ac:dyDescent="0.25">
      <c r="B61" s="680"/>
      <c r="C61" s="494"/>
      <c r="D61" s="676"/>
      <c r="E61" s="684"/>
      <c r="F61" s="34" t="s">
        <v>47</v>
      </c>
      <c r="G61" s="413">
        <f t="shared" si="3"/>
        <v>26046.511627906977</v>
      </c>
      <c r="H61" s="248"/>
      <c r="I61" s="248">
        <f>I60*1000</f>
        <v>14600</v>
      </c>
      <c r="J61" s="248">
        <f>J60*1000</f>
        <v>11446.511627906977</v>
      </c>
      <c r="K61" s="32">
        <f t="shared" si="4"/>
        <v>14600</v>
      </c>
      <c r="L61" s="33">
        <f t="shared" si="5"/>
        <v>11446.511627906977</v>
      </c>
      <c r="M61" s="302" t="s">
        <v>48</v>
      </c>
      <c r="N61" s="299" t="str">
        <f>N60</f>
        <v>Umweltbundesamt GmbH (2025): Harmonisierte Emissionsfaktoren¹</v>
      </c>
    </row>
    <row r="62" spans="2:14" ht="13.5" customHeight="1" x14ac:dyDescent="0.25">
      <c r="B62" s="680"/>
      <c r="C62" s="494"/>
      <c r="D62" s="494" t="s">
        <v>102</v>
      </c>
      <c r="E62" s="683" t="s">
        <v>103</v>
      </c>
      <c r="F62" s="31" t="s">
        <v>68</v>
      </c>
      <c r="G62" s="413">
        <f t="shared" si="3"/>
        <v>8.720930232558139</v>
      </c>
      <c r="H62" s="248"/>
      <c r="I62" s="248">
        <v>0</v>
      </c>
      <c r="J62" s="248">
        <v>8.720930232558139</v>
      </c>
      <c r="K62" s="32">
        <f t="shared" si="4"/>
        <v>0</v>
      </c>
      <c r="L62" s="33">
        <f t="shared" si="5"/>
        <v>8.720930232558139</v>
      </c>
      <c r="M62" s="302" t="s">
        <v>46</v>
      </c>
      <c r="N62" s="299" t="s">
        <v>327</v>
      </c>
    </row>
    <row r="63" spans="2:14" x14ac:dyDescent="0.25">
      <c r="B63" s="680"/>
      <c r="C63" s="494"/>
      <c r="D63" s="494"/>
      <c r="E63" s="683"/>
      <c r="F63" s="31" t="s">
        <v>47</v>
      </c>
      <c r="G63" s="413">
        <f t="shared" si="3"/>
        <v>8720.9302325581393</v>
      </c>
      <c r="H63" s="248"/>
      <c r="I63" s="248">
        <v>0</v>
      </c>
      <c r="J63" s="248">
        <f>J62*1000</f>
        <v>8720.9302325581393</v>
      </c>
      <c r="K63" s="32">
        <f t="shared" si="4"/>
        <v>0</v>
      </c>
      <c r="L63" s="33">
        <f t="shared" si="5"/>
        <v>8720.9302325581393</v>
      </c>
      <c r="M63" s="302" t="s">
        <v>48</v>
      </c>
      <c r="N63" s="299" t="str">
        <f>N62</f>
        <v>Umweltbundesamt GmbH (2025): Harmonisierte Emissionsfaktoren¹</v>
      </c>
    </row>
    <row r="64" spans="2:14" ht="13.5" customHeight="1" x14ac:dyDescent="0.25">
      <c r="B64" s="680"/>
      <c r="C64" s="494"/>
      <c r="D64" s="494" t="s">
        <v>104</v>
      </c>
      <c r="E64" s="683"/>
      <c r="F64" s="31" t="s">
        <v>68</v>
      </c>
      <c r="G64" s="413">
        <f t="shared" si="3"/>
        <v>165.91527132798095</v>
      </c>
      <c r="H64" s="248"/>
      <c r="I64" s="248">
        <v>120.19564361942371</v>
      </c>
      <c r="J64" s="248">
        <v>45.71962770855724</v>
      </c>
      <c r="K64" s="32">
        <f t="shared" si="4"/>
        <v>120.19564361942371</v>
      </c>
      <c r="L64" s="33">
        <f t="shared" si="5"/>
        <v>45.71962770855724</v>
      </c>
      <c r="M64" s="302" t="s">
        <v>46</v>
      </c>
      <c r="N64" s="299" t="s">
        <v>327</v>
      </c>
    </row>
    <row r="65" spans="2:14" x14ac:dyDescent="0.25">
      <c r="B65" s="680"/>
      <c r="C65" s="494"/>
      <c r="D65" s="494"/>
      <c r="E65" s="683"/>
      <c r="F65" s="31" t="s">
        <v>47</v>
      </c>
      <c r="G65" s="413">
        <f t="shared" si="3"/>
        <v>165915.27132798094</v>
      </c>
      <c r="H65" s="248"/>
      <c r="I65" s="248">
        <f>I64*1000</f>
        <v>120195.6436194237</v>
      </c>
      <c r="J65" s="248">
        <f>J64*1000</f>
        <v>45719.627708557244</v>
      </c>
      <c r="K65" s="32">
        <f t="shared" si="4"/>
        <v>120195.6436194237</v>
      </c>
      <c r="L65" s="33">
        <f t="shared" si="5"/>
        <v>45719.627708557244</v>
      </c>
      <c r="M65" s="302" t="s">
        <v>48</v>
      </c>
      <c r="N65" s="299" t="str">
        <f>N64</f>
        <v>Umweltbundesamt GmbH (2025): Harmonisierte Emissionsfaktoren¹</v>
      </c>
    </row>
    <row r="66" spans="2:14" ht="13.5" customHeight="1" x14ac:dyDescent="0.25">
      <c r="B66" s="680"/>
      <c r="C66" s="494" t="s">
        <v>29</v>
      </c>
      <c r="D66" s="494" t="s">
        <v>105</v>
      </c>
      <c r="E66" s="683"/>
      <c r="F66" s="31" t="s">
        <v>68</v>
      </c>
      <c r="G66" s="413">
        <f t="shared" si="3"/>
        <v>120.29233387265113</v>
      </c>
      <c r="H66" s="248"/>
      <c r="I66" s="248">
        <v>97.943993129163601</v>
      </c>
      <c r="J66" s="248">
        <v>22.348340743487523</v>
      </c>
      <c r="K66" s="32">
        <f t="shared" si="4"/>
        <v>97.943993129163601</v>
      </c>
      <c r="L66" s="33">
        <f t="shared" si="5"/>
        <v>22.348340743487523</v>
      </c>
      <c r="M66" s="302" t="s">
        <v>46</v>
      </c>
      <c r="N66" s="299" t="s">
        <v>327</v>
      </c>
    </row>
    <row r="67" spans="2:14" x14ac:dyDescent="0.25">
      <c r="B67" s="680"/>
      <c r="C67" s="494"/>
      <c r="D67" s="494"/>
      <c r="E67" s="683"/>
      <c r="F67" s="31" t="s">
        <v>47</v>
      </c>
      <c r="G67" s="413">
        <f t="shared" si="3"/>
        <v>120292.33387265113</v>
      </c>
      <c r="H67" s="248"/>
      <c r="I67" s="248">
        <f>I66*1000</f>
        <v>97943.993129163602</v>
      </c>
      <c r="J67" s="248">
        <f>J66*1000</f>
        <v>22348.340743487523</v>
      </c>
      <c r="K67" s="32">
        <f t="shared" si="4"/>
        <v>97943.993129163602</v>
      </c>
      <c r="L67" s="33">
        <f t="shared" si="5"/>
        <v>22348.340743487523</v>
      </c>
      <c r="M67" s="302" t="s">
        <v>48</v>
      </c>
      <c r="N67" s="299" t="str">
        <f>N66</f>
        <v>Umweltbundesamt GmbH (2025): Harmonisierte Emissionsfaktoren¹</v>
      </c>
    </row>
    <row r="68" spans="2:14" ht="13.5" customHeight="1" x14ac:dyDescent="0.25">
      <c r="B68" s="680"/>
      <c r="C68" s="494"/>
      <c r="D68" s="494" t="s">
        <v>106</v>
      </c>
      <c r="E68" s="683"/>
      <c r="F68" s="31" t="s">
        <v>68</v>
      </c>
      <c r="G68" s="413">
        <f t="shared" ref="G68:G97" si="6">SUM(H68:J68)</f>
        <v>38.742455258787444</v>
      </c>
      <c r="H68" s="248"/>
      <c r="I68" s="248">
        <v>31.574551292257926</v>
      </c>
      <c r="J68" s="248">
        <v>7.1679039665295194</v>
      </c>
      <c r="K68" s="32">
        <f t="shared" ref="K68:K93" si="7">H68+I68</f>
        <v>31.574551292257926</v>
      </c>
      <c r="L68" s="33">
        <f t="shared" ref="L68:L97" si="8">J68</f>
        <v>7.1679039665295194</v>
      </c>
      <c r="M68" s="302" t="s">
        <v>46</v>
      </c>
      <c r="N68" s="299" t="s">
        <v>327</v>
      </c>
    </row>
    <row r="69" spans="2:14" x14ac:dyDescent="0.25">
      <c r="B69" s="680"/>
      <c r="C69" s="494"/>
      <c r="D69" s="494"/>
      <c r="E69" s="683"/>
      <c r="F69" s="31" t="s">
        <v>47</v>
      </c>
      <c r="G69" s="413">
        <f t="shared" si="6"/>
        <v>38742.455258787442</v>
      </c>
      <c r="H69" s="248"/>
      <c r="I69" s="248">
        <f>I68*1000</f>
        <v>31574.551292257926</v>
      </c>
      <c r="J69" s="248">
        <f>J68*1000</f>
        <v>7167.9039665295195</v>
      </c>
      <c r="K69" s="32">
        <f t="shared" si="7"/>
        <v>31574.551292257926</v>
      </c>
      <c r="L69" s="33">
        <f t="shared" si="8"/>
        <v>7167.9039665295195</v>
      </c>
      <c r="M69" s="302" t="s">
        <v>48</v>
      </c>
      <c r="N69" s="299" t="str">
        <f>N68</f>
        <v>Umweltbundesamt GmbH (2025): Harmonisierte Emissionsfaktoren¹</v>
      </c>
    </row>
    <row r="70" spans="2:14" ht="13.5" customHeight="1" x14ac:dyDescent="0.25">
      <c r="B70" s="680"/>
      <c r="C70" s="495" t="s">
        <v>30</v>
      </c>
      <c r="D70" s="676" t="s">
        <v>107</v>
      </c>
      <c r="E70" s="35"/>
      <c r="F70" s="31" t="s">
        <v>51</v>
      </c>
      <c r="G70" s="413">
        <f t="shared" si="6"/>
        <v>249.4800000000001</v>
      </c>
      <c r="H70" s="248">
        <v>200.7594</v>
      </c>
      <c r="I70" s="248"/>
      <c r="J70" s="248">
        <v>48.720600000000104</v>
      </c>
      <c r="K70" s="32">
        <f t="shared" si="7"/>
        <v>200.7594</v>
      </c>
      <c r="L70" s="33">
        <f t="shared" si="8"/>
        <v>48.720600000000104</v>
      </c>
      <c r="M70" s="302" t="s">
        <v>46</v>
      </c>
      <c r="N70" s="299" t="s">
        <v>327</v>
      </c>
    </row>
    <row r="71" spans="2:14" ht="13.5" customHeight="1" x14ac:dyDescent="0.25">
      <c r="B71" s="680"/>
      <c r="C71" s="495"/>
      <c r="D71" s="676"/>
      <c r="E71" s="35"/>
      <c r="F71" s="31" t="s">
        <v>52</v>
      </c>
      <c r="G71" s="413">
        <f t="shared" si="6"/>
        <v>224.5320000000001</v>
      </c>
      <c r="H71" s="248">
        <v>180.68346</v>
      </c>
      <c r="I71" s="248"/>
      <c r="J71" s="248">
        <v>43.848540000000092</v>
      </c>
      <c r="K71" s="32">
        <f t="shared" si="7"/>
        <v>180.68346</v>
      </c>
      <c r="L71" s="33">
        <f t="shared" si="8"/>
        <v>43.848540000000092</v>
      </c>
      <c r="M71" s="302" t="s">
        <v>46</v>
      </c>
      <c r="N71" s="299" t="s">
        <v>327</v>
      </c>
    </row>
    <row r="72" spans="2:14" x14ac:dyDescent="0.25">
      <c r="B72" s="680"/>
      <c r="C72" s="495"/>
      <c r="D72" s="676"/>
      <c r="E72" s="35"/>
      <c r="F72" s="31" t="s">
        <v>53</v>
      </c>
      <c r="G72" s="413">
        <f t="shared" si="6"/>
        <v>2575.3820400000009</v>
      </c>
      <c r="H72" s="248">
        <v>2072.4392862</v>
      </c>
      <c r="I72" s="248"/>
      <c r="J72" s="248">
        <v>502.94275380000107</v>
      </c>
      <c r="K72" s="32">
        <f t="shared" si="7"/>
        <v>2072.4392862</v>
      </c>
      <c r="L72" s="33">
        <f t="shared" si="8"/>
        <v>502.94275380000107</v>
      </c>
      <c r="M72" s="302" t="s">
        <v>54</v>
      </c>
      <c r="N72" s="299" t="s">
        <v>327</v>
      </c>
    </row>
    <row r="73" spans="2:14" ht="13.5" customHeight="1" x14ac:dyDescent="0.25">
      <c r="B73" s="680"/>
      <c r="C73" s="495"/>
      <c r="D73" s="676" t="s">
        <v>108</v>
      </c>
      <c r="E73" s="683" t="s">
        <v>56</v>
      </c>
      <c r="F73" s="34" t="s">
        <v>45</v>
      </c>
      <c r="G73" s="413">
        <f t="shared" si="6"/>
        <v>341.6101640579098</v>
      </c>
      <c r="H73" s="248">
        <v>270.87479999999999</v>
      </c>
      <c r="I73" s="248"/>
      <c r="J73" s="248">
        <v>70.735364057909806</v>
      </c>
      <c r="K73" s="32">
        <f t="shared" si="7"/>
        <v>270.87479999999999</v>
      </c>
      <c r="L73" s="33">
        <f t="shared" si="8"/>
        <v>70.735364057909806</v>
      </c>
      <c r="M73" s="302" t="s">
        <v>46</v>
      </c>
      <c r="N73" s="299" t="s">
        <v>327</v>
      </c>
    </row>
    <row r="74" spans="2:14" x14ac:dyDescent="0.25">
      <c r="B74" s="680"/>
      <c r="C74" s="495"/>
      <c r="D74" s="676"/>
      <c r="E74" s="683"/>
      <c r="F74" s="34" t="s">
        <v>57</v>
      </c>
      <c r="G74" s="413">
        <f t="shared" si="6"/>
        <v>3444.6346295320341</v>
      </c>
      <c r="H74" s="248">
        <v>2731.3728176699992</v>
      </c>
      <c r="I74" s="248"/>
      <c r="J74" s="248">
        <v>713.26181186203485</v>
      </c>
      <c r="K74" s="32">
        <f t="shared" si="7"/>
        <v>2731.3728176699992</v>
      </c>
      <c r="L74" s="33">
        <f t="shared" si="8"/>
        <v>713.26181186203485</v>
      </c>
      <c r="M74" s="302" t="s">
        <v>58</v>
      </c>
      <c r="N74" s="299" t="s">
        <v>327</v>
      </c>
    </row>
    <row r="75" spans="2:14" ht="13.5" customHeight="1" x14ac:dyDescent="0.25">
      <c r="B75" s="680"/>
      <c r="C75" s="495"/>
      <c r="D75" s="676"/>
      <c r="E75" s="683" t="s">
        <v>59</v>
      </c>
      <c r="F75" s="34" t="s">
        <v>45</v>
      </c>
      <c r="G75" s="413">
        <f t="shared" si="6"/>
        <v>348.81016405790979</v>
      </c>
      <c r="H75" s="248">
        <v>278.07479999999998</v>
      </c>
      <c r="I75" s="248"/>
      <c r="J75" s="248">
        <v>70.735364057909806</v>
      </c>
      <c r="K75" s="32">
        <f t="shared" si="7"/>
        <v>278.07479999999998</v>
      </c>
      <c r="L75" s="33">
        <f t="shared" si="8"/>
        <v>70.735364057909806</v>
      </c>
      <c r="M75" s="302" t="s">
        <v>46</v>
      </c>
      <c r="N75" s="299" t="s">
        <v>327</v>
      </c>
    </row>
    <row r="76" spans="2:14" x14ac:dyDescent="0.25">
      <c r="B76" s="680"/>
      <c r="C76" s="495"/>
      <c r="D76" s="676"/>
      <c r="E76" s="683"/>
      <c r="F76" s="34" t="s">
        <v>57</v>
      </c>
      <c r="G76" s="413">
        <f t="shared" si="6"/>
        <v>3517.2360095320341</v>
      </c>
      <c r="H76" s="248">
        <v>2803.9741976699993</v>
      </c>
      <c r="I76" s="248"/>
      <c r="J76" s="248">
        <v>713.26181186203485</v>
      </c>
      <c r="K76" s="32">
        <f t="shared" si="7"/>
        <v>2803.9741976699993</v>
      </c>
      <c r="L76" s="33">
        <f t="shared" si="8"/>
        <v>713.26181186203485</v>
      </c>
      <c r="M76" s="302" t="s">
        <v>58</v>
      </c>
      <c r="N76" s="299" t="s">
        <v>327</v>
      </c>
    </row>
    <row r="77" spans="2:14" ht="13.5" customHeight="1" x14ac:dyDescent="0.25">
      <c r="B77" s="680"/>
      <c r="C77" s="495"/>
      <c r="D77" s="676" t="s">
        <v>109</v>
      </c>
      <c r="E77" s="720"/>
      <c r="F77" s="34" t="s">
        <v>45</v>
      </c>
      <c r="G77" s="413">
        <f t="shared" si="6"/>
        <v>383.93673856089362</v>
      </c>
      <c r="H77" s="248">
        <v>340.63794221803909</v>
      </c>
      <c r="I77" s="248"/>
      <c r="J77" s="248">
        <v>43.298796342854516</v>
      </c>
      <c r="K77" s="32">
        <f t="shared" si="7"/>
        <v>340.63794221803909</v>
      </c>
      <c r="L77" s="33">
        <f t="shared" si="8"/>
        <v>43.298796342854516</v>
      </c>
      <c r="M77" s="302" t="s">
        <v>46</v>
      </c>
      <c r="N77" s="299" t="s">
        <v>327</v>
      </c>
    </row>
    <row r="78" spans="2:14" x14ac:dyDescent="0.25">
      <c r="B78" s="680"/>
      <c r="C78" s="495"/>
      <c r="D78" s="676"/>
      <c r="E78" s="720"/>
      <c r="F78" s="34" t="s">
        <v>20</v>
      </c>
      <c r="G78" s="413">
        <f t="shared" si="6"/>
        <v>2970.9487557426305</v>
      </c>
      <c r="H78" s="248">
        <v>2635.8974511914389</v>
      </c>
      <c r="I78" s="248"/>
      <c r="J78" s="248">
        <v>335.05130455119161</v>
      </c>
      <c r="K78" s="32">
        <f t="shared" si="7"/>
        <v>2635.8974511914389</v>
      </c>
      <c r="L78" s="33">
        <f t="shared" si="8"/>
        <v>335.05130455119161</v>
      </c>
      <c r="M78" s="302" t="s">
        <v>61</v>
      </c>
      <c r="N78" s="299" t="s">
        <v>327</v>
      </c>
    </row>
    <row r="79" spans="2:14" ht="13.5" customHeight="1" x14ac:dyDescent="0.25">
      <c r="B79" s="680"/>
      <c r="C79" s="494" t="s">
        <v>31</v>
      </c>
      <c r="D79" s="494" t="s">
        <v>110</v>
      </c>
      <c r="E79" s="720"/>
      <c r="F79" s="31" t="s">
        <v>57</v>
      </c>
      <c r="G79" s="413">
        <f t="shared" si="6"/>
        <v>3186.1697260602587</v>
      </c>
      <c r="H79" s="248">
        <v>2487.4848321708396</v>
      </c>
      <c r="I79" s="248"/>
      <c r="J79" s="248">
        <v>698.68489388941907</v>
      </c>
      <c r="K79" s="32">
        <f t="shared" si="7"/>
        <v>2487.4848321708396</v>
      </c>
      <c r="L79" s="33">
        <f t="shared" si="8"/>
        <v>698.68489388941907</v>
      </c>
      <c r="M79" s="302" t="s">
        <v>58</v>
      </c>
      <c r="N79" s="299" t="s">
        <v>327</v>
      </c>
    </row>
    <row r="80" spans="2:14" x14ac:dyDescent="0.25">
      <c r="B80" s="680"/>
      <c r="C80" s="494"/>
      <c r="D80" s="494"/>
      <c r="E80" s="720"/>
      <c r="F80" s="31" t="s">
        <v>20</v>
      </c>
      <c r="G80" s="413">
        <f t="shared" si="6"/>
        <v>3788.357575342814</v>
      </c>
      <c r="H80" s="248">
        <v>2957.6208481388749</v>
      </c>
      <c r="I80" s="248"/>
      <c r="J80" s="248">
        <v>830.73672720393938</v>
      </c>
      <c r="K80" s="32">
        <f t="shared" si="7"/>
        <v>2957.6208481388749</v>
      </c>
      <c r="L80" s="33">
        <f t="shared" si="8"/>
        <v>830.73672720393938</v>
      </c>
      <c r="M80" s="302" t="s">
        <v>61</v>
      </c>
      <c r="N80" s="299" t="s">
        <v>327</v>
      </c>
    </row>
    <row r="81" spans="2:14" ht="13.5" customHeight="1" x14ac:dyDescent="0.25">
      <c r="B81" s="680"/>
      <c r="C81" s="494"/>
      <c r="D81" s="494" t="s">
        <v>111</v>
      </c>
      <c r="E81" s="720"/>
      <c r="F81" s="31" t="s">
        <v>57</v>
      </c>
      <c r="G81" s="413">
        <f t="shared" si="6"/>
        <v>2668.9403265271908</v>
      </c>
      <c r="H81" s="248">
        <v>2154.4423792301272</v>
      </c>
      <c r="I81" s="248"/>
      <c r="J81" s="248">
        <v>514.49794729706343</v>
      </c>
      <c r="K81" s="32">
        <f t="shared" si="7"/>
        <v>2154.4423792301272</v>
      </c>
      <c r="L81" s="33">
        <f t="shared" si="8"/>
        <v>514.49794729706343</v>
      </c>
      <c r="M81" s="302" t="s">
        <v>58</v>
      </c>
      <c r="N81" s="299" t="s">
        <v>327</v>
      </c>
    </row>
    <row r="82" spans="2:14" x14ac:dyDescent="0.25">
      <c r="B82" s="680"/>
      <c r="C82" s="494"/>
      <c r="D82" s="494"/>
      <c r="E82" s="720"/>
      <c r="F82" s="31" t="s">
        <v>20</v>
      </c>
      <c r="G82" s="413">
        <f t="shared" si="6"/>
        <v>3573.3722872118219</v>
      </c>
      <c r="H82" s="248">
        <v>2884.5248489886785</v>
      </c>
      <c r="I82" s="248"/>
      <c r="J82" s="248">
        <v>688.8474382231434</v>
      </c>
      <c r="K82" s="32">
        <f t="shared" si="7"/>
        <v>2884.5248489886785</v>
      </c>
      <c r="L82" s="33">
        <f t="shared" si="8"/>
        <v>688.8474382231434</v>
      </c>
      <c r="M82" s="302" t="s">
        <v>61</v>
      </c>
      <c r="N82" s="299" t="s">
        <v>327</v>
      </c>
    </row>
    <row r="83" spans="2:14" ht="13.5" customHeight="1" x14ac:dyDescent="0.25">
      <c r="B83" s="680"/>
      <c r="C83" s="494"/>
      <c r="D83" s="494" t="s">
        <v>112</v>
      </c>
      <c r="E83" s="720"/>
      <c r="F83" s="31" t="s">
        <v>45</v>
      </c>
      <c r="G83" s="413">
        <f t="shared" si="6"/>
        <v>249.4800000000001</v>
      </c>
      <c r="H83" s="248">
        <v>200.7594</v>
      </c>
      <c r="I83" s="248"/>
      <c r="J83" s="248">
        <v>48.720600000000104</v>
      </c>
      <c r="K83" s="32">
        <f t="shared" si="7"/>
        <v>200.7594</v>
      </c>
      <c r="L83" s="33">
        <f t="shared" si="8"/>
        <v>48.720600000000104</v>
      </c>
      <c r="M83" s="302" t="s">
        <v>46</v>
      </c>
      <c r="N83" s="299" t="s">
        <v>327</v>
      </c>
    </row>
    <row r="84" spans="2:14" x14ac:dyDescent="0.25">
      <c r="B84" s="680"/>
      <c r="C84" s="494"/>
      <c r="D84" s="494"/>
      <c r="E84" s="720"/>
      <c r="F84" s="31" t="s">
        <v>19</v>
      </c>
      <c r="G84" s="413">
        <f t="shared" si="6"/>
        <v>2575.3820400000009</v>
      </c>
      <c r="H84" s="248">
        <v>2072.4392862</v>
      </c>
      <c r="I84" s="248"/>
      <c r="J84" s="248">
        <v>502.94275380000107</v>
      </c>
      <c r="K84" s="32">
        <f t="shared" si="7"/>
        <v>2072.4392862</v>
      </c>
      <c r="L84" s="33">
        <f t="shared" si="8"/>
        <v>502.94275380000107</v>
      </c>
      <c r="M84" s="302" t="s">
        <v>54</v>
      </c>
      <c r="N84" s="299" t="s">
        <v>327</v>
      </c>
    </row>
    <row r="85" spans="2:14" ht="15" customHeight="1" x14ac:dyDescent="0.25">
      <c r="B85" s="686" t="s">
        <v>113</v>
      </c>
      <c r="C85" s="721" t="s">
        <v>114</v>
      </c>
      <c r="D85" s="38" t="s">
        <v>115</v>
      </c>
      <c r="E85" s="39"/>
      <c r="F85" s="15" t="s">
        <v>116</v>
      </c>
      <c r="G85" s="413">
        <f t="shared" si="6"/>
        <v>225.55893324353474</v>
      </c>
      <c r="H85" s="248"/>
      <c r="I85" s="248"/>
      <c r="J85" s="248">
        <v>225.55893324353474</v>
      </c>
      <c r="K85" s="32">
        <f t="shared" si="7"/>
        <v>0</v>
      </c>
      <c r="L85" s="33">
        <f t="shared" si="8"/>
        <v>225.55893324353474</v>
      </c>
      <c r="M85" s="302" t="s">
        <v>117</v>
      </c>
      <c r="N85" s="299" t="s">
        <v>328</v>
      </c>
    </row>
    <row r="86" spans="2:14" ht="15" customHeight="1" x14ac:dyDescent="0.25">
      <c r="B86" s="686"/>
      <c r="C86" s="721"/>
      <c r="D86" s="38" t="s">
        <v>118</v>
      </c>
      <c r="E86" s="39"/>
      <c r="F86" s="15" t="s">
        <v>116</v>
      </c>
      <c r="G86" s="413">
        <f t="shared" si="6"/>
        <v>105.60086123201501</v>
      </c>
      <c r="H86" s="248"/>
      <c r="I86" s="248"/>
      <c r="J86" s="248">
        <v>105.60086123201501</v>
      </c>
      <c r="K86" s="32">
        <f t="shared" si="7"/>
        <v>0</v>
      </c>
      <c r="L86" s="33">
        <f t="shared" si="8"/>
        <v>105.60086123201501</v>
      </c>
      <c r="M86" s="302" t="s">
        <v>117</v>
      </c>
      <c r="N86" s="299" t="s">
        <v>328</v>
      </c>
    </row>
    <row r="87" spans="2:14" x14ac:dyDescent="0.25">
      <c r="B87" s="686"/>
      <c r="C87" s="721"/>
      <c r="D87" s="38" t="s">
        <v>119</v>
      </c>
      <c r="E87" s="39"/>
      <c r="F87" s="15" t="s">
        <v>116</v>
      </c>
      <c r="G87" s="413">
        <f t="shared" si="6"/>
        <v>9.0382424563062997</v>
      </c>
      <c r="H87" s="248"/>
      <c r="I87" s="248"/>
      <c r="J87" s="248">
        <v>9.0382424563062997</v>
      </c>
      <c r="K87" s="32">
        <f t="shared" si="7"/>
        <v>0</v>
      </c>
      <c r="L87" s="33">
        <f t="shared" si="8"/>
        <v>9.0382424563062997</v>
      </c>
      <c r="M87" s="302" t="s">
        <v>117</v>
      </c>
      <c r="N87" s="299" t="s">
        <v>328</v>
      </c>
    </row>
    <row r="88" spans="2:14" x14ac:dyDescent="0.25">
      <c r="B88" s="686"/>
      <c r="C88" s="721"/>
      <c r="D88" s="38" t="s">
        <v>120</v>
      </c>
      <c r="E88" s="39"/>
      <c r="F88" s="15" t="s">
        <v>116</v>
      </c>
      <c r="G88" s="413">
        <f t="shared" si="6"/>
        <v>48.566151332870987</v>
      </c>
      <c r="H88" s="248"/>
      <c r="I88" s="248"/>
      <c r="J88" s="248">
        <v>48.566151332870987</v>
      </c>
      <c r="K88" s="32">
        <f t="shared" si="7"/>
        <v>0</v>
      </c>
      <c r="L88" s="33">
        <f t="shared" si="8"/>
        <v>48.566151332870987</v>
      </c>
      <c r="M88" s="302" t="s">
        <v>117</v>
      </c>
      <c r="N88" s="299" t="s">
        <v>328</v>
      </c>
    </row>
    <row r="89" spans="2:14" ht="15" customHeight="1" x14ac:dyDescent="0.25">
      <c r="B89" s="686"/>
      <c r="C89" s="721"/>
      <c r="D89" s="503" t="s">
        <v>121</v>
      </c>
      <c r="E89" s="40" t="s">
        <v>122</v>
      </c>
      <c r="F89" s="15" t="str">
        <f>F91</f>
        <v>Personenkilometer</v>
      </c>
      <c r="G89" s="413">
        <f t="shared" si="6"/>
        <v>490.99356549223864</v>
      </c>
      <c r="H89" s="248"/>
      <c r="I89" s="248"/>
      <c r="J89" s="248">
        <f>J91</f>
        <v>490.99356549223864</v>
      </c>
      <c r="K89" s="32">
        <f t="shared" si="7"/>
        <v>0</v>
      </c>
      <c r="L89" s="33">
        <f t="shared" si="8"/>
        <v>490.99356549223864</v>
      </c>
      <c r="M89" s="302" t="str">
        <f>M91</f>
        <v>g/Pkm</v>
      </c>
      <c r="N89" s="299" t="str">
        <f>N91</f>
        <v>Umweltbundesamt GmbH (2025): Emissionsfaktoren der Verkehrsträger²</v>
      </c>
    </row>
    <row r="90" spans="2:14" x14ac:dyDescent="0.25">
      <c r="B90" s="686"/>
      <c r="C90" s="721"/>
      <c r="D90" s="503"/>
      <c r="E90" s="40" t="s">
        <v>123</v>
      </c>
      <c r="F90" s="15" t="str">
        <f>F93</f>
        <v>Personenkilometer</v>
      </c>
      <c r="G90" s="413">
        <f t="shared" si="6"/>
        <v>258.41984357165478</v>
      </c>
      <c r="H90" s="248"/>
      <c r="I90" s="248"/>
      <c r="J90" s="248">
        <f>J93</f>
        <v>258.41984357165478</v>
      </c>
      <c r="K90" s="32">
        <f t="shared" si="7"/>
        <v>0</v>
      </c>
      <c r="L90" s="33">
        <f t="shared" si="8"/>
        <v>258.41984357165478</v>
      </c>
      <c r="M90" s="302" t="str">
        <f>M93</f>
        <v>g/Pkm</v>
      </c>
      <c r="N90" s="299" t="str">
        <f>N93</f>
        <v>Umweltbundesamt GmbH (2025): Emissionsfaktoren der Verkehrsträger²</v>
      </c>
    </row>
    <row r="91" spans="2:14" ht="15" customHeight="1" x14ac:dyDescent="0.25">
      <c r="B91" s="686"/>
      <c r="C91" s="721"/>
      <c r="D91" s="507" t="s">
        <v>303</v>
      </c>
      <c r="E91" s="40" t="s">
        <v>124</v>
      </c>
      <c r="F91" s="15" t="s">
        <v>116</v>
      </c>
      <c r="G91" s="413">
        <f t="shared" si="6"/>
        <v>490.99356549223864</v>
      </c>
      <c r="H91" s="248"/>
      <c r="I91" s="248"/>
      <c r="J91" s="248">
        <v>490.99356549223864</v>
      </c>
      <c r="K91" s="32">
        <f t="shared" si="7"/>
        <v>0</v>
      </c>
      <c r="L91" s="33">
        <f t="shared" si="8"/>
        <v>490.99356549223864</v>
      </c>
      <c r="M91" s="302" t="s">
        <v>117</v>
      </c>
      <c r="N91" s="299" t="s">
        <v>328</v>
      </c>
    </row>
    <row r="92" spans="2:14" ht="15" customHeight="1" x14ac:dyDescent="0.25">
      <c r="B92" s="686"/>
      <c r="C92" s="721"/>
      <c r="D92" s="507"/>
      <c r="E92" s="40" t="s">
        <v>125</v>
      </c>
      <c r="F92" s="15" t="s">
        <v>116</v>
      </c>
      <c r="G92" s="413">
        <f t="shared" si="6"/>
        <v>283.24387763630347</v>
      </c>
      <c r="H92" s="248"/>
      <c r="I92" s="248"/>
      <c r="J92" s="248">
        <v>283.24387763630347</v>
      </c>
      <c r="K92" s="32">
        <f t="shared" si="7"/>
        <v>0</v>
      </c>
      <c r="L92" s="33">
        <f t="shared" si="8"/>
        <v>283.24387763630347</v>
      </c>
      <c r="M92" s="302" t="s">
        <v>117</v>
      </c>
      <c r="N92" s="299" t="s">
        <v>328</v>
      </c>
    </row>
    <row r="93" spans="2:14" ht="15" customHeight="1" x14ac:dyDescent="0.25">
      <c r="B93" s="686"/>
      <c r="C93" s="721"/>
      <c r="D93" s="507"/>
      <c r="E93" s="40" t="s">
        <v>126</v>
      </c>
      <c r="F93" s="15" t="s">
        <v>116</v>
      </c>
      <c r="G93" s="413">
        <f t="shared" si="6"/>
        <v>258.41984357165478</v>
      </c>
      <c r="H93" s="248"/>
      <c r="I93" s="248"/>
      <c r="J93" s="248">
        <v>258.41984357165478</v>
      </c>
      <c r="K93" s="32">
        <f t="shared" si="7"/>
        <v>0</v>
      </c>
      <c r="L93" s="33">
        <f t="shared" si="8"/>
        <v>258.41984357165478</v>
      </c>
      <c r="M93" s="302" t="s">
        <v>117</v>
      </c>
      <c r="N93" s="299" t="s">
        <v>328</v>
      </c>
    </row>
    <row r="94" spans="2:14" x14ac:dyDescent="0.25">
      <c r="B94" s="686"/>
      <c r="C94" s="721"/>
      <c r="D94" s="507"/>
      <c r="E94" s="40" t="s">
        <v>127</v>
      </c>
      <c r="F94" s="15" t="s">
        <v>116</v>
      </c>
      <c r="G94" s="413">
        <f t="shared" si="6"/>
        <v>215.84254582107894</v>
      </c>
      <c r="H94" s="248"/>
      <c r="I94" s="248"/>
      <c r="J94" s="248">
        <v>215.84254582107894</v>
      </c>
      <c r="K94" s="32">
        <f t="shared" ref="K94:K128" si="9">H94+I94</f>
        <v>0</v>
      </c>
      <c r="L94" s="33">
        <f t="shared" si="8"/>
        <v>215.84254582107894</v>
      </c>
      <c r="M94" s="302" t="s">
        <v>117</v>
      </c>
      <c r="N94" s="299" t="s">
        <v>328</v>
      </c>
    </row>
    <row r="95" spans="2:14" ht="15" customHeight="1" x14ac:dyDescent="0.25">
      <c r="B95" s="686"/>
      <c r="C95" s="498" t="s">
        <v>128</v>
      </c>
      <c r="D95" s="38" t="s">
        <v>115</v>
      </c>
      <c r="E95" s="40"/>
      <c r="F95" s="15" t="str">
        <f>F85</f>
        <v>Personenkilometer</v>
      </c>
      <c r="G95" s="413">
        <f t="shared" si="6"/>
        <v>225.55893324353474</v>
      </c>
      <c r="H95" s="248"/>
      <c r="I95" s="248"/>
      <c r="J95" s="248">
        <f>J85</f>
        <v>225.55893324353474</v>
      </c>
      <c r="K95" s="32">
        <f t="shared" si="9"/>
        <v>0</v>
      </c>
      <c r="L95" s="33">
        <f t="shared" si="8"/>
        <v>225.55893324353474</v>
      </c>
      <c r="M95" s="302" t="str">
        <f>M85</f>
        <v>g/Pkm</v>
      </c>
      <c r="N95" s="299" t="str">
        <f>N85</f>
        <v>Umweltbundesamt GmbH (2025): Emissionsfaktoren der Verkehrsträger²</v>
      </c>
    </row>
    <row r="96" spans="2:14" ht="15" customHeight="1" x14ac:dyDescent="0.25">
      <c r="B96" s="686"/>
      <c r="C96" s="502"/>
      <c r="D96" s="38" t="s">
        <v>118</v>
      </c>
      <c r="E96" s="40"/>
      <c r="F96" s="15" t="str">
        <f>F86</f>
        <v>Personenkilometer</v>
      </c>
      <c r="G96" s="413">
        <f t="shared" si="6"/>
        <v>105.60086123201501</v>
      </c>
      <c r="H96" s="248"/>
      <c r="I96" s="248"/>
      <c r="J96" s="248">
        <f>J86</f>
        <v>105.60086123201501</v>
      </c>
      <c r="K96" s="32">
        <f t="shared" si="9"/>
        <v>0</v>
      </c>
      <c r="L96" s="33">
        <f t="shared" si="8"/>
        <v>105.60086123201501</v>
      </c>
      <c r="M96" s="302" t="str">
        <f>M86</f>
        <v>g/Pkm</v>
      </c>
      <c r="N96" s="299" t="str">
        <f>N86</f>
        <v>Umweltbundesamt GmbH (2025): Emissionsfaktoren der Verkehrsträger²</v>
      </c>
    </row>
    <row r="97" spans="2:14" x14ac:dyDescent="0.25">
      <c r="B97" s="686"/>
      <c r="C97" s="502"/>
      <c r="D97" s="38" t="s">
        <v>129</v>
      </c>
      <c r="E97" s="40"/>
      <c r="F97" s="15" t="s">
        <v>116</v>
      </c>
      <c r="G97" s="413">
        <f t="shared" si="6"/>
        <v>145</v>
      </c>
      <c r="H97" s="248"/>
      <c r="I97" s="248"/>
      <c r="J97" s="248">
        <v>145</v>
      </c>
      <c r="K97" s="32">
        <f t="shared" si="9"/>
        <v>0</v>
      </c>
      <c r="L97" s="33">
        <f t="shared" si="8"/>
        <v>145</v>
      </c>
      <c r="M97" s="302" t="s">
        <v>117</v>
      </c>
      <c r="N97" s="299" t="s">
        <v>252</v>
      </c>
    </row>
    <row r="98" spans="2:14" ht="15" customHeight="1" x14ac:dyDescent="0.25">
      <c r="B98" s="686"/>
      <c r="C98" s="502"/>
      <c r="D98" s="498" t="s">
        <v>130</v>
      </c>
      <c r="E98" s="40" t="s">
        <v>131</v>
      </c>
      <c r="F98" s="15" t="str">
        <f>F87</f>
        <v>Personenkilometer</v>
      </c>
      <c r="G98" s="413">
        <f t="shared" ref="G98:G135" si="10">SUM(H98:J98)</f>
        <v>9.0382424563062997</v>
      </c>
      <c r="H98" s="248"/>
      <c r="I98" s="248"/>
      <c r="J98" s="248">
        <f>J87</f>
        <v>9.0382424563062997</v>
      </c>
      <c r="K98" s="32">
        <f t="shared" si="9"/>
        <v>0</v>
      </c>
      <c r="L98" s="33">
        <f t="shared" ref="L98:L141" si="11">J98</f>
        <v>9.0382424563062997</v>
      </c>
      <c r="M98" s="302" t="str">
        <f>M87</f>
        <v>g/Pkm</v>
      </c>
      <c r="N98" s="299" t="str">
        <f>N87</f>
        <v>Umweltbundesamt GmbH (2025): Emissionsfaktoren der Verkehrsträger²</v>
      </c>
    </row>
    <row r="99" spans="2:14" x14ac:dyDescent="0.25">
      <c r="B99" s="686"/>
      <c r="C99" s="502"/>
      <c r="D99" s="502"/>
      <c r="E99" s="40" t="s">
        <v>132</v>
      </c>
      <c r="F99" s="15" t="s">
        <v>116</v>
      </c>
      <c r="G99" s="413">
        <f t="shared" si="10"/>
        <v>55.957672394385227</v>
      </c>
      <c r="H99" s="248"/>
      <c r="I99" s="248"/>
      <c r="J99" s="248">
        <v>55.957672394385227</v>
      </c>
      <c r="K99" s="32">
        <f t="shared" si="9"/>
        <v>0</v>
      </c>
      <c r="L99" s="33">
        <f t="shared" si="11"/>
        <v>55.957672394385227</v>
      </c>
      <c r="M99" s="302" t="s">
        <v>117</v>
      </c>
      <c r="N99" s="299" t="s">
        <v>328</v>
      </c>
    </row>
    <row r="100" spans="2:14" x14ac:dyDescent="0.25">
      <c r="B100" s="686"/>
      <c r="C100" s="502"/>
      <c r="D100" s="502"/>
      <c r="E100" s="40" t="s">
        <v>133</v>
      </c>
      <c r="F100" s="15" t="s">
        <v>116</v>
      </c>
      <c r="G100" s="413">
        <f t="shared" si="10"/>
        <v>4.5</v>
      </c>
      <c r="H100" s="248"/>
      <c r="I100" s="248"/>
      <c r="J100" s="248">
        <v>4.5</v>
      </c>
      <c r="K100" s="32">
        <f t="shared" si="9"/>
        <v>0</v>
      </c>
      <c r="L100" s="33">
        <f t="shared" si="11"/>
        <v>4.5</v>
      </c>
      <c r="M100" s="302" t="s">
        <v>117</v>
      </c>
      <c r="N100" s="299" t="s">
        <v>252</v>
      </c>
    </row>
    <row r="101" spans="2:14" x14ac:dyDescent="0.25">
      <c r="B101" s="686"/>
      <c r="C101" s="502"/>
      <c r="D101" s="502"/>
      <c r="E101" s="40" t="s">
        <v>134</v>
      </c>
      <c r="F101" s="15" t="s">
        <v>116</v>
      </c>
      <c r="G101" s="413">
        <f t="shared" si="10"/>
        <v>4.7</v>
      </c>
      <c r="H101" s="248"/>
      <c r="I101" s="248"/>
      <c r="J101" s="248">
        <v>4.7</v>
      </c>
      <c r="K101" s="32">
        <f t="shared" si="9"/>
        <v>0</v>
      </c>
      <c r="L101" s="33">
        <f t="shared" si="11"/>
        <v>4.7</v>
      </c>
      <c r="M101" s="302" t="s">
        <v>117</v>
      </c>
      <c r="N101" s="299" t="s">
        <v>252</v>
      </c>
    </row>
    <row r="102" spans="2:14" x14ac:dyDescent="0.25">
      <c r="B102" s="686"/>
      <c r="C102" s="502"/>
      <c r="D102" s="502"/>
      <c r="E102" s="40" t="s">
        <v>135</v>
      </c>
      <c r="F102" s="15" t="s">
        <v>116</v>
      </c>
      <c r="G102" s="413">
        <f t="shared" si="10"/>
        <v>21.719224131461701</v>
      </c>
      <c r="H102" s="248"/>
      <c r="I102" s="248"/>
      <c r="J102" s="248">
        <v>21.719224131461701</v>
      </c>
      <c r="K102" s="32">
        <f t="shared" si="9"/>
        <v>0</v>
      </c>
      <c r="L102" s="33">
        <f t="shared" si="11"/>
        <v>21.719224131461701</v>
      </c>
      <c r="M102" s="302" t="s">
        <v>117</v>
      </c>
      <c r="N102" s="299" t="s">
        <v>252</v>
      </c>
    </row>
    <row r="103" spans="2:14" x14ac:dyDescent="0.25">
      <c r="B103" s="686"/>
      <c r="C103" s="502"/>
      <c r="D103" s="503"/>
      <c r="E103" s="40" t="s">
        <v>136</v>
      </c>
      <c r="F103" s="15" t="s">
        <v>116</v>
      </c>
      <c r="G103" s="413">
        <f t="shared" si="10"/>
        <v>30.328836197192601</v>
      </c>
      <c r="H103" s="248"/>
      <c r="I103" s="248"/>
      <c r="J103" s="248">
        <v>30.328836197192601</v>
      </c>
      <c r="K103" s="32">
        <f t="shared" si="9"/>
        <v>0</v>
      </c>
      <c r="L103" s="33">
        <f t="shared" si="11"/>
        <v>30.328836197192601</v>
      </c>
      <c r="M103" s="302" t="s">
        <v>117</v>
      </c>
      <c r="N103" s="299" t="s">
        <v>252</v>
      </c>
    </row>
    <row r="104" spans="2:14" x14ac:dyDescent="0.25">
      <c r="B104" s="686"/>
      <c r="C104" s="502"/>
      <c r="D104" s="42" t="s">
        <v>151</v>
      </c>
      <c r="E104" s="40"/>
      <c r="F104" s="15" t="s">
        <v>343</v>
      </c>
      <c r="G104" s="413">
        <f t="shared" si="10"/>
        <v>4</v>
      </c>
      <c r="H104" s="248"/>
      <c r="I104" s="248"/>
      <c r="J104" s="248">
        <v>4</v>
      </c>
      <c r="K104" s="32">
        <f t="shared" si="9"/>
        <v>0</v>
      </c>
      <c r="L104" s="33">
        <f t="shared" si="11"/>
        <v>4</v>
      </c>
      <c r="M104" s="311" t="s">
        <v>344</v>
      </c>
      <c r="N104" s="299" t="s">
        <v>252</v>
      </c>
    </row>
    <row r="105" spans="2:14" x14ac:dyDescent="0.25">
      <c r="B105" s="686"/>
      <c r="C105" s="502"/>
      <c r="D105" s="42" t="s">
        <v>152</v>
      </c>
      <c r="E105" s="40"/>
      <c r="F105" s="15" t="s">
        <v>343</v>
      </c>
      <c r="G105" s="413">
        <f t="shared" si="10"/>
        <v>16</v>
      </c>
      <c r="H105" s="248"/>
      <c r="I105" s="248"/>
      <c r="J105" s="248">
        <v>16</v>
      </c>
      <c r="K105" s="32">
        <f t="shared" si="9"/>
        <v>0</v>
      </c>
      <c r="L105" s="33">
        <f t="shared" si="11"/>
        <v>16</v>
      </c>
      <c r="M105" s="311" t="s">
        <v>344</v>
      </c>
      <c r="N105" s="299" t="s">
        <v>252</v>
      </c>
    </row>
    <row r="106" spans="2:14" x14ac:dyDescent="0.25">
      <c r="B106" s="686"/>
      <c r="C106" s="503"/>
      <c r="D106" s="42" t="s">
        <v>153</v>
      </c>
      <c r="E106" s="40"/>
      <c r="F106" s="15" t="s">
        <v>343</v>
      </c>
      <c r="G106" s="413">
        <f t="shared" si="10"/>
        <v>20</v>
      </c>
      <c r="H106" s="248"/>
      <c r="I106" s="248"/>
      <c r="J106" s="248">
        <v>20</v>
      </c>
      <c r="K106" s="32">
        <f t="shared" si="9"/>
        <v>0</v>
      </c>
      <c r="L106" s="33">
        <f t="shared" si="11"/>
        <v>20</v>
      </c>
      <c r="M106" s="311" t="s">
        <v>344</v>
      </c>
      <c r="N106" s="299" t="s">
        <v>252</v>
      </c>
    </row>
    <row r="107" spans="2:14" ht="15" customHeight="1" x14ac:dyDescent="0.25">
      <c r="B107" s="686"/>
      <c r="C107" s="498" t="s">
        <v>32</v>
      </c>
      <c r="D107" s="38" t="s">
        <v>115</v>
      </c>
      <c r="E107" s="40"/>
      <c r="F107" s="15" t="str">
        <f>F85</f>
        <v>Personenkilometer</v>
      </c>
      <c r="G107" s="413">
        <f t="shared" si="10"/>
        <v>225.55893324353474</v>
      </c>
      <c r="H107" s="248"/>
      <c r="I107" s="248"/>
      <c r="J107" s="248">
        <f>J85</f>
        <v>225.55893324353474</v>
      </c>
      <c r="K107" s="32">
        <f t="shared" si="9"/>
        <v>0</v>
      </c>
      <c r="L107" s="33">
        <f t="shared" si="11"/>
        <v>225.55893324353474</v>
      </c>
      <c r="M107" s="302" t="str">
        <f>M85</f>
        <v>g/Pkm</v>
      </c>
      <c r="N107" s="299" t="str">
        <f>N85</f>
        <v>Umweltbundesamt GmbH (2025): Emissionsfaktoren der Verkehrsträger²</v>
      </c>
    </row>
    <row r="108" spans="2:14" ht="15" customHeight="1" x14ac:dyDescent="0.25">
      <c r="B108" s="686"/>
      <c r="C108" s="502"/>
      <c r="D108" s="38" t="s">
        <v>118</v>
      </c>
      <c r="E108" s="40"/>
      <c r="F108" s="15" t="str">
        <f>F86</f>
        <v>Personenkilometer</v>
      </c>
      <c r="G108" s="413">
        <f t="shared" si="10"/>
        <v>105.60086123201501</v>
      </c>
      <c r="H108" s="248"/>
      <c r="I108" s="248"/>
      <c r="J108" s="248">
        <f>J86</f>
        <v>105.60086123201501</v>
      </c>
      <c r="K108" s="32">
        <f t="shared" si="9"/>
        <v>0</v>
      </c>
      <c r="L108" s="33">
        <f t="shared" si="11"/>
        <v>105.60086123201501</v>
      </c>
      <c r="M108" s="302" t="str">
        <f>M86</f>
        <v>g/Pkm</v>
      </c>
      <c r="N108" s="299" t="str">
        <f>N86</f>
        <v>Umweltbundesamt GmbH (2025): Emissionsfaktoren der Verkehrsträger²</v>
      </c>
    </row>
    <row r="109" spans="2:14" x14ac:dyDescent="0.25">
      <c r="B109" s="686"/>
      <c r="C109" s="502"/>
      <c r="D109" s="38" t="s">
        <v>129</v>
      </c>
      <c r="E109" s="40"/>
      <c r="F109" s="15" t="str">
        <f>F97</f>
        <v>Personenkilometer</v>
      </c>
      <c r="G109" s="413">
        <f t="shared" si="10"/>
        <v>145</v>
      </c>
      <c r="H109" s="248"/>
      <c r="I109" s="248"/>
      <c r="J109" s="248">
        <f>J97</f>
        <v>145</v>
      </c>
      <c r="K109" s="32">
        <f t="shared" si="9"/>
        <v>0</v>
      </c>
      <c r="L109" s="33">
        <f t="shared" si="11"/>
        <v>145</v>
      </c>
      <c r="M109" s="302" t="str">
        <f>M97</f>
        <v>g/Pkm</v>
      </c>
      <c r="N109" s="299" t="str">
        <f>N97</f>
        <v>Umweltbundesamt GmbH (Gemis)</v>
      </c>
    </row>
    <row r="110" spans="2:14" ht="15" customHeight="1" x14ac:dyDescent="0.25">
      <c r="B110" s="686"/>
      <c r="C110" s="502"/>
      <c r="D110" s="498" t="s">
        <v>130</v>
      </c>
      <c r="E110" s="40" t="str">
        <f>E98</f>
        <v>ÖV - Bahn</v>
      </c>
      <c r="F110" s="15" t="str">
        <f>F98</f>
        <v>Personenkilometer</v>
      </c>
      <c r="G110" s="413">
        <f t="shared" si="10"/>
        <v>9.0382424563062997</v>
      </c>
      <c r="H110" s="248"/>
      <c r="I110" s="248"/>
      <c r="J110" s="248">
        <f>J98</f>
        <v>9.0382424563062997</v>
      </c>
      <c r="K110" s="32">
        <f t="shared" si="9"/>
        <v>0</v>
      </c>
      <c r="L110" s="33">
        <f t="shared" si="11"/>
        <v>9.0382424563062997</v>
      </c>
      <c r="M110" s="302" t="str">
        <f t="shared" ref="M110:M118" si="12">M98</f>
        <v>g/Pkm</v>
      </c>
      <c r="N110" s="299" t="str">
        <f t="shared" ref="N110:N118" si="13">N98</f>
        <v>Umweltbundesamt GmbH (2025): Emissionsfaktoren der Verkehrsträger²</v>
      </c>
    </row>
    <row r="111" spans="2:14" x14ac:dyDescent="0.25">
      <c r="B111" s="686"/>
      <c r="C111" s="502"/>
      <c r="D111" s="502"/>
      <c r="E111" s="40" t="str">
        <f t="shared" ref="E111:E115" si="14">E99</f>
        <v>ÖV - Linienbus</v>
      </c>
      <c r="F111" s="15" t="str">
        <f t="shared" ref="F111:F115" si="15">F99</f>
        <v>Personenkilometer</v>
      </c>
      <c r="G111" s="413">
        <f t="shared" si="10"/>
        <v>55.957672394385227</v>
      </c>
      <c r="H111" s="248"/>
      <c r="I111" s="248"/>
      <c r="J111" s="248">
        <f t="shared" ref="J111:J115" si="16">J99</f>
        <v>55.957672394385227</v>
      </c>
      <c r="K111" s="32">
        <f t="shared" si="9"/>
        <v>0</v>
      </c>
      <c r="L111" s="33">
        <f t="shared" si="11"/>
        <v>55.957672394385227</v>
      </c>
      <c r="M111" s="302" t="str">
        <f t="shared" si="12"/>
        <v>g/Pkm</v>
      </c>
      <c r="N111" s="299" t="str">
        <f t="shared" si="13"/>
        <v>Umweltbundesamt GmbH (2025): Emissionsfaktoren der Verkehrsträger²</v>
      </c>
    </row>
    <row r="112" spans="2:14" x14ac:dyDescent="0.25">
      <c r="B112" s="686"/>
      <c r="C112" s="502"/>
      <c r="D112" s="502"/>
      <c r="E112" s="40" t="str">
        <f t="shared" si="14"/>
        <v>ÖV - U-Bahn</v>
      </c>
      <c r="F112" s="15" t="str">
        <f t="shared" si="15"/>
        <v>Personenkilometer</v>
      </c>
      <c r="G112" s="413">
        <f t="shared" si="10"/>
        <v>4.5</v>
      </c>
      <c r="H112" s="248"/>
      <c r="I112" s="248"/>
      <c r="J112" s="248">
        <f t="shared" si="16"/>
        <v>4.5</v>
      </c>
      <c r="K112" s="32">
        <f t="shared" si="9"/>
        <v>0</v>
      </c>
      <c r="L112" s="33">
        <f t="shared" si="11"/>
        <v>4.5</v>
      </c>
      <c r="M112" s="302" t="str">
        <f t="shared" si="12"/>
        <v>g/Pkm</v>
      </c>
      <c r="N112" s="299" t="str">
        <f t="shared" si="13"/>
        <v>Umweltbundesamt GmbH (Gemis)</v>
      </c>
    </row>
    <row r="113" spans="2:14" x14ac:dyDescent="0.25">
      <c r="B113" s="686"/>
      <c r="C113" s="502"/>
      <c r="D113" s="502"/>
      <c r="E113" s="40" t="str">
        <f t="shared" si="14"/>
        <v>ÖV - Straßenbahn</v>
      </c>
      <c r="F113" s="15" t="str">
        <f t="shared" si="15"/>
        <v>Personenkilometer</v>
      </c>
      <c r="G113" s="413">
        <f t="shared" si="10"/>
        <v>4.7</v>
      </c>
      <c r="H113" s="248"/>
      <c r="I113" s="248"/>
      <c r="J113" s="248">
        <f t="shared" si="16"/>
        <v>4.7</v>
      </c>
      <c r="K113" s="32">
        <f t="shared" si="9"/>
        <v>0</v>
      </c>
      <c r="L113" s="33">
        <f t="shared" si="11"/>
        <v>4.7</v>
      </c>
      <c r="M113" s="302" t="str">
        <f t="shared" si="12"/>
        <v>g/Pkm</v>
      </c>
      <c r="N113" s="299" t="str">
        <f t="shared" si="13"/>
        <v>Umweltbundesamt GmbH (Gemis)</v>
      </c>
    </row>
    <row r="114" spans="2:14" x14ac:dyDescent="0.25">
      <c r="B114" s="686"/>
      <c r="C114" s="502"/>
      <c r="D114" s="502"/>
      <c r="E114" s="40" t="str">
        <f t="shared" si="14"/>
        <v>ÖV -MIX inkl. U-Bahn</v>
      </c>
      <c r="F114" s="15" t="str">
        <f t="shared" si="15"/>
        <v>Personenkilometer</v>
      </c>
      <c r="G114" s="413">
        <f t="shared" si="10"/>
        <v>21.719224131461701</v>
      </c>
      <c r="H114" s="248"/>
      <c r="I114" s="248"/>
      <c r="J114" s="248">
        <f t="shared" si="16"/>
        <v>21.719224131461701</v>
      </c>
      <c r="K114" s="32">
        <f t="shared" si="9"/>
        <v>0</v>
      </c>
      <c r="L114" s="33">
        <f t="shared" si="11"/>
        <v>21.719224131461701</v>
      </c>
      <c r="M114" s="302" t="str">
        <f t="shared" si="12"/>
        <v>g/Pkm</v>
      </c>
      <c r="N114" s="299" t="str">
        <f t="shared" si="13"/>
        <v>Umweltbundesamt GmbH (Gemis)</v>
      </c>
    </row>
    <row r="115" spans="2:14" x14ac:dyDescent="0.25">
      <c r="B115" s="686"/>
      <c r="C115" s="502"/>
      <c r="D115" s="503"/>
      <c r="E115" s="40" t="str">
        <f t="shared" si="14"/>
        <v>ÖV -MIX exkl. U-Bahn</v>
      </c>
      <c r="F115" s="15" t="str">
        <f t="shared" si="15"/>
        <v>Personenkilometer</v>
      </c>
      <c r="G115" s="413">
        <f t="shared" si="10"/>
        <v>30.328836197192601</v>
      </c>
      <c r="H115" s="248"/>
      <c r="I115" s="248"/>
      <c r="J115" s="248">
        <f t="shared" si="16"/>
        <v>30.328836197192601</v>
      </c>
      <c r="K115" s="32">
        <f t="shared" si="9"/>
        <v>0</v>
      </c>
      <c r="L115" s="33">
        <f t="shared" si="11"/>
        <v>30.328836197192601</v>
      </c>
      <c r="M115" s="302" t="str">
        <f t="shared" si="12"/>
        <v>g/Pkm</v>
      </c>
      <c r="N115" s="299" t="str">
        <f t="shared" si="13"/>
        <v>Umweltbundesamt GmbH (Gemis)</v>
      </c>
    </row>
    <row r="116" spans="2:14" x14ac:dyDescent="0.25">
      <c r="B116" s="686"/>
      <c r="C116" s="502"/>
      <c r="D116" s="42" t="s">
        <v>151</v>
      </c>
      <c r="E116" s="40"/>
      <c r="F116" s="15" t="str">
        <f>F104</f>
        <v>Kilometer</v>
      </c>
      <c r="G116" s="413">
        <f t="shared" si="10"/>
        <v>4</v>
      </c>
      <c r="H116" s="248"/>
      <c r="I116" s="248"/>
      <c r="J116" s="248">
        <f>J104</f>
        <v>4</v>
      </c>
      <c r="K116" s="32">
        <f t="shared" si="9"/>
        <v>0</v>
      </c>
      <c r="L116" s="33">
        <f t="shared" si="11"/>
        <v>4</v>
      </c>
      <c r="M116" s="302" t="str">
        <f t="shared" si="12"/>
        <v>g/km</v>
      </c>
      <c r="N116" s="299" t="str">
        <f t="shared" si="13"/>
        <v>Umweltbundesamt GmbH (Gemis)</v>
      </c>
    </row>
    <row r="117" spans="2:14" x14ac:dyDescent="0.25">
      <c r="B117" s="686"/>
      <c r="C117" s="502"/>
      <c r="D117" s="42" t="s">
        <v>152</v>
      </c>
      <c r="E117" s="40"/>
      <c r="F117" s="15" t="str">
        <f t="shared" ref="F117:F118" si="17">F105</f>
        <v>Kilometer</v>
      </c>
      <c r="G117" s="413">
        <f t="shared" si="10"/>
        <v>16</v>
      </c>
      <c r="H117" s="248"/>
      <c r="I117" s="248"/>
      <c r="J117" s="248">
        <f t="shared" ref="J117:J118" si="18">J105</f>
        <v>16</v>
      </c>
      <c r="K117" s="32">
        <f t="shared" si="9"/>
        <v>0</v>
      </c>
      <c r="L117" s="33">
        <f t="shared" si="11"/>
        <v>16</v>
      </c>
      <c r="M117" s="302" t="str">
        <f t="shared" si="12"/>
        <v>g/km</v>
      </c>
      <c r="N117" s="299" t="str">
        <f t="shared" si="13"/>
        <v>Umweltbundesamt GmbH (Gemis)</v>
      </c>
    </row>
    <row r="118" spans="2:14" x14ac:dyDescent="0.25">
      <c r="B118" s="686"/>
      <c r="C118" s="503"/>
      <c r="D118" s="42" t="s">
        <v>153</v>
      </c>
      <c r="E118" s="40"/>
      <c r="F118" s="15" t="str">
        <f t="shared" si="17"/>
        <v>Kilometer</v>
      </c>
      <c r="G118" s="413">
        <f t="shared" si="10"/>
        <v>20</v>
      </c>
      <c r="H118" s="248"/>
      <c r="I118" s="248"/>
      <c r="J118" s="248">
        <f t="shared" si="18"/>
        <v>20</v>
      </c>
      <c r="K118" s="32">
        <f t="shared" si="9"/>
        <v>0</v>
      </c>
      <c r="L118" s="33">
        <f t="shared" si="11"/>
        <v>20</v>
      </c>
      <c r="M118" s="302" t="str">
        <f t="shared" si="12"/>
        <v>g/km</v>
      </c>
      <c r="N118" s="299" t="str">
        <f t="shared" si="13"/>
        <v>Umweltbundesamt GmbH (Gemis)</v>
      </c>
    </row>
    <row r="119" spans="2:14" ht="15" customHeight="1" x14ac:dyDescent="0.25">
      <c r="B119" s="686"/>
      <c r="C119" s="498" t="s">
        <v>137</v>
      </c>
      <c r="D119" s="37" t="s">
        <v>115</v>
      </c>
      <c r="E119" s="40"/>
      <c r="F119" s="15" t="str">
        <f t="shared" ref="F119:F125" si="19">F85</f>
        <v>Personenkilometer</v>
      </c>
      <c r="G119" s="413">
        <f t="shared" si="10"/>
        <v>225.55893324353474</v>
      </c>
      <c r="H119" s="248"/>
      <c r="I119" s="248"/>
      <c r="J119" s="248">
        <f t="shared" ref="J119:J125" si="20">J85</f>
        <v>225.55893324353474</v>
      </c>
      <c r="K119" s="32">
        <f t="shared" si="9"/>
        <v>0</v>
      </c>
      <c r="L119" s="33">
        <f t="shared" si="11"/>
        <v>225.55893324353474</v>
      </c>
      <c r="M119" s="302" t="str">
        <f>M85</f>
        <v>g/Pkm</v>
      </c>
      <c r="N119" s="299" t="str">
        <f>N85</f>
        <v>Umweltbundesamt GmbH (2025): Emissionsfaktoren der Verkehrsträger²</v>
      </c>
    </row>
    <row r="120" spans="2:14" ht="15" customHeight="1" x14ac:dyDescent="0.25">
      <c r="B120" s="686"/>
      <c r="C120" s="498"/>
      <c r="D120" s="37" t="s">
        <v>118</v>
      </c>
      <c r="E120" s="40"/>
      <c r="F120" s="15" t="str">
        <f t="shared" si="19"/>
        <v>Personenkilometer</v>
      </c>
      <c r="G120" s="413">
        <f t="shared" si="10"/>
        <v>105.60086123201501</v>
      </c>
      <c r="H120" s="248"/>
      <c r="I120" s="248"/>
      <c r="J120" s="248">
        <f t="shared" si="20"/>
        <v>105.60086123201501</v>
      </c>
      <c r="K120" s="32">
        <f t="shared" si="9"/>
        <v>0</v>
      </c>
      <c r="L120" s="33">
        <f t="shared" si="11"/>
        <v>105.60086123201501</v>
      </c>
      <c r="M120" s="302" t="str">
        <f t="shared" ref="M120:M128" si="21">M86</f>
        <v>g/Pkm</v>
      </c>
      <c r="N120" s="299" t="str">
        <f t="shared" ref="N120:N128" si="22">N86</f>
        <v>Umweltbundesamt GmbH (2025): Emissionsfaktoren der Verkehrsträger²</v>
      </c>
    </row>
    <row r="121" spans="2:14" x14ac:dyDescent="0.25">
      <c r="B121" s="686"/>
      <c r="C121" s="498"/>
      <c r="D121" s="37" t="s">
        <v>119</v>
      </c>
      <c r="E121" s="40"/>
      <c r="F121" s="15" t="str">
        <f t="shared" si="19"/>
        <v>Personenkilometer</v>
      </c>
      <c r="G121" s="413">
        <f t="shared" si="10"/>
        <v>9.0382424563062997</v>
      </c>
      <c r="H121" s="248"/>
      <c r="I121" s="248"/>
      <c r="J121" s="248">
        <f t="shared" si="20"/>
        <v>9.0382424563062997</v>
      </c>
      <c r="K121" s="32">
        <f t="shared" si="9"/>
        <v>0</v>
      </c>
      <c r="L121" s="33">
        <f t="shared" si="11"/>
        <v>9.0382424563062997</v>
      </c>
      <c r="M121" s="302" t="str">
        <f t="shared" si="21"/>
        <v>g/Pkm</v>
      </c>
      <c r="N121" s="299" t="str">
        <f t="shared" si="22"/>
        <v>Umweltbundesamt GmbH (2025): Emissionsfaktoren der Verkehrsträger²</v>
      </c>
    </row>
    <row r="122" spans="2:14" x14ac:dyDescent="0.25">
      <c r="B122" s="686"/>
      <c r="C122" s="498"/>
      <c r="D122" s="37" t="s">
        <v>120</v>
      </c>
      <c r="E122" s="40"/>
      <c r="F122" s="15" t="str">
        <f t="shared" si="19"/>
        <v>Personenkilometer</v>
      </c>
      <c r="G122" s="413">
        <f t="shared" si="10"/>
        <v>48.566151332870987</v>
      </c>
      <c r="H122" s="248"/>
      <c r="I122" s="248"/>
      <c r="J122" s="248">
        <f t="shared" si="20"/>
        <v>48.566151332870987</v>
      </c>
      <c r="K122" s="32">
        <f t="shared" si="9"/>
        <v>0</v>
      </c>
      <c r="L122" s="33">
        <f t="shared" si="11"/>
        <v>48.566151332870987</v>
      </c>
      <c r="M122" s="302" t="str">
        <f t="shared" si="21"/>
        <v>g/Pkm</v>
      </c>
      <c r="N122" s="299" t="str">
        <f t="shared" si="22"/>
        <v>Umweltbundesamt GmbH (2025): Emissionsfaktoren der Verkehrsträger²</v>
      </c>
    </row>
    <row r="123" spans="2:14" ht="15" customHeight="1" x14ac:dyDescent="0.25">
      <c r="B123" s="686"/>
      <c r="C123" s="498"/>
      <c r="D123" s="498" t="s">
        <v>121</v>
      </c>
      <c r="E123" s="40" t="str">
        <f>E89</f>
        <v>Kurzstreckenflug ( ≤ 750 km)</v>
      </c>
      <c r="F123" s="15" t="str">
        <f t="shared" si="19"/>
        <v>Personenkilometer</v>
      </c>
      <c r="G123" s="413">
        <f t="shared" si="10"/>
        <v>490.99356549223864</v>
      </c>
      <c r="H123" s="248"/>
      <c r="I123" s="248"/>
      <c r="J123" s="248">
        <f t="shared" si="20"/>
        <v>490.99356549223864</v>
      </c>
      <c r="K123" s="32">
        <f t="shared" si="9"/>
        <v>0</v>
      </c>
      <c r="L123" s="33">
        <f t="shared" si="11"/>
        <v>490.99356549223864</v>
      </c>
      <c r="M123" s="302" t="str">
        <f t="shared" si="21"/>
        <v>g/Pkm</v>
      </c>
      <c r="N123" s="299" t="str">
        <f t="shared" si="22"/>
        <v>Umweltbundesamt GmbH (2025): Emissionsfaktoren der Verkehrsträger²</v>
      </c>
    </row>
    <row r="124" spans="2:14" x14ac:dyDescent="0.25">
      <c r="B124" s="686"/>
      <c r="C124" s="498"/>
      <c r="D124" s="503"/>
      <c r="E124" s="40" t="str">
        <f>E90</f>
        <v>Langstreckenflug (&gt; 750 km)</v>
      </c>
      <c r="F124" s="15" t="str">
        <f t="shared" si="19"/>
        <v>Personenkilometer</v>
      </c>
      <c r="G124" s="413">
        <f t="shared" si="10"/>
        <v>258.41984357165478</v>
      </c>
      <c r="H124" s="248"/>
      <c r="I124" s="248"/>
      <c r="J124" s="248">
        <f t="shared" si="20"/>
        <v>258.41984357165478</v>
      </c>
      <c r="K124" s="32">
        <f t="shared" si="9"/>
        <v>0</v>
      </c>
      <c r="L124" s="33">
        <f t="shared" si="11"/>
        <v>258.41984357165478</v>
      </c>
      <c r="M124" s="302" t="str">
        <f t="shared" si="21"/>
        <v>g/Pkm</v>
      </c>
      <c r="N124" s="299" t="str">
        <f t="shared" si="22"/>
        <v>Umweltbundesamt GmbH (2025): Emissionsfaktoren der Verkehrsträger²</v>
      </c>
    </row>
    <row r="125" spans="2:14" ht="13.5" customHeight="1" x14ac:dyDescent="0.25">
      <c r="B125" s="686"/>
      <c r="C125" s="498"/>
      <c r="D125" s="498" t="s">
        <v>303</v>
      </c>
      <c r="E125" s="40" t="str">
        <f>E91</f>
        <v>Inlandsflug</v>
      </c>
      <c r="F125" s="15" t="str">
        <f t="shared" si="19"/>
        <v>Personenkilometer</v>
      </c>
      <c r="G125" s="413">
        <f t="shared" si="10"/>
        <v>490.99356549223864</v>
      </c>
      <c r="H125" s="248"/>
      <c r="I125" s="248"/>
      <c r="J125" s="248">
        <f t="shared" si="20"/>
        <v>490.99356549223864</v>
      </c>
      <c r="K125" s="32">
        <f t="shared" si="9"/>
        <v>0</v>
      </c>
      <c r="L125" s="33">
        <f t="shared" si="11"/>
        <v>490.99356549223864</v>
      </c>
      <c r="M125" s="302" t="str">
        <f t="shared" si="21"/>
        <v>g/Pkm</v>
      </c>
      <c r="N125" s="299" t="str">
        <f t="shared" si="22"/>
        <v>Umweltbundesamt GmbH (2025): Emissionsfaktoren der Verkehrsträger²</v>
      </c>
    </row>
    <row r="126" spans="2:14" ht="13.5" customHeight="1" x14ac:dyDescent="0.25">
      <c r="B126" s="686"/>
      <c r="C126" s="498"/>
      <c r="D126" s="502"/>
      <c r="E126" s="40" t="str">
        <f t="shared" ref="E126:E128" si="23">E92</f>
        <v>Kurz-/Mittelstrecke (bis 1.000 km)</v>
      </c>
      <c r="F126" s="15" t="str">
        <f t="shared" ref="F126:F128" si="24">F92</f>
        <v>Personenkilometer</v>
      </c>
      <c r="G126" s="413">
        <f t="shared" si="10"/>
        <v>283.24387763630347</v>
      </c>
      <c r="H126" s="248"/>
      <c r="I126" s="248"/>
      <c r="J126" s="248">
        <f t="shared" ref="J126:J128" si="25">J92</f>
        <v>283.24387763630347</v>
      </c>
      <c r="K126" s="32">
        <f t="shared" si="9"/>
        <v>0</v>
      </c>
      <c r="L126" s="33">
        <f t="shared" si="11"/>
        <v>283.24387763630347</v>
      </c>
      <c r="M126" s="302" t="str">
        <f t="shared" si="21"/>
        <v>g/Pkm</v>
      </c>
      <c r="N126" s="299" t="str">
        <f t="shared" si="22"/>
        <v>Umweltbundesamt GmbH (2025): Emissionsfaktoren der Verkehrsträger²</v>
      </c>
    </row>
    <row r="127" spans="2:14" ht="13.5" customHeight="1" x14ac:dyDescent="0.25">
      <c r="B127" s="686"/>
      <c r="C127" s="498"/>
      <c r="D127" s="502"/>
      <c r="E127" s="40" t="str">
        <f t="shared" si="23"/>
        <v>Kurze Langstrecke (bis 4.000 km)</v>
      </c>
      <c r="F127" s="15" t="str">
        <f t="shared" si="24"/>
        <v>Personenkilometer</v>
      </c>
      <c r="G127" s="413">
        <f t="shared" si="10"/>
        <v>258.41984357165478</v>
      </c>
      <c r="H127" s="248"/>
      <c r="I127" s="248"/>
      <c r="J127" s="248">
        <f t="shared" si="25"/>
        <v>258.41984357165478</v>
      </c>
      <c r="K127" s="32">
        <f t="shared" si="9"/>
        <v>0</v>
      </c>
      <c r="L127" s="33">
        <f t="shared" si="11"/>
        <v>258.41984357165478</v>
      </c>
      <c r="M127" s="302" t="str">
        <f t="shared" si="21"/>
        <v>g/Pkm</v>
      </c>
      <c r="N127" s="299" t="str">
        <f t="shared" si="22"/>
        <v>Umweltbundesamt GmbH (2025): Emissionsfaktoren der Verkehrsträger²</v>
      </c>
    </row>
    <row r="128" spans="2:14" x14ac:dyDescent="0.25">
      <c r="B128" s="686"/>
      <c r="C128" s="498"/>
      <c r="D128" s="503"/>
      <c r="E128" s="40" t="str">
        <f t="shared" si="23"/>
        <v>Langstrecke (&gt; 4.000 km)</v>
      </c>
      <c r="F128" s="15" t="str">
        <f t="shared" si="24"/>
        <v>Personenkilometer</v>
      </c>
      <c r="G128" s="413">
        <f t="shared" si="10"/>
        <v>215.84254582107894</v>
      </c>
      <c r="H128" s="248"/>
      <c r="I128" s="248"/>
      <c r="J128" s="248">
        <f t="shared" si="25"/>
        <v>215.84254582107894</v>
      </c>
      <c r="K128" s="32">
        <f t="shared" si="9"/>
        <v>0</v>
      </c>
      <c r="L128" s="33">
        <f t="shared" si="11"/>
        <v>215.84254582107894</v>
      </c>
      <c r="M128" s="302" t="str">
        <f t="shared" si="21"/>
        <v>g/Pkm</v>
      </c>
      <c r="N128" s="299" t="str">
        <f t="shared" si="22"/>
        <v>Umweltbundesamt GmbH (2025): Emissionsfaktoren der Verkehrsträger²</v>
      </c>
    </row>
    <row r="129" spans="2:14" ht="15" customHeight="1" x14ac:dyDescent="0.25">
      <c r="B129" s="686"/>
      <c r="C129" s="507" t="s">
        <v>138</v>
      </c>
      <c r="D129" s="38" t="s">
        <v>115</v>
      </c>
      <c r="E129" s="40"/>
      <c r="F129" s="15" t="str">
        <f t="shared" ref="F129:F135" si="26">F85</f>
        <v>Personenkilometer</v>
      </c>
      <c r="G129" s="413">
        <f t="shared" si="10"/>
        <v>225.55893324353474</v>
      </c>
      <c r="H129" s="248"/>
      <c r="I129" s="248"/>
      <c r="J129" s="248">
        <f t="shared" ref="J129:J135" si="27">J85</f>
        <v>225.55893324353474</v>
      </c>
      <c r="K129" s="32">
        <f>H129+I129</f>
        <v>0</v>
      </c>
      <c r="L129" s="33">
        <f t="shared" si="11"/>
        <v>225.55893324353474</v>
      </c>
      <c r="M129" s="302" t="str">
        <f>M85</f>
        <v>g/Pkm</v>
      </c>
      <c r="N129" s="299" t="str">
        <f>N85</f>
        <v>Umweltbundesamt GmbH (2025): Emissionsfaktoren der Verkehrsträger²</v>
      </c>
    </row>
    <row r="130" spans="2:14" ht="15" customHeight="1" x14ac:dyDescent="0.25">
      <c r="B130" s="686"/>
      <c r="C130" s="507"/>
      <c r="D130" s="38" t="s">
        <v>118</v>
      </c>
      <c r="E130" s="40"/>
      <c r="F130" s="15" t="str">
        <f t="shared" si="26"/>
        <v>Personenkilometer</v>
      </c>
      <c r="G130" s="413">
        <f t="shared" si="10"/>
        <v>105.60086123201501</v>
      </c>
      <c r="H130" s="248"/>
      <c r="I130" s="248"/>
      <c r="J130" s="248">
        <f t="shared" si="27"/>
        <v>105.60086123201501</v>
      </c>
      <c r="K130" s="32">
        <f>H130+I130</f>
        <v>0</v>
      </c>
      <c r="L130" s="33">
        <f t="shared" si="11"/>
        <v>105.60086123201501</v>
      </c>
      <c r="M130" s="302" t="str">
        <f t="shared" ref="M130:M138" si="28">M86</f>
        <v>g/Pkm</v>
      </c>
      <c r="N130" s="299" t="str">
        <f t="shared" ref="N130:N138" si="29">N86</f>
        <v>Umweltbundesamt GmbH (2025): Emissionsfaktoren der Verkehrsträger²</v>
      </c>
    </row>
    <row r="131" spans="2:14" x14ac:dyDescent="0.25">
      <c r="B131" s="686"/>
      <c r="C131" s="507"/>
      <c r="D131" s="38" t="s">
        <v>119</v>
      </c>
      <c r="E131" s="40"/>
      <c r="F131" s="15" t="str">
        <f t="shared" si="26"/>
        <v>Personenkilometer</v>
      </c>
      <c r="G131" s="413">
        <f t="shared" si="10"/>
        <v>9.0382424563062997</v>
      </c>
      <c r="H131" s="248"/>
      <c r="I131" s="248"/>
      <c r="J131" s="248">
        <f t="shared" si="27"/>
        <v>9.0382424563062997</v>
      </c>
      <c r="K131" s="32">
        <f>H131+I131</f>
        <v>0</v>
      </c>
      <c r="L131" s="33">
        <f t="shared" si="11"/>
        <v>9.0382424563062997</v>
      </c>
      <c r="M131" s="302" t="str">
        <f t="shared" si="28"/>
        <v>g/Pkm</v>
      </c>
      <c r="N131" s="299" t="str">
        <f t="shared" si="29"/>
        <v>Umweltbundesamt GmbH (2025): Emissionsfaktoren der Verkehrsträger²</v>
      </c>
    </row>
    <row r="132" spans="2:14" x14ac:dyDescent="0.25">
      <c r="B132" s="686"/>
      <c r="C132" s="507"/>
      <c r="D132" s="38" t="s">
        <v>120</v>
      </c>
      <c r="E132" s="39"/>
      <c r="F132" s="15" t="str">
        <f t="shared" si="26"/>
        <v>Personenkilometer</v>
      </c>
      <c r="G132" s="413">
        <f t="shared" si="10"/>
        <v>48.566151332870987</v>
      </c>
      <c r="H132" s="248"/>
      <c r="I132" s="248"/>
      <c r="J132" s="248">
        <f t="shared" si="27"/>
        <v>48.566151332870987</v>
      </c>
      <c r="K132" s="32">
        <f>H132+I132</f>
        <v>0</v>
      </c>
      <c r="L132" s="33">
        <f t="shared" si="11"/>
        <v>48.566151332870987</v>
      </c>
      <c r="M132" s="302" t="str">
        <f t="shared" si="28"/>
        <v>g/Pkm</v>
      </c>
      <c r="N132" s="299" t="str">
        <f t="shared" si="29"/>
        <v>Umweltbundesamt GmbH (2025): Emissionsfaktoren der Verkehrsträger²</v>
      </c>
    </row>
    <row r="133" spans="2:14" ht="15" customHeight="1" x14ac:dyDescent="0.25">
      <c r="B133" s="686"/>
      <c r="C133" s="507"/>
      <c r="D133" s="503" t="s">
        <v>121</v>
      </c>
      <c r="E133" s="40" t="str">
        <f>E89</f>
        <v>Kurzstreckenflug ( ≤ 750 km)</v>
      </c>
      <c r="F133" s="15" t="str">
        <f t="shared" si="26"/>
        <v>Personenkilometer</v>
      </c>
      <c r="G133" s="413">
        <f t="shared" si="10"/>
        <v>490.99356549223864</v>
      </c>
      <c r="H133" s="248"/>
      <c r="I133" s="248"/>
      <c r="J133" s="248">
        <f t="shared" si="27"/>
        <v>490.99356549223864</v>
      </c>
      <c r="K133" s="32">
        <f t="shared" ref="K133:K140" si="30">H133+I133</f>
        <v>0</v>
      </c>
      <c r="L133" s="33">
        <f t="shared" si="11"/>
        <v>490.99356549223864</v>
      </c>
      <c r="M133" s="302" t="str">
        <f t="shared" si="28"/>
        <v>g/Pkm</v>
      </c>
      <c r="N133" s="299" t="str">
        <f t="shared" si="29"/>
        <v>Umweltbundesamt GmbH (2025): Emissionsfaktoren der Verkehrsträger²</v>
      </c>
    </row>
    <row r="134" spans="2:14" x14ac:dyDescent="0.25">
      <c r="B134" s="686"/>
      <c r="C134" s="507"/>
      <c r="D134" s="503"/>
      <c r="E134" s="40" t="str">
        <f t="shared" ref="E134:E138" si="31">E90</f>
        <v>Langstreckenflug (&gt; 750 km)</v>
      </c>
      <c r="F134" s="15" t="str">
        <f t="shared" si="26"/>
        <v>Personenkilometer</v>
      </c>
      <c r="G134" s="413">
        <f t="shared" si="10"/>
        <v>258.41984357165478</v>
      </c>
      <c r="H134" s="248"/>
      <c r="I134" s="248"/>
      <c r="J134" s="248">
        <f t="shared" si="27"/>
        <v>258.41984357165478</v>
      </c>
      <c r="K134" s="32">
        <f t="shared" si="30"/>
        <v>0</v>
      </c>
      <c r="L134" s="33">
        <f t="shared" si="11"/>
        <v>258.41984357165478</v>
      </c>
      <c r="M134" s="302" t="str">
        <f t="shared" si="28"/>
        <v>g/Pkm</v>
      </c>
      <c r="N134" s="299" t="str">
        <f t="shared" si="29"/>
        <v>Umweltbundesamt GmbH (2025): Emissionsfaktoren der Verkehrsträger²</v>
      </c>
    </row>
    <row r="135" spans="2:14" ht="15" customHeight="1" x14ac:dyDescent="0.25">
      <c r="B135" s="686"/>
      <c r="C135" s="507"/>
      <c r="D135" s="507" t="s">
        <v>303</v>
      </c>
      <c r="E135" s="40" t="str">
        <f t="shared" si="31"/>
        <v>Inlandsflug</v>
      </c>
      <c r="F135" s="15" t="str">
        <f t="shared" si="26"/>
        <v>Personenkilometer</v>
      </c>
      <c r="G135" s="413">
        <f t="shared" si="10"/>
        <v>490.99356549223864</v>
      </c>
      <c r="H135" s="248"/>
      <c r="I135" s="248"/>
      <c r="J135" s="248">
        <f t="shared" si="27"/>
        <v>490.99356549223864</v>
      </c>
      <c r="K135" s="32">
        <f t="shared" si="30"/>
        <v>0</v>
      </c>
      <c r="L135" s="33">
        <f t="shared" si="11"/>
        <v>490.99356549223864</v>
      </c>
      <c r="M135" s="302" t="str">
        <f t="shared" si="28"/>
        <v>g/Pkm</v>
      </c>
      <c r="N135" s="299" t="str">
        <f t="shared" si="29"/>
        <v>Umweltbundesamt GmbH (2025): Emissionsfaktoren der Verkehrsträger²</v>
      </c>
    </row>
    <row r="136" spans="2:14" ht="15" customHeight="1" x14ac:dyDescent="0.25">
      <c r="B136" s="686"/>
      <c r="C136" s="507"/>
      <c r="D136" s="507"/>
      <c r="E136" s="40" t="str">
        <f t="shared" si="31"/>
        <v>Kurz-/Mittelstrecke (bis 1.000 km)</v>
      </c>
      <c r="F136" s="15" t="str">
        <f t="shared" ref="F136:F138" si="32">F92</f>
        <v>Personenkilometer</v>
      </c>
      <c r="G136" s="413">
        <f t="shared" ref="G136:G167" si="33">SUM(H136:J136)</f>
        <v>283.24387763630347</v>
      </c>
      <c r="H136" s="248"/>
      <c r="I136" s="248"/>
      <c r="J136" s="248">
        <f t="shared" ref="J136:J138" si="34">J92</f>
        <v>283.24387763630347</v>
      </c>
      <c r="K136" s="32">
        <f t="shared" si="30"/>
        <v>0</v>
      </c>
      <c r="L136" s="33">
        <f t="shared" si="11"/>
        <v>283.24387763630347</v>
      </c>
      <c r="M136" s="302" t="str">
        <f t="shared" si="28"/>
        <v>g/Pkm</v>
      </c>
      <c r="N136" s="299" t="str">
        <f t="shared" si="29"/>
        <v>Umweltbundesamt GmbH (2025): Emissionsfaktoren der Verkehrsträger²</v>
      </c>
    </row>
    <row r="137" spans="2:14" ht="15" customHeight="1" x14ac:dyDescent="0.25">
      <c r="B137" s="686"/>
      <c r="C137" s="507"/>
      <c r="D137" s="507"/>
      <c r="E137" s="40" t="str">
        <f t="shared" si="31"/>
        <v>Kurze Langstrecke (bis 4.000 km)</v>
      </c>
      <c r="F137" s="15" t="str">
        <f t="shared" si="32"/>
        <v>Personenkilometer</v>
      </c>
      <c r="G137" s="413">
        <f t="shared" si="33"/>
        <v>258.41984357165478</v>
      </c>
      <c r="H137" s="248"/>
      <c r="I137" s="248"/>
      <c r="J137" s="248">
        <f t="shared" si="34"/>
        <v>258.41984357165478</v>
      </c>
      <c r="K137" s="32">
        <f t="shared" si="30"/>
        <v>0</v>
      </c>
      <c r="L137" s="33">
        <f t="shared" si="11"/>
        <v>258.41984357165478</v>
      </c>
      <c r="M137" s="302" t="str">
        <f t="shared" si="28"/>
        <v>g/Pkm</v>
      </c>
      <c r="N137" s="299" t="str">
        <f t="shared" si="29"/>
        <v>Umweltbundesamt GmbH (2025): Emissionsfaktoren der Verkehrsträger²</v>
      </c>
    </row>
    <row r="138" spans="2:14" x14ac:dyDescent="0.25">
      <c r="B138" s="686"/>
      <c r="C138" s="507"/>
      <c r="D138" s="507"/>
      <c r="E138" s="40" t="str">
        <f t="shared" si="31"/>
        <v>Langstrecke (&gt; 4.000 km)</v>
      </c>
      <c r="F138" s="15" t="str">
        <f t="shared" si="32"/>
        <v>Personenkilometer</v>
      </c>
      <c r="G138" s="413">
        <f t="shared" si="33"/>
        <v>215.84254582107894</v>
      </c>
      <c r="H138" s="248"/>
      <c r="I138" s="248"/>
      <c r="J138" s="248">
        <f t="shared" si="34"/>
        <v>215.84254582107894</v>
      </c>
      <c r="K138" s="32">
        <f t="shared" si="30"/>
        <v>0</v>
      </c>
      <c r="L138" s="33">
        <f t="shared" si="11"/>
        <v>215.84254582107894</v>
      </c>
      <c r="M138" s="302" t="str">
        <f t="shared" si="28"/>
        <v>g/Pkm</v>
      </c>
      <c r="N138" s="299" t="str">
        <f t="shared" si="29"/>
        <v>Umweltbundesamt GmbH (2025): Emissionsfaktoren der Verkehrsträger²</v>
      </c>
    </row>
    <row r="139" spans="2:14" ht="15" customHeight="1" x14ac:dyDescent="0.25">
      <c r="B139" s="686"/>
      <c r="C139" s="721" t="s">
        <v>33</v>
      </c>
      <c r="D139" s="507" t="s">
        <v>115</v>
      </c>
      <c r="E139" s="507" t="s">
        <v>110</v>
      </c>
      <c r="F139" s="15" t="s">
        <v>139</v>
      </c>
      <c r="G139" s="413">
        <f t="shared" si="33"/>
        <v>263.5176631645557</v>
      </c>
      <c r="H139" s="248">
        <v>168.79889129684</v>
      </c>
      <c r="I139" s="248"/>
      <c r="J139" s="248">
        <v>94.718771867715702</v>
      </c>
      <c r="K139" s="32">
        <f t="shared" si="30"/>
        <v>168.79889129684</v>
      </c>
      <c r="L139" s="33">
        <f t="shared" si="11"/>
        <v>94.718771867715702</v>
      </c>
      <c r="M139" s="302" t="s">
        <v>140</v>
      </c>
      <c r="N139" s="299" t="s">
        <v>328</v>
      </c>
    </row>
    <row r="140" spans="2:14" x14ac:dyDescent="0.25">
      <c r="B140" s="686"/>
      <c r="C140" s="721"/>
      <c r="D140" s="507"/>
      <c r="E140" s="507"/>
      <c r="F140" s="15" t="s">
        <v>57</v>
      </c>
      <c r="G140" s="413">
        <f t="shared" si="33"/>
        <v>3186.1697260602591</v>
      </c>
      <c r="H140" s="248">
        <v>2487.48483217084</v>
      </c>
      <c r="I140" s="248"/>
      <c r="J140" s="248">
        <v>698.68489388941896</v>
      </c>
      <c r="K140" s="32">
        <f t="shared" si="30"/>
        <v>2487.48483217084</v>
      </c>
      <c r="L140" s="33">
        <f>J140</f>
        <v>698.68489388941896</v>
      </c>
      <c r="M140" s="302" t="s">
        <v>141</v>
      </c>
      <c r="N140" s="299" t="s">
        <v>327</v>
      </c>
    </row>
    <row r="141" spans="2:14" ht="15" customHeight="1" x14ac:dyDescent="0.25">
      <c r="B141" s="686"/>
      <c r="C141" s="721"/>
      <c r="D141" s="507"/>
      <c r="E141" s="507" t="s">
        <v>142</v>
      </c>
      <c r="F141" s="15" t="s">
        <v>139</v>
      </c>
      <c r="G141" s="413">
        <f t="shared" si="33"/>
        <v>260.87561791237704</v>
      </c>
      <c r="H141" s="248">
        <v>155.12221545423401</v>
      </c>
      <c r="I141" s="248"/>
      <c r="J141" s="248">
        <v>105.753402458143</v>
      </c>
      <c r="K141" s="32">
        <f t="shared" ref="K141:K169" si="35">H141+I141</f>
        <v>155.12221545423401</v>
      </c>
      <c r="L141" s="33">
        <f t="shared" si="11"/>
        <v>105.753402458143</v>
      </c>
      <c r="M141" s="302" t="s">
        <v>140</v>
      </c>
      <c r="N141" s="299" t="s">
        <v>328</v>
      </c>
    </row>
    <row r="142" spans="2:14" x14ac:dyDescent="0.25">
      <c r="B142" s="686"/>
      <c r="C142" s="721"/>
      <c r="D142" s="507"/>
      <c r="E142" s="507"/>
      <c r="F142" s="15" t="s">
        <v>57</v>
      </c>
      <c r="G142" s="413">
        <f t="shared" si="33"/>
        <v>2668.9403265271931</v>
      </c>
      <c r="H142" s="248">
        <v>2154.44237923013</v>
      </c>
      <c r="I142" s="248"/>
      <c r="J142" s="248">
        <v>514.49794729706298</v>
      </c>
      <c r="K142" s="32">
        <f t="shared" si="35"/>
        <v>2154.44237923013</v>
      </c>
      <c r="L142" s="33">
        <f t="shared" ref="L142:L169" si="36">J142</f>
        <v>514.49794729706298</v>
      </c>
      <c r="M142" s="302" t="s">
        <v>141</v>
      </c>
      <c r="N142" s="299" t="s">
        <v>327</v>
      </c>
    </row>
    <row r="143" spans="2:14" ht="15" customHeight="1" x14ac:dyDescent="0.25">
      <c r="B143" s="686"/>
      <c r="C143" s="721"/>
      <c r="D143" s="507"/>
      <c r="E143" s="507" t="s">
        <v>143</v>
      </c>
      <c r="F143" s="15" t="s">
        <v>139</v>
      </c>
      <c r="G143" s="413">
        <f t="shared" si="33"/>
        <v>256.2349481596554</v>
      </c>
      <c r="H143" s="248">
        <v>157.98509450300301</v>
      </c>
      <c r="I143" s="248"/>
      <c r="J143" s="248">
        <v>98.249853656652405</v>
      </c>
      <c r="K143" s="32">
        <f t="shared" si="35"/>
        <v>157.98509450300301</v>
      </c>
      <c r="L143" s="33">
        <f t="shared" si="36"/>
        <v>98.249853656652405</v>
      </c>
      <c r="M143" s="311" t="s">
        <v>140</v>
      </c>
      <c r="N143" s="299" t="s">
        <v>328</v>
      </c>
    </row>
    <row r="144" spans="2:14" x14ac:dyDescent="0.25">
      <c r="B144" s="686"/>
      <c r="C144" s="721"/>
      <c r="D144" s="507"/>
      <c r="E144" s="507"/>
      <c r="F144" s="15" t="s">
        <v>57</v>
      </c>
      <c r="G144" s="413">
        <f t="shared" si="33"/>
        <v>3020.6563182096775</v>
      </c>
      <c r="H144" s="248">
        <v>2380.911247229812</v>
      </c>
      <c r="I144" s="248"/>
      <c r="J144" s="249">
        <v>639.74507097986532</v>
      </c>
      <c r="K144" s="32">
        <f t="shared" si="35"/>
        <v>2380.911247229812</v>
      </c>
      <c r="L144" s="33">
        <f t="shared" si="36"/>
        <v>639.74507097986532</v>
      </c>
      <c r="M144" s="311" t="s">
        <v>141</v>
      </c>
      <c r="N144" s="299" t="s">
        <v>327</v>
      </c>
    </row>
    <row r="145" spans="2:14" ht="15" customHeight="1" x14ac:dyDescent="0.25">
      <c r="B145" s="686"/>
      <c r="C145" s="721"/>
      <c r="D145" s="507"/>
      <c r="E145" s="498" t="s">
        <v>144</v>
      </c>
      <c r="F145" s="15" t="s">
        <v>139</v>
      </c>
      <c r="G145" s="413">
        <f t="shared" si="33"/>
        <v>221.1</v>
      </c>
      <c r="H145" s="248">
        <v>132.1</v>
      </c>
      <c r="I145" s="248"/>
      <c r="J145" s="248">
        <v>89</v>
      </c>
      <c r="K145" s="32">
        <f t="shared" si="35"/>
        <v>132.1</v>
      </c>
      <c r="L145" s="33">
        <f t="shared" si="36"/>
        <v>89</v>
      </c>
      <c r="M145" s="311" t="s">
        <v>140</v>
      </c>
      <c r="N145" s="305" t="s">
        <v>329</v>
      </c>
    </row>
    <row r="146" spans="2:14" x14ac:dyDescent="0.25">
      <c r="B146" s="686"/>
      <c r="C146" s="721"/>
      <c r="D146" s="507"/>
      <c r="E146" s="503"/>
      <c r="F146" s="15" t="s">
        <v>20</v>
      </c>
      <c r="G146" s="413">
        <f t="shared" si="33"/>
        <v>3433.8427200000006</v>
      </c>
      <c r="H146" s="248">
        <v>2763.2523815999998</v>
      </c>
      <c r="I146" s="248"/>
      <c r="J146" s="248">
        <v>670.59033840000097</v>
      </c>
      <c r="K146" s="32">
        <f t="shared" si="35"/>
        <v>2763.2523815999998</v>
      </c>
      <c r="L146" s="33">
        <f t="shared" si="36"/>
        <v>670.59033840000097</v>
      </c>
      <c r="M146" s="313" t="s">
        <v>145</v>
      </c>
      <c r="N146" s="299" t="s">
        <v>327</v>
      </c>
    </row>
    <row r="147" spans="2:14" x14ac:dyDescent="0.25">
      <c r="B147" s="686"/>
      <c r="C147" s="721"/>
      <c r="D147" s="507"/>
      <c r="E147" s="38" t="s">
        <v>118</v>
      </c>
      <c r="F147" s="15" t="s">
        <v>139</v>
      </c>
      <c r="G147" s="413">
        <f t="shared" si="33"/>
        <v>119.9</v>
      </c>
      <c r="H147" s="248"/>
      <c r="I147" s="248"/>
      <c r="J147" s="248">
        <v>119.9</v>
      </c>
      <c r="K147" s="32">
        <f>H147+I147</f>
        <v>0</v>
      </c>
      <c r="L147" s="33">
        <f>J147</f>
        <v>119.9</v>
      </c>
      <c r="M147" s="313" t="s">
        <v>140</v>
      </c>
      <c r="N147" s="299" t="s">
        <v>328</v>
      </c>
    </row>
    <row r="148" spans="2:14" ht="15" customHeight="1" x14ac:dyDescent="0.25">
      <c r="B148" s="686"/>
      <c r="C148" s="721"/>
      <c r="D148" s="507" t="s">
        <v>146</v>
      </c>
      <c r="E148" s="507" t="s">
        <v>147</v>
      </c>
      <c r="F148" s="15" t="s">
        <v>139</v>
      </c>
      <c r="G148" s="413">
        <f t="shared" si="33"/>
        <v>323.5304600125055</v>
      </c>
      <c r="H148" s="248">
        <v>211.83048236898168</v>
      </c>
      <c r="I148" s="248"/>
      <c r="J148" s="248">
        <v>111.69997764352385</v>
      </c>
      <c r="K148" s="32">
        <f t="shared" si="35"/>
        <v>211.83048236898168</v>
      </c>
      <c r="L148" s="33">
        <f t="shared" si="36"/>
        <v>111.69997764352385</v>
      </c>
      <c r="M148" s="311" t="s">
        <v>140</v>
      </c>
      <c r="N148" s="299" t="s">
        <v>328</v>
      </c>
    </row>
    <row r="149" spans="2:14" x14ac:dyDescent="0.25">
      <c r="B149" s="686"/>
      <c r="C149" s="721"/>
      <c r="D149" s="507"/>
      <c r="E149" s="507"/>
      <c r="F149" s="15" t="s">
        <v>57</v>
      </c>
      <c r="G149" s="413">
        <f t="shared" si="33"/>
        <v>3186.1697260602587</v>
      </c>
      <c r="H149" s="248">
        <v>2487.4848321708396</v>
      </c>
      <c r="I149" s="248"/>
      <c r="J149" s="248">
        <v>698.68489388941907</v>
      </c>
      <c r="K149" s="32">
        <f t="shared" si="35"/>
        <v>2487.4848321708396</v>
      </c>
      <c r="L149" s="33">
        <f t="shared" si="36"/>
        <v>698.68489388941907</v>
      </c>
      <c r="M149" s="311" t="s">
        <v>141</v>
      </c>
      <c r="N149" s="299" t="s">
        <v>327</v>
      </c>
    </row>
    <row r="150" spans="2:14" x14ac:dyDescent="0.25">
      <c r="B150" s="686"/>
      <c r="C150" s="721"/>
      <c r="D150" s="507"/>
      <c r="E150" s="38" t="s">
        <v>148</v>
      </c>
      <c r="F150" s="15" t="s">
        <v>149</v>
      </c>
      <c r="G150" s="413">
        <f t="shared" si="33"/>
        <v>38234.0367127231</v>
      </c>
      <c r="H150" s="248">
        <v>29849.817986050075</v>
      </c>
      <c r="I150" s="248"/>
      <c r="J150" s="248">
        <v>8384.2187266730289</v>
      </c>
      <c r="K150" s="32">
        <f t="shared" si="35"/>
        <v>29849.817986050075</v>
      </c>
      <c r="L150" s="33">
        <f t="shared" si="36"/>
        <v>8384.2187266730289</v>
      </c>
      <c r="M150" s="311" t="s">
        <v>150</v>
      </c>
      <c r="N150" s="312" t="s">
        <v>253</v>
      </c>
    </row>
    <row r="151" spans="2:14" x14ac:dyDescent="0.25">
      <c r="B151" s="686"/>
      <c r="C151" s="721"/>
      <c r="D151" s="42" t="s">
        <v>151</v>
      </c>
      <c r="E151" s="43"/>
      <c r="F151" s="15" t="str">
        <f>F104</f>
        <v>Kilometer</v>
      </c>
      <c r="G151" s="413">
        <f t="shared" si="33"/>
        <v>4</v>
      </c>
      <c r="H151" s="248"/>
      <c r="I151" s="248"/>
      <c r="J151" s="248">
        <f>J104</f>
        <v>4</v>
      </c>
      <c r="K151" s="32">
        <f t="shared" si="35"/>
        <v>0</v>
      </c>
      <c r="L151" s="33">
        <f t="shared" si="36"/>
        <v>4</v>
      </c>
      <c r="M151" s="311" t="str">
        <f>M104</f>
        <v>g/km</v>
      </c>
      <c r="N151" s="299" t="str">
        <f>N104</f>
        <v>Umweltbundesamt GmbH (Gemis)</v>
      </c>
    </row>
    <row r="152" spans="2:14" x14ac:dyDescent="0.25">
      <c r="B152" s="686"/>
      <c r="C152" s="721"/>
      <c r="D152" s="42" t="s">
        <v>152</v>
      </c>
      <c r="E152" s="43"/>
      <c r="F152" s="15" t="str">
        <f t="shared" ref="F152:F153" si="37">F105</f>
        <v>Kilometer</v>
      </c>
      <c r="G152" s="413">
        <f t="shared" si="33"/>
        <v>16</v>
      </c>
      <c r="H152" s="248"/>
      <c r="I152" s="248"/>
      <c r="J152" s="248">
        <f t="shared" ref="J152:J153" si="38">J105</f>
        <v>16</v>
      </c>
      <c r="K152" s="32">
        <f t="shared" si="35"/>
        <v>0</v>
      </c>
      <c r="L152" s="33">
        <f t="shared" si="36"/>
        <v>16</v>
      </c>
      <c r="M152" s="311" t="str">
        <f t="shared" ref="M152:N153" si="39">M105</f>
        <v>g/km</v>
      </c>
      <c r="N152" s="299" t="str">
        <f t="shared" si="39"/>
        <v>Umweltbundesamt GmbH (Gemis)</v>
      </c>
    </row>
    <row r="153" spans="2:14" x14ac:dyDescent="0.25">
      <c r="B153" s="686"/>
      <c r="C153" s="721"/>
      <c r="D153" s="42" t="s">
        <v>153</v>
      </c>
      <c r="E153" s="43"/>
      <c r="F153" s="15" t="str">
        <f t="shared" si="37"/>
        <v>Kilometer</v>
      </c>
      <c r="G153" s="413">
        <f t="shared" si="33"/>
        <v>20</v>
      </c>
      <c r="H153" s="248"/>
      <c r="I153" s="248"/>
      <c r="J153" s="248">
        <f t="shared" si="38"/>
        <v>20</v>
      </c>
      <c r="K153" s="32">
        <f t="shared" si="35"/>
        <v>0</v>
      </c>
      <c r="L153" s="33">
        <f t="shared" si="36"/>
        <v>20</v>
      </c>
      <c r="M153" s="311" t="str">
        <f t="shared" si="39"/>
        <v>g/km</v>
      </c>
      <c r="N153" s="299" t="str">
        <f t="shared" si="39"/>
        <v>Umweltbundesamt GmbH (Gemis)</v>
      </c>
    </row>
    <row r="154" spans="2:14" ht="15" customHeight="1" x14ac:dyDescent="0.25">
      <c r="B154" s="680" t="s">
        <v>154</v>
      </c>
      <c r="C154" s="510" t="s">
        <v>34</v>
      </c>
      <c r="D154" s="45" t="s">
        <v>155</v>
      </c>
      <c r="E154" s="46"/>
      <c r="F154" s="18" t="s">
        <v>20</v>
      </c>
      <c r="G154" s="413">
        <f t="shared" si="33"/>
        <v>1010</v>
      </c>
      <c r="H154" s="248"/>
      <c r="I154" s="248"/>
      <c r="J154" s="248">
        <v>1010</v>
      </c>
      <c r="K154" s="32">
        <f t="shared" si="35"/>
        <v>0</v>
      </c>
      <c r="L154" s="33">
        <f t="shared" si="36"/>
        <v>1010</v>
      </c>
      <c r="M154" s="311" t="s">
        <v>61</v>
      </c>
      <c r="N154" s="305" t="s">
        <v>330</v>
      </c>
    </row>
    <row r="155" spans="2:14" ht="15" customHeight="1" x14ac:dyDescent="0.25">
      <c r="B155" s="680"/>
      <c r="C155" s="510"/>
      <c r="D155" s="510" t="s">
        <v>156</v>
      </c>
      <c r="E155" s="45" t="s">
        <v>157</v>
      </c>
      <c r="F155" s="18" t="s">
        <v>20</v>
      </c>
      <c r="G155" s="413">
        <f t="shared" si="33"/>
        <v>2860</v>
      </c>
      <c r="H155" s="248"/>
      <c r="I155" s="248"/>
      <c r="J155" s="248">
        <v>2860</v>
      </c>
      <c r="K155" s="32">
        <f t="shared" si="35"/>
        <v>0</v>
      </c>
      <c r="L155" s="33">
        <f t="shared" si="36"/>
        <v>2860</v>
      </c>
      <c r="M155" s="311" t="s">
        <v>61</v>
      </c>
      <c r="N155" s="305" t="s">
        <v>330</v>
      </c>
    </row>
    <row r="156" spans="2:14" x14ac:dyDescent="0.25">
      <c r="B156" s="680"/>
      <c r="C156" s="510"/>
      <c r="D156" s="510"/>
      <c r="E156" s="45" t="s">
        <v>158</v>
      </c>
      <c r="F156" s="18" t="s">
        <v>20</v>
      </c>
      <c r="G156" s="413">
        <f t="shared" si="33"/>
        <v>2860</v>
      </c>
      <c r="H156" s="248"/>
      <c r="I156" s="248"/>
      <c r="J156" s="248">
        <v>2860</v>
      </c>
      <c r="K156" s="32">
        <f t="shared" si="35"/>
        <v>0</v>
      </c>
      <c r="L156" s="33">
        <f t="shared" si="36"/>
        <v>2860</v>
      </c>
      <c r="M156" s="311" t="s">
        <v>61</v>
      </c>
      <c r="N156" s="305" t="s">
        <v>330</v>
      </c>
    </row>
    <row r="157" spans="2:14" x14ac:dyDescent="0.25">
      <c r="B157" s="680"/>
      <c r="C157" s="510"/>
      <c r="D157" s="45" t="s">
        <v>159</v>
      </c>
      <c r="E157" s="46"/>
      <c r="F157" s="18" t="s">
        <v>20</v>
      </c>
      <c r="G157" s="413">
        <f t="shared" si="33"/>
        <v>1060</v>
      </c>
      <c r="H157" s="248"/>
      <c r="I157" s="248"/>
      <c r="J157" s="248">
        <v>1060</v>
      </c>
      <c r="K157" s="32">
        <f t="shared" si="35"/>
        <v>0</v>
      </c>
      <c r="L157" s="33">
        <f t="shared" si="36"/>
        <v>1060</v>
      </c>
      <c r="M157" s="311" t="s">
        <v>61</v>
      </c>
      <c r="N157" s="305" t="s">
        <v>330</v>
      </c>
    </row>
    <row r="158" spans="2:14" ht="15" customHeight="1" x14ac:dyDescent="0.25">
      <c r="B158" s="680"/>
      <c r="C158" s="510" t="s">
        <v>160</v>
      </c>
      <c r="D158" s="510"/>
      <c r="E158" s="45" t="s">
        <v>161</v>
      </c>
      <c r="F158" s="18" t="s">
        <v>20</v>
      </c>
      <c r="G158" s="413">
        <f t="shared" si="33"/>
        <v>1775000</v>
      </c>
      <c r="H158" s="248">
        <v>1760000</v>
      </c>
      <c r="I158" s="248"/>
      <c r="J158" s="248">
        <v>15000</v>
      </c>
      <c r="K158" s="32">
        <f t="shared" si="35"/>
        <v>1760000</v>
      </c>
      <c r="L158" s="33">
        <f t="shared" si="36"/>
        <v>15000</v>
      </c>
      <c r="M158" s="302" t="s">
        <v>61</v>
      </c>
      <c r="N158" s="298" t="s">
        <v>254</v>
      </c>
    </row>
    <row r="159" spans="2:14" x14ac:dyDescent="0.25">
      <c r="B159" s="680"/>
      <c r="C159" s="510"/>
      <c r="D159" s="510"/>
      <c r="E159" s="45" t="s">
        <v>162</v>
      </c>
      <c r="F159" s="18" t="s">
        <v>20</v>
      </c>
      <c r="G159" s="413">
        <f t="shared" si="33"/>
        <v>1144920</v>
      </c>
      <c r="H159" s="248">
        <v>1129920</v>
      </c>
      <c r="I159" s="248"/>
      <c r="J159" s="248">
        <v>15000</v>
      </c>
      <c r="K159" s="32">
        <f t="shared" si="35"/>
        <v>1129920</v>
      </c>
      <c r="L159" s="33">
        <f t="shared" si="36"/>
        <v>15000</v>
      </c>
      <c r="M159" s="302" t="s">
        <v>61</v>
      </c>
      <c r="N159" s="298" t="s">
        <v>254</v>
      </c>
    </row>
    <row r="160" spans="2:14" x14ac:dyDescent="0.25">
      <c r="B160" s="680"/>
      <c r="C160" s="510"/>
      <c r="D160" s="510"/>
      <c r="E160" s="45" t="s">
        <v>163</v>
      </c>
      <c r="F160" s="18" t="s">
        <v>20</v>
      </c>
      <c r="G160" s="413">
        <f t="shared" si="33"/>
        <v>153000</v>
      </c>
      <c r="H160" s="248">
        <v>138000</v>
      </c>
      <c r="I160" s="248"/>
      <c r="J160" s="248">
        <v>15000</v>
      </c>
      <c r="K160" s="32">
        <f t="shared" si="35"/>
        <v>138000</v>
      </c>
      <c r="L160" s="33">
        <f t="shared" si="36"/>
        <v>15000</v>
      </c>
      <c r="M160" s="302" t="s">
        <v>61</v>
      </c>
      <c r="N160" s="298" t="s">
        <v>254</v>
      </c>
    </row>
    <row r="161" spans="2:14" x14ac:dyDescent="0.25">
      <c r="B161" s="680"/>
      <c r="C161" s="510"/>
      <c r="D161" s="510"/>
      <c r="E161" s="45" t="s">
        <v>164</v>
      </c>
      <c r="F161" s="18" t="s">
        <v>20</v>
      </c>
      <c r="G161" s="413">
        <f t="shared" si="33"/>
        <v>542000</v>
      </c>
      <c r="H161" s="248">
        <v>527000</v>
      </c>
      <c r="I161" s="248"/>
      <c r="J161" s="248">
        <v>15000</v>
      </c>
      <c r="K161" s="32">
        <f t="shared" si="35"/>
        <v>527000</v>
      </c>
      <c r="L161" s="33">
        <f t="shared" si="36"/>
        <v>15000</v>
      </c>
      <c r="M161" s="302" t="s">
        <v>61</v>
      </c>
      <c r="N161" s="298" t="s">
        <v>254</v>
      </c>
    </row>
    <row r="162" spans="2:14" x14ac:dyDescent="0.25">
      <c r="B162" s="680"/>
      <c r="C162" s="510"/>
      <c r="D162" s="510"/>
      <c r="E162" s="45" t="s">
        <v>165</v>
      </c>
      <c r="F162" s="18" t="s">
        <v>20</v>
      </c>
      <c r="G162" s="413">
        <f t="shared" si="33"/>
        <v>1142810</v>
      </c>
      <c r="H162" s="248">
        <v>1127810</v>
      </c>
      <c r="I162" s="248"/>
      <c r="J162" s="248">
        <v>15000</v>
      </c>
      <c r="K162" s="32">
        <f t="shared" si="35"/>
        <v>1127810</v>
      </c>
      <c r="L162" s="33">
        <f t="shared" si="36"/>
        <v>15000</v>
      </c>
      <c r="M162" s="302" t="s">
        <v>61</v>
      </c>
      <c r="N162" s="298" t="s">
        <v>254</v>
      </c>
    </row>
    <row r="163" spans="2:14" x14ac:dyDescent="0.25">
      <c r="B163" s="680"/>
      <c r="C163" s="510"/>
      <c r="D163" s="510"/>
      <c r="E163" s="45" t="s">
        <v>166</v>
      </c>
      <c r="F163" s="18" t="s">
        <v>20</v>
      </c>
      <c r="G163" s="413">
        <f t="shared" si="33"/>
        <v>19000</v>
      </c>
      <c r="H163" s="248">
        <v>4000</v>
      </c>
      <c r="I163" s="248"/>
      <c r="J163" s="248">
        <v>15000</v>
      </c>
      <c r="K163" s="32">
        <f t="shared" si="35"/>
        <v>4000</v>
      </c>
      <c r="L163" s="33">
        <f t="shared" si="36"/>
        <v>15000</v>
      </c>
      <c r="M163" s="302" t="s">
        <v>61</v>
      </c>
      <c r="N163" s="298" t="s">
        <v>254</v>
      </c>
    </row>
    <row r="164" spans="2:14" x14ac:dyDescent="0.25">
      <c r="B164" s="680"/>
      <c r="C164" s="510"/>
      <c r="D164" s="510"/>
      <c r="E164" s="45" t="s">
        <v>167</v>
      </c>
      <c r="F164" s="18" t="s">
        <v>20</v>
      </c>
      <c r="G164" s="413">
        <f t="shared" si="33"/>
        <v>1315000</v>
      </c>
      <c r="H164" s="248">
        <v>1300000</v>
      </c>
      <c r="I164" s="248"/>
      <c r="J164" s="248">
        <v>15000</v>
      </c>
      <c r="K164" s="32">
        <f t="shared" si="35"/>
        <v>1300000</v>
      </c>
      <c r="L164" s="33">
        <f t="shared" si="36"/>
        <v>15000</v>
      </c>
      <c r="M164" s="302" t="s">
        <v>61</v>
      </c>
      <c r="N164" s="298" t="s">
        <v>254</v>
      </c>
    </row>
    <row r="165" spans="2:14" x14ac:dyDescent="0.25">
      <c r="B165" s="680"/>
      <c r="C165" s="510"/>
      <c r="D165" s="510"/>
      <c r="E165" s="45" t="s">
        <v>168</v>
      </c>
      <c r="F165" s="18" t="s">
        <v>20</v>
      </c>
      <c r="G165" s="413">
        <f t="shared" si="33"/>
        <v>1938500</v>
      </c>
      <c r="H165" s="248">
        <v>1923500</v>
      </c>
      <c r="I165" s="248"/>
      <c r="J165" s="248">
        <v>15000</v>
      </c>
      <c r="K165" s="32">
        <f t="shared" si="35"/>
        <v>1923500</v>
      </c>
      <c r="L165" s="33">
        <f t="shared" si="36"/>
        <v>15000</v>
      </c>
      <c r="M165" s="302" t="s">
        <v>61</v>
      </c>
      <c r="N165" s="298" t="s">
        <v>254</v>
      </c>
    </row>
    <row r="166" spans="2:14" x14ac:dyDescent="0.25">
      <c r="B166" s="680"/>
      <c r="C166" s="510"/>
      <c r="D166" s="510"/>
      <c r="E166" s="45" t="s">
        <v>169</v>
      </c>
      <c r="F166" s="18" t="s">
        <v>20</v>
      </c>
      <c r="G166" s="413">
        <f t="shared" si="33"/>
        <v>692000</v>
      </c>
      <c r="H166" s="248">
        <v>677000</v>
      </c>
      <c r="I166" s="248"/>
      <c r="J166" s="248">
        <v>15000</v>
      </c>
      <c r="K166" s="32">
        <f t="shared" si="35"/>
        <v>677000</v>
      </c>
      <c r="L166" s="33">
        <f t="shared" si="36"/>
        <v>15000</v>
      </c>
      <c r="M166" s="302" t="s">
        <v>61</v>
      </c>
      <c r="N166" s="298" t="s">
        <v>254</v>
      </c>
    </row>
    <row r="167" spans="2:14" x14ac:dyDescent="0.25">
      <c r="B167" s="680"/>
      <c r="C167" s="510"/>
      <c r="D167" s="510"/>
      <c r="E167" s="45" t="s">
        <v>170</v>
      </c>
      <c r="F167" s="18" t="s">
        <v>20</v>
      </c>
      <c r="G167" s="413">
        <f t="shared" si="33"/>
        <v>3185000</v>
      </c>
      <c r="H167" s="248">
        <v>3170000</v>
      </c>
      <c r="I167" s="248"/>
      <c r="J167" s="248">
        <v>15000</v>
      </c>
      <c r="K167" s="32">
        <f t="shared" si="35"/>
        <v>3170000</v>
      </c>
      <c r="L167" s="33">
        <f t="shared" si="36"/>
        <v>15000</v>
      </c>
      <c r="M167" s="302" t="s">
        <v>61</v>
      </c>
      <c r="N167" s="298" t="s">
        <v>254</v>
      </c>
    </row>
    <row r="168" spans="2:14" x14ac:dyDescent="0.25">
      <c r="B168" s="680"/>
      <c r="C168" s="510"/>
      <c r="D168" s="510"/>
      <c r="E168" s="45" t="s">
        <v>171</v>
      </c>
      <c r="F168" s="18" t="s">
        <v>20</v>
      </c>
      <c r="G168" s="413">
        <f t="shared" ref="G168:G198" si="40">SUM(H168:J168)</f>
        <v>1639210</v>
      </c>
      <c r="H168" s="248">
        <v>1624210</v>
      </c>
      <c r="I168" s="248"/>
      <c r="J168" s="248">
        <v>15000</v>
      </c>
      <c r="K168" s="32">
        <f t="shared" si="35"/>
        <v>1624210</v>
      </c>
      <c r="L168" s="33">
        <f t="shared" si="36"/>
        <v>15000</v>
      </c>
      <c r="M168" s="302" t="s">
        <v>61</v>
      </c>
      <c r="N168" s="298" t="s">
        <v>254</v>
      </c>
    </row>
    <row r="169" spans="2:14" x14ac:dyDescent="0.25">
      <c r="B169" s="680"/>
      <c r="C169" s="510"/>
      <c r="D169" s="510"/>
      <c r="E169" s="45" t="s">
        <v>172</v>
      </c>
      <c r="F169" s="18" t="s">
        <v>20</v>
      </c>
      <c r="G169" s="413">
        <f t="shared" si="40"/>
        <v>1960090</v>
      </c>
      <c r="H169" s="248">
        <v>1945090</v>
      </c>
      <c r="I169" s="248"/>
      <c r="J169" s="248">
        <v>15000</v>
      </c>
      <c r="K169" s="32">
        <f t="shared" si="35"/>
        <v>1945090</v>
      </c>
      <c r="L169" s="33">
        <f t="shared" si="36"/>
        <v>15000</v>
      </c>
      <c r="M169" s="302" t="s">
        <v>61</v>
      </c>
      <c r="N169" s="298" t="s">
        <v>254</v>
      </c>
    </row>
    <row r="170" spans="2:14" x14ac:dyDescent="0.25">
      <c r="B170" s="680"/>
      <c r="C170" s="510"/>
      <c r="D170" s="510"/>
      <c r="E170" s="45" t="s">
        <v>173</v>
      </c>
      <c r="F170" s="18" t="s">
        <v>20</v>
      </c>
      <c r="G170" s="413">
        <f t="shared" si="40"/>
        <v>8915000</v>
      </c>
      <c r="H170" s="248">
        <v>8900000</v>
      </c>
      <c r="I170" s="248"/>
      <c r="J170" s="248">
        <v>15000</v>
      </c>
      <c r="K170" s="32">
        <f t="shared" ref="K170:K198" si="41">H170+I170</f>
        <v>8900000</v>
      </c>
      <c r="L170" s="33">
        <f t="shared" ref="L170:L198" si="42">J170</f>
        <v>15000</v>
      </c>
      <c r="M170" s="302" t="s">
        <v>61</v>
      </c>
      <c r="N170" s="298" t="s">
        <v>254</v>
      </c>
    </row>
    <row r="171" spans="2:14" x14ac:dyDescent="0.25">
      <c r="B171" s="680"/>
      <c r="C171" s="510"/>
      <c r="D171" s="510"/>
      <c r="E171" s="45" t="s">
        <v>174</v>
      </c>
      <c r="F171" s="18" t="s">
        <v>20</v>
      </c>
      <c r="G171" s="413">
        <f t="shared" si="40"/>
        <v>18000</v>
      </c>
      <c r="H171" s="248">
        <v>3000</v>
      </c>
      <c r="I171" s="248"/>
      <c r="J171" s="248">
        <v>15000</v>
      </c>
      <c r="K171" s="32">
        <f t="shared" si="41"/>
        <v>3000</v>
      </c>
      <c r="L171" s="33">
        <f t="shared" si="42"/>
        <v>15000</v>
      </c>
      <c r="M171" s="302" t="s">
        <v>61</v>
      </c>
      <c r="N171" s="298" t="s">
        <v>254</v>
      </c>
    </row>
    <row r="172" spans="2:14" x14ac:dyDescent="0.25">
      <c r="B172" s="680"/>
      <c r="C172" s="510"/>
      <c r="D172" s="510"/>
      <c r="E172" s="45" t="s">
        <v>175</v>
      </c>
      <c r="F172" s="18" t="s">
        <v>20</v>
      </c>
      <c r="G172" s="413">
        <f t="shared" si="40"/>
        <v>2488272</v>
      </c>
      <c r="H172" s="248">
        <v>2473272</v>
      </c>
      <c r="I172" s="248"/>
      <c r="J172" s="248">
        <v>15000</v>
      </c>
      <c r="K172" s="32">
        <f t="shared" si="41"/>
        <v>2473272</v>
      </c>
      <c r="L172" s="33">
        <f t="shared" si="42"/>
        <v>15000</v>
      </c>
      <c r="M172" s="302" t="s">
        <v>61</v>
      </c>
      <c r="N172" s="298" t="s">
        <v>254</v>
      </c>
    </row>
    <row r="173" spans="2:14" x14ac:dyDescent="0.25">
      <c r="B173" s="680"/>
      <c r="C173" s="510"/>
      <c r="D173" s="510"/>
      <c r="E173" s="45" t="s">
        <v>176</v>
      </c>
      <c r="F173" s="18" t="s">
        <v>20</v>
      </c>
      <c r="G173" s="413">
        <f t="shared" si="40"/>
        <v>2514459.9999999995</v>
      </c>
      <c r="H173" s="248">
        <v>2499459.9999999995</v>
      </c>
      <c r="I173" s="248"/>
      <c r="J173" s="248">
        <v>15000</v>
      </c>
      <c r="K173" s="32">
        <f t="shared" si="41"/>
        <v>2499459.9999999995</v>
      </c>
      <c r="L173" s="33">
        <f t="shared" si="42"/>
        <v>15000</v>
      </c>
      <c r="M173" s="302" t="s">
        <v>61</v>
      </c>
      <c r="N173" s="298" t="s">
        <v>254</v>
      </c>
    </row>
    <row r="174" spans="2:14" x14ac:dyDescent="0.25">
      <c r="B174" s="680"/>
      <c r="C174" s="510"/>
      <c r="D174" s="510"/>
      <c r="E174" s="45" t="s">
        <v>177</v>
      </c>
      <c r="F174" s="18" t="s">
        <v>20</v>
      </c>
      <c r="G174" s="413">
        <f t="shared" si="40"/>
        <v>4815000</v>
      </c>
      <c r="H174" s="248">
        <v>4800000</v>
      </c>
      <c r="I174" s="248"/>
      <c r="J174" s="248">
        <v>15000</v>
      </c>
      <c r="K174" s="32">
        <f t="shared" si="41"/>
        <v>4800000</v>
      </c>
      <c r="L174" s="33">
        <f t="shared" si="42"/>
        <v>15000</v>
      </c>
      <c r="M174" s="302" t="s">
        <v>61</v>
      </c>
      <c r="N174" s="298" t="s">
        <v>254</v>
      </c>
    </row>
    <row r="175" spans="2:14" x14ac:dyDescent="0.25">
      <c r="B175" s="680"/>
      <c r="C175" s="510"/>
      <c r="D175" s="510"/>
      <c r="E175" s="45" t="s">
        <v>178</v>
      </c>
      <c r="F175" s="18" t="s">
        <v>20</v>
      </c>
      <c r="G175" s="413">
        <f t="shared" si="40"/>
        <v>18000</v>
      </c>
      <c r="H175" s="248">
        <v>3000</v>
      </c>
      <c r="I175" s="248"/>
      <c r="J175" s="248">
        <v>15000</v>
      </c>
      <c r="K175" s="32">
        <f t="shared" si="41"/>
        <v>3000</v>
      </c>
      <c r="L175" s="33">
        <f t="shared" si="42"/>
        <v>15000</v>
      </c>
      <c r="M175" s="302" t="s">
        <v>61</v>
      </c>
      <c r="N175" s="298" t="s">
        <v>254</v>
      </c>
    </row>
    <row r="176" spans="2:14" x14ac:dyDescent="0.25">
      <c r="B176" s="680"/>
      <c r="C176" s="510"/>
      <c r="D176" s="510"/>
      <c r="E176" s="45" t="s">
        <v>179</v>
      </c>
      <c r="F176" s="18" t="s">
        <v>20</v>
      </c>
      <c r="G176" s="413">
        <f t="shared" si="40"/>
        <v>2585860</v>
      </c>
      <c r="H176" s="248">
        <v>2570860</v>
      </c>
      <c r="I176" s="248"/>
      <c r="J176" s="248">
        <v>15000</v>
      </c>
      <c r="K176" s="32">
        <f t="shared" si="41"/>
        <v>2570860</v>
      </c>
      <c r="L176" s="33">
        <f t="shared" si="42"/>
        <v>15000</v>
      </c>
      <c r="M176" s="302" t="s">
        <v>61</v>
      </c>
      <c r="N176" s="298" t="s">
        <v>254</v>
      </c>
    </row>
    <row r="177" spans="2:14" x14ac:dyDescent="0.25">
      <c r="B177" s="680"/>
      <c r="C177" s="510"/>
      <c r="D177" s="510"/>
      <c r="E177" s="45" t="s">
        <v>180</v>
      </c>
      <c r="F177" s="18" t="s">
        <v>20</v>
      </c>
      <c r="G177" s="413">
        <f t="shared" si="40"/>
        <v>2275660</v>
      </c>
      <c r="H177" s="248">
        <v>2260660</v>
      </c>
      <c r="I177" s="248"/>
      <c r="J177" s="248">
        <v>15000</v>
      </c>
      <c r="K177" s="32">
        <f t="shared" si="41"/>
        <v>2260660</v>
      </c>
      <c r="L177" s="33">
        <f t="shared" si="42"/>
        <v>15000</v>
      </c>
      <c r="M177" s="302" t="s">
        <v>61</v>
      </c>
      <c r="N177" s="298" t="s">
        <v>254</v>
      </c>
    </row>
    <row r="178" spans="2:14" x14ac:dyDescent="0.25">
      <c r="B178" s="680"/>
      <c r="C178" s="510"/>
      <c r="D178" s="510"/>
      <c r="E178" s="45" t="s">
        <v>181</v>
      </c>
      <c r="F178" s="18" t="s">
        <v>20</v>
      </c>
      <c r="G178" s="413">
        <f t="shared" si="40"/>
        <v>1251340</v>
      </c>
      <c r="H178" s="248">
        <v>1236340</v>
      </c>
      <c r="I178" s="248"/>
      <c r="J178" s="248">
        <v>15000</v>
      </c>
      <c r="K178" s="32">
        <f t="shared" si="41"/>
        <v>1236340</v>
      </c>
      <c r="L178" s="33">
        <f t="shared" si="42"/>
        <v>15000</v>
      </c>
      <c r="M178" s="302" t="s">
        <v>61</v>
      </c>
      <c r="N178" s="298" t="s">
        <v>254</v>
      </c>
    </row>
    <row r="179" spans="2:14" x14ac:dyDescent="0.25">
      <c r="B179" s="680"/>
      <c r="C179" s="510"/>
      <c r="D179" s="510"/>
      <c r="E179" s="45" t="s">
        <v>182</v>
      </c>
      <c r="F179" s="18" t="s">
        <v>20</v>
      </c>
      <c r="G179" s="413">
        <f t="shared" si="40"/>
        <v>4000000</v>
      </c>
      <c r="H179" s="248">
        <v>3985000</v>
      </c>
      <c r="I179" s="248"/>
      <c r="J179" s="248">
        <v>15000</v>
      </c>
      <c r="K179" s="32">
        <f t="shared" si="41"/>
        <v>3985000</v>
      </c>
      <c r="L179" s="33">
        <f t="shared" si="42"/>
        <v>15000</v>
      </c>
      <c r="M179" s="302" t="s">
        <v>61</v>
      </c>
      <c r="N179" s="298" t="s">
        <v>254</v>
      </c>
    </row>
    <row r="180" spans="2:14" x14ac:dyDescent="0.25">
      <c r="B180" s="680"/>
      <c r="C180" s="510"/>
      <c r="D180" s="510"/>
      <c r="E180" s="45" t="s">
        <v>183</v>
      </c>
      <c r="F180" s="18" t="s">
        <v>20</v>
      </c>
      <c r="G180" s="413">
        <f t="shared" si="40"/>
        <v>10215000</v>
      </c>
      <c r="H180" s="248">
        <v>10200000</v>
      </c>
      <c r="I180" s="248"/>
      <c r="J180" s="248">
        <v>15000</v>
      </c>
      <c r="K180" s="32">
        <f t="shared" si="41"/>
        <v>10200000</v>
      </c>
      <c r="L180" s="33">
        <f t="shared" si="42"/>
        <v>15000</v>
      </c>
      <c r="M180" s="302" t="s">
        <v>61</v>
      </c>
      <c r="N180" s="298" t="s">
        <v>254</v>
      </c>
    </row>
    <row r="181" spans="2:14" x14ac:dyDescent="0.25">
      <c r="B181" s="680"/>
      <c r="C181" s="510"/>
      <c r="D181" s="510"/>
      <c r="E181" s="45" t="s">
        <v>184</v>
      </c>
      <c r="F181" s="18" t="s">
        <v>20</v>
      </c>
      <c r="G181" s="413">
        <f t="shared" si="40"/>
        <v>4800920</v>
      </c>
      <c r="H181" s="248">
        <v>4785920</v>
      </c>
      <c r="I181" s="248"/>
      <c r="J181" s="248">
        <v>15000</v>
      </c>
      <c r="K181" s="32">
        <f t="shared" si="41"/>
        <v>4785920</v>
      </c>
      <c r="L181" s="33">
        <f t="shared" si="42"/>
        <v>15000</v>
      </c>
      <c r="M181" s="302" t="s">
        <v>61</v>
      </c>
      <c r="N181" s="298" t="s">
        <v>254</v>
      </c>
    </row>
    <row r="182" spans="2:14" x14ac:dyDescent="0.25">
      <c r="B182" s="680"/>
      <c r="C182" s="510"/>
      <c r="D182" s="510"/>
      <c r="E182" s="45" t="s">
        <v>185</v>
      </c>
      <c r="F182" s="18" t="s">
        <v>20</v>
      </c>
      <c r="G182" s="413">
        <f t="shared" si="40"/>
        <v>16000</v>
      </c>
      <c r="H182" s="248">
        <v>1000</v>
      </c>
      <c r="I182" s="248"/>
      <c r="J182" s="248">
        <v>15000</v>
      </c>
      <c r="K182" s="32">
        <f t="shared" si="41"/>
        <v>1000</v>
      </c>
      <c r="L182" s="33">
        <f t="shared" si="42"/>
        <v>15000</v>
      </c>
      <c r="M182" s="302" t="s">
        <v>61</v>
      </c>
      <c r="N182" s="298" t="s">
        <v>254</v>
      </c>
    </row>
    <row r="183" spans="2:14" x14ac:dyDescent="0.25">
      <c r="B183" s="680"/>
      <c r="C183" s="510"/>
      <c r="D183" s="510"/>
      <c r="E183" s="45" t="s">
        <v>186</v>
      </c>
      <c r="F183" s="18" t="s">
        <v>20</v>
      </c>
      <c r="G183" s="413">
        <f t="shared" si="40"/>
        <v>2142322</v>
      </c>
      <c r="H183" s="248">
        <v>2127322</v>
      </c>
      <c r="I183" s="248"/>
      <c r="J183" s="248">
        <v>15000</v>
      </c>
      <c r="K183" s="32">
        <f t="shared" si="41"/>
        <v>2127322</v>
      </c>
      <c r="L183" s="33">
        <f t="shared" si="42"/>
        <v>15000</v>
      </c>
      <c r="M183" s="302" t="s">
        <v>61</v>
      </c>
      <c r="N183" s="298" t="s">
        <v>254</v>
      </c>
    </row>
    <row r="184" spans="2:14" x14ac:dyDescent="0.25">
      <c r="B184" s="680"/>
      <c r="C184" s="510"/>
      <c r="D184" s="510"/>
      <c r="E184" s="45" t="s">
        <v>187</v>
      </c>
      <c r="F184" s="18" t="s">
        <v>20</v>
      </c>
      <c r="G184" s="413">
        <f t="shared" si="40"/>
        <v>7685000</v>
      </c>
      <c r="H184" s="248">
        <v>7670000</v>
      </c>
      <c r="I184" s="248"/>
      <c r="J184" s="248">
        <v>15000</v>
      </c>
      <c r="K184" s="32">
        <f t="shared" si="41"/>
        <v>7670000</v>
      </c>
      <c r="L184" s="33">
        <f t="shared" si="42"/>
        <v>15000</v>
      </c>
      <c r="M184" s="302" t="s">
        <v>61</v>
      </c>
      <c r="N184" s="298" t="s">
        <v>254</v>
      </c>
    </row>
    <row r="185" spans="2:14" x14ac:dyDescent="0.25">
      <c r="B185" s="680"/>
      <c r="C185" s="510"/>
      <c r="D185" s="510"/>
      <c r="E185" s="45" t="s">
        <v>188</v>
      </c>
      <c r="F185" s="18" t="s">
        <v>20</v>
      </c>
      <c r="G185" s="413">
        <f t="shared" si="40"/>
        <v>3957800</v>
      </c>
      <c r="H185" s="248">
        <v>3942800</v>
      </c>
      <c r="I185" s="248"/>
      <c r="J185" s="248">
        <v>15000</v>
      </c>
      <c r="K185" s="32">
        <f t="shared" si="41"/>
        <v>3942800</v>
      </c>
      <c r="L185" s="33">
        <f t="shared" si="42"/>
        <v>15000</v>
      </c>
      <c r="M185" s="302" t="s">
        <v>61</v>
      </c>
      <c r="N185" s="298" t="s">
        <v>254</v>
      </c>
    </row>
    <row r="186" spans="2:14" x14ac:dyDescent="0.25">
      <c r="B186" s="680"/>
      <c r="C186" s="510"/>
      <c r="D186" s="510"/>
      <c r="E186" s="45" t="s">
        <v>189</v>
      </c>
      <c r="F186" s="18" t="s">
        <v>20</v>
      </c>
      <c r="G186" s="413">
        <f t="shared" si="40"/>
        <v>1297613</v>
      </c>
      <c r="H186" s="248">
        <v>1282613</v>
      </c>
      <c r="I186" s="248"/>
      <c r="J186" s="248">
        <v>15000</v>
      </c>
      <c r="K186" s="32">
        <f t="shared" si="41"/>
        <v>1282613</v>
      </c>
      <c r="L186" s="33">
        <f t="shared" si="42"/>
        <v>15000</v>
      </c>
      <c r="M186" s="302" t="s">
        <v>61</v>
      </c>
      <c r="N186" s="298" t="s">
        <v>254</v>
      </c>
    </row>
    <row r="187" spans="2:14" x14ac:dyDescent="0.25">
      <c r="B187" s="680"/>
      <c r="C187" s="510"/>
      <c r="D187" s="510"/>
      <c r="E187" s="45" t="s">
        <v>190</v>
      </c>
      <c r="F187" s="18" t="s">
        <v>20</v>
      </c>
      <c r="G187" s="413">
        <f t="shared" si="40"/>
        <v>1689100</v>
      </c>
      <c r="H187" s="248">
        <v>1674100</v>
      </c>
      <c r="I187" s="248"/>
      <c r="J187" s="248">
        <v>15000</v>
      </c>
      <c r="K187" s="32">
        <f t="shared" si="41"/>
        <v>1674100</v>
      </c>
      <c r="L187" s="33">
        <f t="shared" si="42"/>
        <v>15000</v>
      </c>
      <c r="M187" s="302" t="s">
        <v>61</v>
      </c>
      <c r="N187" s="298" t="s">
        <v>254</v>
      </c>
    </row>
    <row r="188" spans="2:14" x14ac:dyDescent="0.25">
      <c r="B188" s="680"/>
      <c r="C188" s="510"/>
      <c r="D188" s="510"/>
      <c r="E188" s="45" t="s">
        <v>191</v>
      </c>
      <c r="F188" s="18" t="s">
        <v>20</v>
      </c>
      <c r="G188" s="413">
        <f t="shared" si="40"/>
        <v>2155000</v>
      </c>
      <c r="H188" s="248">
        <v>2140000</v>
      </c>
      <c r="I188" s="248"/>
      <c r="J188" s="248">
        <v>15000</v>
      </c>
      <c r="K188" s="32">
        <f t="shared" si="41"/>
        <v>2140000</v>
      </c>
      <c r="L188" s="33">
        <f t="shared" si="42"/>
        <v>15000</v>
      </c>
      <c r="M188" s="311" t="s">
        <v>61</v>
      </c>
      <c r="N188" s="298" t="s">
        <v>192</v>
      </c>
    </row>
    <row r="189" spans="2:14" ht="45.6" customHeight="1" x14ac:dyDescent="0.25">
      <c r="B189" s="680"/>
      <c r="C189" s="510" t="s">
        <v>193</v>
      </c>
      <c r="D189" s="510" t="s">
        <v>194</v>
      </c>
      <c r="E189" s="416" t="s">
        <v>195</v>
      </c>
      <c r="F189" s="47" t="s">
        <v>196</v>
      </c>
      <c r="G189" s="413">
        <f t="shared" si="40"/>
        <v>300000</v>
      </c>
      <c r="H189" s="248"/>
      <c r="I189" s="248"/>
      <c r="J189" s="248">
        <v>300000</v>
      </c>
      <c r="K189" s="32">
        <f t="shared" si="41"/>
        <v>0</v>
      </c>
      <c r="L189" s="33">
        <f t="shared" si="42"/>
        <v>300000</v>
      </c>
      <c r="M189" s="311" t="s">
        <v>197</v>
      </c>
      <c r="N189" s="305" t="s">
        <v>262</v>
      </c>
    </row>
    <row r="190" spans="2:14" ht="30" x14ac:dyDescent="0.25">
      <c r="B190" s="680"/>
      <c r="C190" s="510"/>
      <c r="D190" s="510"/>
      <c r="E190" s="45" t="s">
        <v>198</v>
      </c>
      <c r="F190" s="47" t="s">
        <v>196</v>
      </c>
      <c r="G190" s="413">
        <f t="shared" si="40"/>
        <v>13700</v>
      </c>
      <c r="H190" s="248"/>
      <c r="I190" s="248"/>
      <c r="J190" s="248">
        <v>13700</v>
      </c>
      <c r="K190" s="32">
        <f t="shared" si="41"/>
        <v>0</v>
      </c>
      <c r="L190" s="33">
        <f t="shared" si="42"/>
        <v>13700</v>
      </c>
      <c r="M190" s="311" t="s">
        <v>197</v>
      </c>
      <c r="N190" s="305" t="s">
        <v>330</v>
      </c>
    </row>
    <row r="191" spans="2:14" ht="30" x14ac:dyDescent="0.25">
      <c r="B191" s="680"/>
      <c r="C191" s="510"/>
      <c r="D191" s="510"/>
      <c r="E191" s="416" t="s">
        <v>199</v>
      </c>
      <c r="F191" s="47" t="s">
        <v>196</v>
      </c>
      <c r="G191" s="413">
        <f t="shared" si="40"/>
        <v>62300</v>
      </c>
      <c r="H191" s="248"/>
      <c r="I191" s="248"/>
      <c r="J191" s="248">
        <v>62300</v>
      </c>
      <c r="K191" s="32">
        <f t="shared" si="41"/>
        <v>0</v>
      </c>
      <c r="L191" s="33">
        <f t="shared" si="42"/>
        <v>62300</v>
      </c>
      <c r="M191" s="311" t="s">
        <v>197</v>
      </c>
      <c r="N191" s="305" t="s">
        <v>330</v>
      </c>
    </row>
    <row r="192" spans="2:14" ht="45" x14ac:dyDescent="0.25">
      <c r="B192" s="680"/>
      <c r="C192" s="510"/>
      <c r="D192" s="510"/>
      <c r="E192" s="416" t="s">
        <v>200</v>
      </c>
      <c r="F192" s="47" t="s">
        <v>196</v>
      </c>
      <c r="G192" s="413">
        <f t="shared" si="40"/>
        <v>13700</v>
      </c>
      <c r="H192" s="248"/>
      <c r="I192" s="248"/>
      <c r="J192" s="248">
        <v>13700</v>
      </c>
      <c r="K192" s="32">
        <f t="shared" si="41"/>
        <v>0</v>
      </c>
      <c r="L192" s="33">
        <f t="shared" si="42"/>
        <v>13700</v>
      </c>
      <c r="M192" s="311" t="s">
        <v>197</v>
      </c>
      <c r="N192" s="305" t="s">
        <v>330</v>
      </c>
    </row>
    <row r="193" spans="2:14" x14ac:dyDescent="0.25">
      <c r="B193" s="680"/>
      <c r="C193" s="510"/>
      <c r="D193" s="510"/>
      <c r="E193" s="416" t="s">
        <v>201</v>
      </c>
      <c r="F193" s="47" t="s">
        <v>196</v>
      </c>
      <c r="G193" s="413">
        <f t="shared" si="40"/>
        <v>170000</v>
      </c>
      <c r="H193" s="248"/>
      <c r="I193" s="248"/>
      <c r="J193" s="248">
        <v>170000</v>
      </c>
      <c r="K193" s="32">
        <f t="shared" si="41"/>
        <v>0</v>
      </c>
      <c r="L193" s="33">
        <f t="shared" si="42"/>
        <v>170000</v>
      </c>
      <c r="M193" s="311" t="s">
        <v>197</v>
      </c>
      <c r="N193" s="305" t="s">
        <v>330</v>
      </c>
    </row>
    <row r="194" spans="2:14" x14ac:dyDescent="0.25">
      <c r="B194" s="680"/>
      <c r="C194" s="510"/>
      <c r="D194" s="510"/>
      <c r="E194" s="416" t="s">
        <v>202</v>
      </c>
      <c r="F194" s="47" t="s">
        <v>196</v>
      </c>
      <c r="G194" s="413">
        <f t="shared" si="40"/>
        <v>223000</v>
      </c>
      <c r="H194" s="248"/>
      <c r="I194" s="248"/>
      <c r="J194" s="248">
        <v>223000</v>
      </c>
      <c r="K194" s="32">
        <f t="shared" si="41"/>
        <v>0</v>
      </c>
      <c r="L194" s="33">
        <f t="shared" si="42"/>
        <v>223000</v>
      </c>
      <c r="M194" s="311" t="s">
        <v>197</v>
      </c>
      <c r="N194" s="305" t="s">
        <v>330</v>
      </c>
    </row>
    <row r="195" spans="2:14" x14ac:dyDescent="0.25">
      <c r="B195" s="680"/>
      <c r="C195" s="510"/>
      <c r="D195" s="510"/>
      <c r="E195" s="416" t="s">
        <v>203</v>
      </c>
      <c r="F195" s="47" t="s">
        <v>196</v>
      </c>
      <c r="G195" s="413">
        <f t="shared" si="40"/>
        <v>353000</v>
      </c>
      <c r="H195" s="248"/>
      <c r="I195" s="248"/>
      <c r="J195" s="248">
        <v>353000</v>
      </c>
      <c r="K195" s="32">
        <f t="shared" si="41"/>
        <v>0</v>
      </c>
      <c r="L195" s="33">
        <f t="shared" si="42"/>
        <v>353000</v>
      </c>
      <c r="M195" s="311" t="s">
        <v>197</v>
      </c>
      <c r="N195" s="305" t="s">
        <v>330</v>
      </c>
    </row>
    <row r="196" spans="2:14" x14ac:dyDescent="0.25">
      <c r="B196" s="680"/>
      <c r="C196" s="510"/>
      <c r="D196" s="510"/>
      <c r="E196" s="416" t="s">
        <v>204</v>
      </c>
      <c r="F196" s="47" t="s">
        <v>196</v>
      </c>
      <c r="G196" s="413">
        <f t="shared" si="40"/>
        <v>170000</v>
      </c>
      <c r="H196" s="248"/>
      <c r="I196" s="248"/>
      <c r="J196" s="248">
        <v>170000</v>
      </c>
      <c r="K196" s="32">
        <f t="shared" si="41"/>
        <v>0</v>
      </c>
      <c r="L196" s="33">
        <f t="shared" si="42"/>
        <v>170000</v>
      </c>
      <c r="M196" s="311" t="s">
        <v>197</v>
      </c>
      <c r="N196" s="305" t="s">
        <v>263</v>
      </c>
    </row>
    <row r="197" spans="2:14" ht="30" x14ac:dyDescent="0.25">
      <c r="B197" s="680"/>
      <c r="C197" s="510"/>
      <c r="D197" s="510"/>
      <c r="E197" s="416" t="s">
        <v>205</v>
      </c>
      <c r="F197" s="47" t="s">
        <v>196</v>
      </c>
      <c r="G197" s="413">
        <f t="shared" si="40"/>
        <v>223000</v>
      </c>
      <c r="H197" s="248"/>
      <c r="I197" s="248"/>
      <c r="J197" s="248">
        <v>223000</v>
      </c>
      <c r="K197" s="32">
        <f t="shared" si="41"/>
        <v>0</v>
      </c>
      <c r="L197" s="33">
        <f t="shared" si="42"/>
        <v>223000</v>
      </c>
      <c r="M197" s="311" t="s">
        <v>197</v>
      </c>
      <c r="N197" s="305" t="s">
        <v>264</v>
      </c>
    </row>
    <row r="198" spans="2:14" x14ac:dyDescent="0.25">
      <c r="B198" s="680"/>
      <c r="C198" s="510"/>
      <c r="D198" s="510"/>
      <c r="E198" s="45" t="s">
        <v>206</v>
      </c>
      <c r="F198" s="47" t="s">
        <v>196</v>
      </c>
      <c r="G198" s="413">
        <f t="shared" si="40"/>
        <v>38400</v>
      </c>
      <c r="H198" s="248"/>
      <c r="I198" s="248"/>
      <c r="J198" s="248">
        <v>38400</v>
      </c>
      <c r="K198" s="32">
        <f t="shared" si="41"/>
        <v>0</v>
      </c>
      <c r="L198" s="33">
        <f t="shared" si="42"/>
        <v>38400</v>
      </c>
      <c r="M198" s="311" t="s">
        <v>197</v>
      </c>
      <c r="N198" s="305" t="s">
        <v>330</v>
      </c>
    </row>
    <row r="199" spans="2:14" ht="24.4" customHeight="1" x14ac:dyDescent="0.25">
      <c r="B199" s="484" t="s">
        <v>280</v>
      </c>
      <c r="C199" s="484"/>
      <c r="D199" s="484"/>
      <c r="E199" s="484"/>
      <c r="F199" s="484"/>
      <c r="G199" s="24"/>
      <c r="H199" s="115"/>
      <c r="I199" s="116"/>
      <c r="J199" s="117"/>
      <c r="K199" s="118"/>
      <c r="L199" s="119"/>
      <c r="M199" s="118"/>
      <c r="N199" s="119"/>
    </row>
    <row r="200" spans="2:14" ht="65.25" customHeight="1" x14ac:dyDescent="0.25">
      <c r="B200" s="689"/>
      <c r="C200" s="737" t="s">
        <v>325</v>
      </c>
      <c r="D200" s="737"/>
      <c r="E200" s="737"/>
      <c r="F200" s="258" t="s">
        <v>326</v>
      </c>
      <c r="G200" s="413">
        <f t="shared" ref="G200:G216" si="43">SUM(H200:J200)</f>
        <v>1</v>
      </c>
      <c r="H200" s="248"/>
      <c r="I200" s="248"/>
      <c r="J200" s="257">
        <v>1</v>
      </c>
      <c r="K200" s="120">
        <f t="shared" ref="K200:K216" si="44">H200+I200</f>
        <v>0</v>
      </c>
      <c r="L200" s="121">
        <f>J200</f>
        <v>1</v>
      </c>
      <c r="M200" s="304" t="s">
        <v>207</v>
      </c>
      <c r="N200" s="305" t="s">
        <v>208</v>
      </c>
    </row>
    <row r="201" spans="2:14" ht="15" customHeight="1" x14ac:dyDescent="0.25">
      <c r="B201" s="690"/>
      <c r="C201" s="699" t="s">
        <v>251</v>
      </c>
      <c r="D201" s="699"/>
      <c r="E201" s="45" t="s">
        <v>209</v>
      </c>
      <c r="F201" s="47" t="s">
        <v>210</v>
      </c>
      <c r="G201" s="413">
        <f t="shared" si="43"/>
        <v>9890000</v>
      </c>
      <c r="H201" s="248"/>
      <c r="I201" s="248"/>
      <c r="J201" s="248">
        <v>9890000</v>
      </c>
      <c r="K201" s="32">
        <f t="shared" si="44"/>
        <v>0</v>
      </c>
      <c r="L201" s="33">
        <f t="shared" ref="L201:L216" si="45">J201</f>
        <v>9890000</v>
      </c>
      <c r="M201" s="304" t="s">
        <v>211</v>
      </c>
      <c r="N201" s="306" t="s">
        <v>331</v>
      </c>
    </row>
    <row r="202" spans="2:14" ht="15" customHeight="1" x14ac:dyDescent="0.25">
      <c r="B202" s="690"/>
      <c r="C202" s="700"/>
      <c r="D202" s="700"/>
      <c r="E202" s="45" t="s">
        <v>212</v>
      </c>
      <c r="F202" s="47" t="s">
        <v>210</v>
      </c>
      <c r="G202" s="413">
        <f t="shared" si="43"/>
        <v>530000</v>
      </c>
      <c r="H202" s="248"/>
      <c r="I202" s="248"/>
      <c r="J202" s="248">
        <v>530000</v>
      </c>
      <c r="K202" s="32">
        <f t="shared" si="44"/>
        <v>0</v>
      </c>
      <c r="L202" s="33">
        <f t="shared" si="45"/>
        <v>530000</v>
      </c>
      <c r="M202" s="304" t="s">
        <v>211</v>
      </c>
      <c r="N202" s="306" t="s">
        <v>331</v>
      </c>
    </row>
    <row r="203" spans="2:14" ht="15" customHeight="1" x14ac:dyDescent="0.25">
      <c r="B203" s="690"/>
      <c r="C203" s="700"/>
      <c r="D203" s="700"/>
      <c r="E203" s="415" t="s">
        <v>213</v>
      </c>
      <c r="F203" s="47" t="s">
        <v>210</v>
      </c>
      <c r="G203" s="413">
        <f t="shared" si="43"/>
        <v>100000</v>
      </c>
      <c r="H203" s="248"/>
      <c r="I203" s="248"/>
      <c r="J203" s="248">
        <v>100000</v>
      </c>
      <c r="K203" s="32">
        <f t="shared" si="44"/>
        <v>0</v>
      </c>
      <c r="L203" s="33">
        <f t="shared" si="45"/>
        <v>100000</v>
      </c>
      <c r="M203" s="304" t="s">
        <v>211</v>
      </c>
      <c r="N203" s="306" t="s">
        <v>255</v>
      </c>
    </row>
    <row r="204" spans="2:14" ht="15" customHeight="1" x14ac:dyDescent="0.25">
      <c r="B204" s="690"/>
      <c r="C204" s="700"/>
      <c r="D204" s="700"/>
      <c r="E204" s="415" t="s">
        <v>214</v>
      </c>
      <c r="F204" s="47" t="s">
        <v>210</v>
      </c>
      <c r="G204" s="413">
        <f t="shared" si="43"/>
        <v>970000</v>
      </c>
      <c r="H204" s="248"/>
      <c r="I204" s="248"/>
      <c r="J204" s="248">
        <v>970000</v>
      </c>
      <c r="K204" s="32">
        <f t="shared" si="44"/>
        <v>0</v>
      </c>
      <c r="L204" s="33">
        <f t="shared" si="45"/>
        <v>970000</v>
      </c>
      <c r="M204" s="304" t="s">
        <v>211</v>
      </c>
      <c r="N204" s="306" t="s">
        <v>331</v>
      </c>
    </row>
    <row r="205" spans="2:14" ht="15" customHeight="1" x14ac:dyDescent="0.25">
      <c r="B205" s="690"/>
      <c r="C205" s="700"/>
      <c r="D205" s="700"/>
      <c r="E205" s="414" t="s">
        <v>215</v>
      </c>
      <c r="F205" s="47" t="s">
        <v>210</v>
      </c>
      <c r="G205" s="413">
        <f t="shared" si="43"/>
        <v>1010000</v>
      </c>
      <c r="H205" s="248"/>
      <c r="I205" s="248"/>
      <c r="J205" s="248">
        <v>1010000</v>
      </c>
      <c r="K205" s="32">
        <f t="shared" si="44"/>
        <v>0</v>
      </c>
      <c r="L205" s="33">
        <f t="shared" si="45"/>
        <v>1010000</v>
      </c>
      <c r="M205" s="304" t="s">
        <v>211</v>
      </c>
      <c r="N205" s="306" t="s">
        <v>331</v>
      </c>
    </row>
    <row r="206" spans="2:14" ht="15" customHeight="1" x14ac:dyDescent="0.25">
      <c r="B206" s="690"/>
      <c r="C206" s="700"/>
      <c r="D206" s="700"/>
      <c r="E206" s="414" t="s">
        <v>216</v>
      </c>
      <c r="F206" s="47" t="s">
        <v>210</v>
      </c>
      <c r="G206" s="413">
        <f t="shared" si="43"/>
        <v>120000</v>
      </c>
      <c r="H206" s="248"/>
      <c r="I206" s="248"/>
      <c r="J206" s="248">
        <v>120000</v>
      </c>
      <c r="K206" s="32">
        <f t="shared" si="44"/>
        <v>0</v>
      </c>
      <c r="L206" s="33">
        <f t="shared" si="45"/>
        <v>120000</v>
      </c>
      <c r="M206" s="304" t="s">
        <v>211</v>
      </c>
      <c r="N206" s="306" t="s">
        <v>331</v>
      </c>
    </row>
    <row r="207" spans="2:14" ht="30" x14ac:dyDescent="0.25">
      <c r="B207" s="690"/>
      <c r="C207" s="700"/>
      <c r="D207" s="700"/>
      <c r="E207" s="415" t="s">
        <v>217</v>
      </c>
      <c r="F207" s="47" t="s">
        <v>210</v>
      </c>
      <c r="G207" s="413">
        <f t="shared" si="43"/>
        <v>530000</v>
      </c>
      <c r="H207" s="248"/>
      <c r="I207" s="248"/>
      <c r="J207" s="248">
        <v>530000</v>
      </c>
      <c r="K207" s="32">
        <f t="shared" si="44"/>
        <v>0</v>
      </c>
      <c r="L207" s="33">
        <f t="shared" si="45"/>
        <v>530000</v>
      </c>
      <c r="M207" s="304" t="s">
        <v>211</v>
      </c>
      <c r="N207" s="307" t="s">
        <v>261</v>
      </c>
    </row>
    <row r="208" spans="2:14" ht="15" customHeight="1" x14ac:dyDescent="0.25">
      <c r="B208" s="690"/>
      <c r="C208" s="700"/>
      <c r="D208" s="700"/>
      <c r="E208" s="415" t="s">
        <v>218</v>
      </c>
      <c r="F208" s="47" t="s">
        <v>210</v>
      </c>
      <c r="G208" s="413">
        <f t="shared" si="43"/>
        <v>3700000</v>
      </c>
      <c r="H208" s="248"/>
      <c r="I208" s="248"/>
      <c r="J208" s="248">
        <v>3700000</v>
      </c>
      <c r="K208" s="32">
        <f t="shared" si="44"/>
        <v>0</v>
      </c>
      <c r="L208" s="33">
        <f t="shared" si="45"/>
        <v>3700000</v>
      </c>
      <c r="M208" s="304" t="s">
        <v>211</v>
      </c>
      <c r="N208" s="306" t="s">
        <v>331</v>
      </c>
    </row>
    <row r="209" spans="2:14" ht="15" customHeight="1" x14ac:dyDescent="0.25">
      <c r="B209" s="690"/>
      <c r="C209" s="700"/>
      <c r="D209" s="700"/>
      <c r="E209" s="415" t="s">
        <v>219</v>
      </c>
      <c r="F209" s="47" t="s">
        <v>210</v>
      </c>
      <c r="G209" s="413">
        <f t="shared" si="43"/>
        <v>6860000</v>
      </c>
      <c r="H209" s="248"/>
      <c r="I209" s="248"/>
      <c r="J209" s="248">
        <v>6860000</v>
      </c>
      <c r="K209" s="32">
        <f t="shared" si="44"/>
        <v>0</v>
      </c>
      <c r="L209" s="33">
        <f t="shared" si="45"/>
        <v>6860000</v>
      </c>
      <c r="M209" s="304" t="s">
        <v>211</v>
      </c>
      <c r="N209" s="306" t="s">
        <v>331</v>
      </c>
    </row>
    <row r="210" spans="2:14" ht="15" customHeight="1" x14ac:dyDescent="0.25">
      <c r="B210" s="690"/>
      <c r="C210" s="700"/>
      <c r="D210" s="700"/>
      <c r="E210" s="415" t="s">
        <v>220</v>
      </c>
      <c r="F210" s="47" t="s">
        <v>210</v>
      </c>
      <c r="G210" s="413">
        <f t="shared" si="43"/>
        <v>1730000</v>
      </c>
      <c r="H210" s="248"/>
      <c r="I210" s="248"/>
      <c r="J210" s="248">
        <v>1730000</v>
      </c>
      <c r="K210" s="32">
        <f t="shared" si="44"/>
        <v>0</v>
      </c>
      <c r="L210" s="33">
        <f t="shared" si="45"/>
        <v>1730000</v>
      </c>
      <c r="M210" s="304" t="s">
        <v>211</v>
      </c>
      <c r="N210" s="306" t="s">
        <v>331</v>
      </c>
    </row>
    <row r="211" spans="2:14" ht="15" customHeight="1" x14ac:dyDescent="0.25">
      <c r="B211" s="690"/>
      <c r="C211" s="700"/>
      <c r="D211" s="700"/>
      <c r="E211" s="415" t="s">
        <v>221</v>
      </c>
      <c r="F211" s="47" t="s">
        <v>210</v>
      </c>
      <c r="G211" s="413">
        <f t="shared" si="43"/>
        <v>170000</v>
      </c>
      <c r="H211" s="248"/>
      <c r="I211" s="248"/>
      <c r="J211" s="248">
        <v>170000</v>
      </c>
      <c r="K211" s="32">
        <f t="shared" si="44"/>
        <v>0</v>
      </c>
      <c r="L211" s="33">
        <f t="shared" si="45"/>
        <v>170000</v>
      </c>
      <c r="M211" s="304" t="s">
        <v>211</v>
      </c>
      <c r="N211" s="306" t="s">
        <v>332</v>
      </c>
    </row>
    <row r="212" spans="2:14" ht="15" customHeight="1" x14ac:dyDescent="0.25">
      <c r="B212" s="690"/>
      <c r="C212" s="700"/>
      <c r="D212" s="700"/>
      <c r="E212" s="415" t="s">
        <v>222</v>
      </c>
      <c r="F212" s="47" t="s">
        <v>210</v>
      </c>
      <c r="G212" s="413">
        <f t="shared" si="43"/>
        <v>550000</v>
      </c>
      <c r="H212" s="248"/>
      <c r="I212" s="248"/>
      <c r="J212" s="248">
        <v>550000</v>
      </c>
      <c r="K212" s="32">
        <f t="shared" si="44"/>
        <v>0</v>
      </c>
      <c r="L212" s="33">
        <f t="shared" si="45"/>
        <v>550000</v>
      </c>
      <c r="M212" s="304" t="s">
        <v>211</v>
      </c>
      <c r="N212" s="306" t="s">
        <v>331</v>
      </c>
    </row>
    <row r="213" spans="2:14" ht="15" customHeight="1" x14ac:dyDescent="0.25">
      <c r="B213" s="690"/>
      <c r="C213" s="700"/>
      <c r="D213" s="700"/>
      <c r="E213" s="415" t="s">
        <v>223</v>
      </c>
      <c r="F213" s="47" t="s">
        <v>210</v>
      </c>
      <c r="G213" s="413">
        <f t="shared" si="43"/>
        <v>2080000</v>
      </c>
      <c r="H213" s="248"/>
      <c r="I213" s="248"/>
      <c r="J213" s="248">
        <v>2080000</v>
      </c>
      <c r="K213" s="32">
        <f t="shared" si="44"/>
        <v>0</v>
      </c>
      <c r="L213" s="33">
        <f t="shared" si="45"/>
        <v>2080000</v>
      </c>
      <c r="M213" s="304" t="s">
        <v>211</v>
      </c>
      <c r="N213" s="306" t="s">
        <v>331</v>
      </c>
    </row>
    <row r="214" spans="2:14" ht="15" customHeight="1" x14ac:dyDescent="0.25">
      <c r="B214" s="690"/>
      <c r="C214" s="700"/>
      <c r="D214" s="700"/>
      <c r="E214" s="417" t="s">
        <v>224</v>
      </c>
      <c r="F214" s="47" t="s">
        <v>210</v>
      </c>
      <c r="G214" s="413">
        <f t="shared" si="43"/>
        <v>1340000</v>
      </c>
      <c r="H214" s="248"/>
      <c r="I214" s="248"/>
      <c r="J214" s="248">
        <v>1340000</v>
      </c>
      <c r="K214" s="32">
        <f t="shared" si="44"/>
        <v>0</v>
      </c>
      <c r="L214" s="33">
        <f t="shared" si="45"/>
        <v>1340000</v>
      </c>
      <c r="M214" s="304" t="s">
        <v>211</v>
      </c>
      <c r="N214" s="306" t="s">
        <v>331</v>
      </c>
    </row>
    <row r="215" spans="2:14" ht="15" customHeight="1" x14ac:dyDescent="0.25">
      <c r="B215" s="690"/>
      <c r="C215" s="700"/>
      <c r="D215" s="700"/>
      <c r="E215" s="417" t="s">
        <v>225</v>
      </c>
      <c r="F215" s="47" t="s">
        <v>210</v>
      </c>
      <c r="G215" s="413">
        <f t="shared" si="43"/>
        <v>770000</v>
      </c>
      <c r="H215" s="248"/>
      <c r="I215" s="248"/>
      <c r="J215" s="251">
        <v>770000</v>
      </c>
      <c r="K215" s="32">
        <f t="shared" si="44"/>
        <v>0</v>
      </c>
      <c r="L215" s="33">
        <f t="shared" si="45"/>
        <v>770000</v>
      </c>
      <c r="M215" s="304" t="s">
        <v>211</v>
      </c>
      <c r="N215" s="306" t="s">
        <v>331</v>
      </c>
    </row>
    <row r="216" spans="2:14" ht="15" customHeight="1" x14ac:dyDescent="0.25">
      <c r="B216" s="691"/>
      <c r="C216" s="701"/>
      <c r="D216" s="701"/>
      <c r="E216" s="417" t="s">
        <v>226</v>
      </c>
      <c r="F216" s="47" t="s">
        <v>210</v>
      </c>
      <c r="G216" s="413">
        <f t="shared" si="43"/>
        <v>200000</v>
      </c>
      <c r="H216" s="248"/>
      <c r="I216" s="248"/>
      <c r="J216" s="248">
        <v>200000</v>
      </c>
      <c r="K216" s="32">
        <f t="shared" si="44"/>
        <v>0</v>
      </c>
      <c r="L216" s="33">
        <f t="shared" si="45"/>
        <v>200000</v>
      </c>
      <c r="M216" s="304" t="s">
        <v>211</v>
      </c>
      <c r="N216" s="306" t="s">
        <v>255</v>
      </c>
    </row>
    <row r="217" spans="2:14" ht="24" customHeight="1" x14ac:dyDescent="0.25">
      <c r="B217" s="484" t="s">
        <v>295</v>
      </c>
      <c r="C217" s="484"/>
      <c r="D217" s="484"/>
      <c r="E217" s="24"/>
      <c r="F217" s="25"/>
      <c r="G217" s="24"/>
      <c r="H217" s="24"/>
      <c r="I217" s="24"/>
      <c r="J217" s="24"/>
      <c r="K217" s="27"/>
      <c r="L217" s="28"/>
      <c r="M217" s="118"/>
      <c r="N217" s="119"/>
    </row>
    <row r="218" spans="2:14" ht="15" customHeight="1" x14ac:dyDescent="0.25">
      <c r="B218" s="687" t="s">
        <v>227</v>
      </c>
      <c r="C218" s="676" t="s">
        <v>44</v>
      </c>
      <c r="D218" s="676" t="str">
        <f>D4</f>
        <v>Stromverbrauch (Netzbezug)</v>
      </c>
      <c r="E218" s="728" t="str">
        <f>E4</f>
        <v>Bilanzierung nach der marktbasierten Methode</v>
      </c>
      <c r="F218" s="31" t="str">
        <f>F4</f>
        <v>kWh</v>
      </c>
      <c r="G218" s="413">
        <f t="shared" ref="G218:G254" si="46">SUM(H218:J218)</f>
        <v>0</v>
      </c>
      <c r="H218" s="250"/>
      <c r="I218" s="251"/>
      <c r="J218" s="251">
        <f>G4</f>
        <v>0</v>
      </c>
      <c r="K218" s="32">
        <f t="shared" ref="K218:K254" si="47">H218+I218</f>
        <v>0</v>
      </c>
      <c r="L218" s="33">
        <f t="shared" ref="L218:L254" si="48">J218</f>
        <v>0</v>
      </c>
      <c r="M218" s="303" t="str">
        <f t="shared" ref="M218:N221" si="49">M4</f>
        <v>g/kWh</v>
      </c>
      <c r="N218" s="299" t="str">
        <f t="shared" si="49"/>
        <v>Umweltbundesamt GmbH (2025): Harmonisierte Emissionsfaktoren¹</v>
      </c>
    </row>
    <row r="219" spans="2:14" x14ac:dyDescent="0.25">
      <c r="B219" s="687"/>
      <c r="C219" s="676"/>
      <c r="D219" s="676"/>
      <c r="E219" s="728"/>
      <c r="F219" s="31" t="str">
        <f t="shared" ref="F219:F221" si="50">F5</f>
        <v>MWh</v>
      </c>
      <c r="G219" s="413">
        <f t="shared" si="46"/>
        <v>0</v>
      </c>
      <c r="H219" s="250"/>
      <c r="I219" s="251"/>
      <c r="J219" s="251">
        <f>G5</f>
        <v>0</v>
      </c>
      <c r="K219" s="32">
        <f t="shared" si="47"/>
        <v>0</v>
      </c>
      <c r="L219" s="33">
        <f t="shared" si="48"/>
        <v>0</v>
      </c>
      <c r="M219" s="303" t="str">
        <f t="shared" si="49"/>
        <v>g/MWh</v>
      </c>
      <c r="N219" s="299" t="str">
        <f t="shared" si="49"/>
        <v>Umweltbundesamt GmbH (2025): Harmonisierte Emissionsfaktoren¹</v>
      </c>
    </row>
    <row r="220" spans="2:14" ht="15" customHeight="1" x14ac:dyDescent="0.25">
      <c r="B220" s="687"/>
      <c r="C220" s="676"/>
      <c r="D220" s="676"/>
      <c r="E220" s="729" t="str">
        <f>E6</f>
        <v>Bilanzierung nach der standortbasierten Methode</v>
      </c>
      <c r="F220" s="31" t="str">
        <f t="shared" si="50"/>
        <v>kWh</v>
      </c>
      <c r="G220" s="413">
        <f t="shared" si="46"/>
        <v>152.0825039617863</v>
      </c>
      <c r="H220" s="250"/>
      <c r="I220" s="251"/>
      <c r="J220" s="251">
        <f>G6</f>
        <v>152.0825039617863</v>
      </c>
      <c r="K220" s="32">
        <f t="shared" si="47"/>
        <v>0</v>
      </c>
      <c r="L220" s="33">
        <f t="shared" si="48"/>
        <v>152.0825039617863</v>
      </c>
      <c r="M220" s="303" t="str">
        <f t="shared" si="49"/>
        <v>g/kWh</v>
      </c>
      <c r="N220" s="299" t="str">
        <f t="shared" si="49"/>
        <v>Umweltbundesamt GmbH (2025): Harmonisierte Emissionsfaktoren¹</v>
      </c>
    </row>
    <row r="221" spans="2:14" x14ac:dyDescent="0.25">
      <c r="B221" s="687"/>
      <c r="C221" s="676"/>
      <c r="D221" s="676"/>
      <c r="E221" s="729"/>
      <c r="F221" s="31" t="str">
        <f t="shared" si="50"/>
        <v>MWh</v>
      </c>
      <c r="G221" s="413">
        <f t="shared" si="46"/>
        <v>152082.50396178628</v>
      </c>
      <c r="H221" s="250"/>
      <c r="I221" s="251"/>
      <c r="J221" s="251">
        <f>G7</f>
        <v>152082.50396178628</v>
      </c>
      <c r="K221" s="32">
        <f t="shared" si="47"/>
        <v>0</v>
      </c>
      <c r="L221" s="33">
        <f t="shared" si="48"/>
        <v>152082.50396178628</v>
      </c>
      <c r="M221" s="303" t="str">
        <f t="shared" si="49"/>
        <v>g/MWh</v>
      </c>
      <c r="N221" s="299" t="str">
        <f t="shared" si="49"/>
        <v>Umweltbundesamt GmbH (2025): Harmonisierte Emissionsfaktoren¹</v>
      </c>
    </row>
    <row r="222" spans="2:14" ht="15" customHeight="1" x14ac:dyDescent="0.25">
      <c r="B222" s="687"/>
      <c r="C222" s="722" t="str">
        <f>C10</f>
        <v>Wärme</v>
      </c>
      <c r="D222" s="494" t="str">
        <f>D10</f>
        <v>Erdgasverbrauch Wärme</v>
      </c>
      <c r="E222" s="719"/>
      <c r="F222" s="31" t="str">
        <f>F10</f>
        <v>kWh (Heizwert)</v>
      </c>
      <c r="G222" s="413">
        <f t="shared" si="46"/>
        <v>249.4800000000005</v>
      </c>
      <c r="H222" s="250"/>
      <c r="I222" s="251"/>
      <c r="J222" s="251">
        <f t="shared" ref="J222:J253" si="51">G10</f>
        <v>249.4800000000005</v>
      </c>
      <c r="K222" s="32">
        <f t="shared" si="47"/>
        <v>0</v>
      </c>
      <c r="L222" s="33">
        <f t="shared" si="48"/>
        <v>249.4800000000005</v>
      </c>
      <c r="M222" s="303" t="str">
        <f t="shared" ref="M222:M229" si="52">M10</f>
        <v>g/kWh</v>
      </c>
      <c r="N222" s="299" t="str">
        <f t="shared" ref="N222:N251" si="53">N10</f>
        <v>Umweltbundesamt GmbH (2025): Harmonisierte Emissionsfaktoren¹</v>
      </c>
    </row>
    <row r="223" spans="2:14" ht="15" customHeight="1" x14ac:dyDescent="0.25">
      <c r="B223" s="687"/>
      <c r="C223" s="723"/>
      <c r="D223" s="494"/>
      <c r="E223" s="719"/>
      <c r="F223" s="31" t="str">
        <f t="shared" ref="F223:F230" si="54">F11</f>
        <v>kWh (Brennwert)</v>
      </c>
      <c r="G223" s="413">
        <f t="shared" si="46"/>
        <v>224.5320000000001</v>
      </c>
      <c r="H223" s="250"/>
      <c r="I223" s="251"/>
      <c r="J223" s="251">
        <f t="shared" si="51"/>
        <v>224.5320000000001</v>
      </c>
      <c r="K223" s="32">
        <f t="shared" si="47"/>
        <v>0</v>
      </c>
      <c r="L223" s="33">
        <f t="shared" si="48"/>
        <v>224.5320000000001</v>
      </c>
      <c r="M223" s="303" t="str">
        <f t="shared" si="52"/>
        <v>g/kWh</v>
      </c>
      <c r="N223" s="299" t="str">
        <f t="shared" si="53"/>
        <v>Umweltbundesamt GmbH (2025): Harmonisierte Emissionsfaktoren¹</v>
      </c>
    </row>
    <row r="224" spans="2:14" x14ac:dyDescent="0.25">
      <c r="B224" s="687"/>
      <c r="C224" s="723"/>
      <c r="D224" s="494"/>
      <c r="E224" s="719"/>
      <c r="F224" s="31" t="str">
        <f t="shared" si="54"/>
        <v>Nm³</v>
      </c>
      <c r="G224" s="413">
        <f t="shared" si="46"/>
        <v>2575.3820400000009</v>
      </c>
      <c r="H224" s="250"/>
      <c r="I224" s="251"/>
      <c r="J224" s="251">
        <f t="shared" si="51"/>
        <v>2575.3820400000009</v>
      </c>
      <c r="K224" s="32">
        <f t="shared" si="47"/>
        <v>0</v>
      </c>
      <c r="L224" s="33">
        <f t="shared" si="48"/>
        <v>2575.3820400000009</v>
      </c>
      <c r="M224" s="303" t="str">
        <f t="shared" si="52"/>
        <v>g/m³</v>
      </c>
      <c r="N224" s="299" t="str">
        <f t="shared" si="53"/>
        <v>Umweltbundesamt GmbH (2025): Harmonisierte Emissionsfaktoren¹</v>
      </c>
    </row>
    <row r="225" spans="2:14" ht="15" customHeight="1" x14ac:dyDescent="0.25">
      <c r="B225" s="687"/>
      <c r="C225" s="723"/>
      <c r="D225" s="494" t="str">
        <f>D13</f>
        <v>Heizölverbrauch Wärme</v>
      </c>
      <c r="E225" s="684" t="str">
        <f>E13</f>
        <v>Heizöl extra leicht (EL)</v>
      </c>
      <c r="F225" s="31" t="str">
        <f t="shared" si="54"/>
        <v>kWh</v>
      </c>
      <c r="G225" s="413">
        <f t="shared" si="46"/>
        <v>341.6101640579098</v>
      </c>
      <c r="H225" s="250"/>
      <c r="I225" s="251"/>
      <c r="J225" s="251">
        <f t="shared" si="51"/>
        <v>341.6101640579098</v>
      </c>
      <c r="K225" s="32">
        <f t="shared" si="47"/>
        <v>0</v>
      </c>
      <c r="L225" s="33">
        <f t="shared" si="48"/>
        <v>341.6101640579098</v>
      </c>
      <c r="M225" s="303" t="str">
        <f t="shared" si="52"/>
        <v>g/kWh</v>
      </c>
      <c r="N225" s="299" t="str">
        <f t="shared" si="53"/>
        <v>Umweltbundesamt GmbH (2025): Harmonisierte Emissionsfaktoren¹</v>
      </c>
    </row>
    <row r="226" spans="2:14" x14ac:dyDescent="0.25">
      <c r="B226" s="687"/>
      <c r="C226" s="723"/>
      <c r="D226" s="494"/>
      <c r="E226" s="684"/>
      <c r="F226" s="31" t="str">
        <f t="shared" si="54"/>
        <v>Liter</v>
      </c>
      <c r="G226" s="413">
        <f t="shared" si="46"/>
        <v>3444.634629532035</v>
      </c>
      <c r="H226" s="250"/>
      <c r="I226" s="251"/>
      <c r="J226" s="251">
        <f t="shared" si="51"/>
        <v>3444.634629532035</v>
      </c>
      <c r="K226" s="32">
        <f t="shared" si="47"/>
        <v>0</v>
      </c>
      <c r="L226" s="33">
        <f t="shared" si="48"/>
        <v>3444.634629532035</v>
      </c>
      <c r="M226" s="303" t="str">
        <f t="shared" si="52"/>
        <v>g/l</v>
      </c>
      <c r="N226" s="299" t="str">
        <f t="shared" si="53"/>
        <v>Umweltbundesamt GmbH (2025): Harmonisierte Emissionsfaktoren¹</v>
      </c>
    </row>
    <row r="227" spans="2:14" ht="15" customHeight="1" x14ac:dyDescent="0.25">
      <c r="B227" s="687"/>
      <c r="C227" s="723"/>
      <c r="D227" s="494"/>
      <c r="E227" s="684" t="str">
        <f>E15</f>
        <v>Heizöl leicht</v>
      </c>
      <c r="F227" s="31" t="str">
        <f t="shared" si="54"/>
        <v>kWh</v>
      </c>
      <c r="G227" s="413">
        <f t="shared" si="46"/>
        <v>348.81016405790979</v>
      </c>
      <c r="H227" s="250"/>
      <c r="I227" s="251"/>
      <c r="J227" s="251">
        <f t="shared" si="51"/>
        <v>348.81016405790979</v>
      </c>
      <c r="K227" s="32">
        <f t="shared" si="47"/>
        <v>0</v>
      </c>
      <c r="L227" s="33">
        <f t="shared" si="48"/>
        <v>348.81016405790979</v>
      </c>
      <c r="M227" s="303" t="str">
        <f t="shared" si="52"/>
        <v>g/kWh</v>
      </c>
      <c r="N227" s="299" t="str">
        <f t="shared" si="53"/>
        <v>Umweltbundesamt GmbH (2025): Harmonisierte Emissionsfaktoren¹</v>
      </c>
    </row>
    <row r="228" spans="2:14" x14ac:dyDescent="0.25">
      <c r="B228" s="687"/>
      <c r="C228" s="723"/>
      <c r="D228" s="494"/>
      <c r="E228" s="684"/>
      <c r="F228" s="31" t="str">
        <f t="shared" si="54"/>
        <v>Liter</v>
      </c>
      <c r="G228" s="413">
        <f t="shared" si="46"/>
        <v>3517.236009532035</v>
      </c>
      <c r="H228" s="250"/>
      <c r="I228" s="251"/>
      <c r="J228" s="251">
        <f t="shared" si="51"/>
        <v>3517.236009532035</v>
      </c>
      <c r="K228" s="32">
        <f t="shared" si="47"/>
        <v>0</v>
      </c>
      <c r="L228" s="33">
        <f t="shared" si="48"/>
        <v>3517.236009532035</v>
      </c>
      <c r="M228" s="303" t="str">
        <f t="shared" si="52"/>
        <v>g/l</v>
      </c>
      <c r="N228" s="299" t="str">
        <f t="shared" si="53"/>
        <v>Umweltbundesamt GmbH (2025): Harmonisierte Emissionsfaktoren¹</v>
      </c>
    </row>
    <row r="229" spans="2:14" ht="15" customHeight="1" x14ac:dyDescent="0.25">
      <c r="B229" s="687"/>
      <c r="C229" s="723"/>
      <c r="D229" s="494" t="str">
        <f>D17</f>
        <v>Kohleverbrauch Wärme</v>
      </c>
      <c r="E229" s="684"/>
      <c r="F229" s="31" t="str">
        <f t="shared" si="54"/>
        <v>kWh</v>
      </c>
      <c r="G229" s="413">
        <f t="shared" si="46"/>
        <v>383.93673856089345</v>
      </c>
      <c r="H229" s="250"/>
      <c r="I229" s="251"/>
      <c r="J229" s="251">
        <f t="shared" si="51"/>
        <v>383.93673856089345</v>
      </c>
      <c r="K229" s="32">
        <f t="shared" si="47"/>
        <v>0</v>
      </c>
      <c r="L229" s="33">
        <f t="shared" si="48"/>
        <v>383.93673856089345</v>
      </c>
      <c r="M229" s="303" t="str">
        <f t="shared" si="52"/>
        <v>g/kWh</v>
      </c>
      <c r="N229" s="299" t="str">
        <f t="shared" si="53"/>
        <v>Umweltbundesamt GmbH (2025): Harmonisierte Emissionsfaktoren¹</v>
      </c>
    </row>
    <row r="230" spans="2:14" x14ac:dyDescent="0.25">
      <c r="B230" s="687"/>
      <c r="C230" s="723"/>
      <c r="D230" s="494"/>
      <c r="E230" s="684"/>
      <c r="F230" s="31" t="str">
        <f t="shared" si="54"/>
        <v>kg</v>
      </c>
      <c r="G230" s="413">
        <f t="shared" si="46"/>
        <v>2970.9487557426319</v>
      </c>
      <c r="H230" s="250"/>
      <c r="I230" s="251"/>
      <c r="J230" s="251">
        <f t="shared" si="51"/>
        <v>2970.9487557426319</v>
      </c>
      <c r="K230" s="32">
        <f t="shared" si="47"/>
        <v>0</v>
      </c>
      <c r="L230" s="33">
        <f t="shared" si="48"/>
        <v>2970.9487557426319</v>
      </c>
      <c r="M230" s="303" t="str">
        <f t="shared" ref="M230" si="55">M18</f>
        <v>g/kg</v>
      </c>
      <c r="N230" s="299" t="str">
        <f t="shared" si="53"/>
        <v>Umweltbundesamt GmbH (2025): Harmonisierte Emissionsfaktoren¹</v>
      </c>
    </row>
    <row r="231" spans="2:14" x14ac:dyDescent="0.25">
      <c r="B231" s="687"/>
      <c r="C231" s="723"/>
      <c r="D231" s="725" t="str">
        <f>D19</f>
        <v>Biomasse</v>
      </c>
      <c r="E231" s="722" t="str">
        <f>E19</f>
        <v>Hackschnitzel</v>
      </c>
      <c r="F231" s="34" t="str">
        <f>F19</f>
        <v>kWh</v>
      </c>
      <c r="G231" s="413">
        <f t="shared" si="46"/>
        <v>19.359824</v>
      </c>
      <c r="H231" s="250"/>
      <c r="I231" s="251"/>
      <c r="J231" s="251">
        <f t="shared" si="51"/>
        <v>19.359824</v>
      </c>
      <c r="K231" s="32">
        <f t="shared" ref="K231:K233" si="56">H231+I231</f>
        <v>0</v>
      </c>
      <c r="L231" s="33">
        <f t="shared" ref="L231:L233" si="57">J231</f>
        <v>19.359824</v>
      </c>
      <c r="M231" s="303" t="str">
        <f t="shared" ref="M231" si="58">M19</f>
        <v>g/kWh</v>
      </c>
      <c r="N231" s="299" t="str">
        <f t="shared" si="53"/>
        <v>Umweltbundesamt GmbH (2025): Harmonisierte Emissionsfaktoren¹</v>
      </c>
    </row>
    <row r="232" spans="2:14" x14ac:dyDescent="0.25">
      <c r="B232" s="687"/>
      <c r="C232" s="723"/>
      <c r="D232" s="726"/>
      <c r="E232" s="723"/>
      <c r="F232" s="34" t="str">
        <f t="shared" ref="F232:F263" si="59">F20</f>
        <v>fm</v>
      </c>
      <c r="G232" s="413">
        <f t="shared" si="46"/>
        <v>26755.276768</v>
      </c>
      <c r="H232" s="250"/>
      <c r="I232" s="251"/>
      <c r="J232" s="251">
        <f t="shared" si="51"/>
        <v>26755.276768</v>
      </c>
      <c r="K232" s="32">
        <f t="shared" si="56"/>
        <v>0</v>
      </c>
      <c r="L232" s="33">
        <f t="shared" si="57"/>
        <v>26755.276768</v>
      </c>
      <c r="M232" s="303" t="str">
        <f t="shared" ref="M232" si="60">M20</f>
        <v>g/fm</v>
      </c>
      <c r="N232" s="299" t="str">
        <f t="shared" si="53"/>
        <v>Umweltbundesamt GmbH (2025): Harmonisierte Emissionsfaktoren¹</v>
      </c>
    </row>
    <row r="233" spans="2:14" x14ac:dyDescent="0.25">
      <c r="B233" s="687"/>
      <c r="C233" s="724"/>
      <c r="D233" s="727"/>
      <c r="E233" s="724"/>
      <c r="F233" s="34" t="str">
        <f t="shared" si="59"/>
        <v>kg</v>
      </c>
      <c r="G233" s="413">
        <f t="shared" si="46"/>
        <v>61.494796674618698</v>
      </c>
      <c r="H233" s="250"/>
      <c r="I233" s="251"/>
      <c r="J233" s="251">
        <f t="shared" si="51"/>
        <v>61.494796674618698</v>
      </c>
      <c r="K233" s="32">
        <f t="shared" si="56"/>
        <v>0</v>
      </c>
      <c r="L233" s="33">
        <f t="shared" si="57"/>
        <v>61.494796674618698</v>
      </c>
      <c r="M233" s="303" t="str">
        <f t="shared" ref="M233" si="61">M21</f>
        <v>g/kg</v>
      </c>
      <c r="N233" s="299" t="str">
        <f t="shared" si="53"/>
        <v>Umweltbundesamt GmbH (2025): Harmonisierte Emissionsfaktoren¹</v>
      </c>
    </row>
    <row r="234" spans="2:14" ht="15" customHeight="1" x14ac:dyDescent="0.25">
      <c r="B234" s="687"/>
      <c r="C234" s="676" t="str">
        <f>C22</f>
        <v>Fernwärme</v>
      </c>
      <c r="D234" s="676" t="str">
        <f>D22</f>
        <v>Wien Energie Vertrieb GmbH &amp; CO KG</v>
      </c>
      <c r="E234" s="676" t="str">
        <f>E22</f>
        <v>Wien</v>
      </c>
      <c r="F234" s="34" t="str">
        <f t="shared" si="59"/>
        <v xml:space="preserve">kWh </v>
      </c>
      <c r="G234" s="413">
        <f t="shared" si="46"/>
        <v>230.96313953488368</v>
      </c>
      <c r="H234" s="250"/>
      <c r="I234" s="251"/>
      <c r="J234" s="251">
        <f t="shared" si="51"/>
        <v>230.96313953488368</v>
      </c>
      <c r="K234" s="32">
        <f t="shared" si="47"/>
        <v>0</v>
      </c>
      <c r="L234" s="33">
        <f t="shared" si="48"/>
        <v>230.96313953488368</v>
      </c>
      <c r="M234" s="303" t="str">
        <f t="shared" ref="M234:M281" si="62">M22</f>
        <v>g/kWh</v>
      </c>
      <c r="N234" s="299" t="str">
        <f t="shared" si="53"/>
        <v>Umweltbundesamt GmbH (2025): Harmonisierte Emissionsfaktoren¹</v>
      </c>
    </row>
    <row r="235" spans="2:14" x14ac:dyDescent="0.25">
      <c r="B235" s="687"/>
      <c r="C235" s="676"/>
      <c r="D235" s="676"/>
      <c r="E235" s="676"/>
      <c r="F235" s="34" t="str">
        <f t="shared" si="59"/>
        <v>MWh</v>
      </c>
      <c r="G235" s="413">
        <f t="shared" si="46"/>
        <v>230963.1395348837</v>
      </c>
      <c r="H235" s="250"/>
      <c r="I235" s="251"/>
      <c r="J235" s="251">
        <f t="shared" si="51"/>
        <v>230963.1395348837</v>
      </c>
      <c r="K235" s="32">
        <f t="shared" si="47"/>
        <v>0</v>
      </c>
      <c r="L235" s="33">
        <f t="shared" si="48"/>
        <v>230963.1395348837</v>
      </c>
      <c r="M235" s="303" t="str">
        <f t="shared" si="62"/>
        <v>g/MWh</v>
      </c>
      <c r="N235" s="299" t="str">
        <f t="shared" si="53"/>
        <v>Umweltbundesamt GmbH (2025): Harmonisierte Emissionsfaktoren¹</v>
      </c>
    </row>
    <row r="236" spans="2:14" ht="15" customHeight="1" x14ac:dyDescent="0.25">
      <c r="B236" s="687"/>
      <c r="C236" s="676"/>
      <c r="D236" s="722" t="str">
        <f t="shared" ref="D236" si="63">D24</f>
        <v>EVN Energievertrieb GmbH &amp; Co KG</v>
      </c>
      <c r="E236" s="676" t="str">
        <f>E24</f>
        <v>Wr. Neustadt</v>
      </c>
      <c r="F236" s="34" t="str">
        <f t="shared" si="59"/>
        <v xml:space="preserve">kWh </v>
      </c>
      <c r="G236" s="413">
        <f t="shared" si="46"/>
        <v>75.232558139534902</v>
      </c>
      <c r="H236" s="250"/>
      <c r="I236" s="251"/>
      <c r="J236" s="251">
        <f t="shared" si="51"/>
        <v>75.232558139534902</v>
      </c>
      <c r="K236" s="32">
        <f t="shared" si="47"/>
        <v>0</v>
      </c>
      <c r="L236" s="33">
        <f t="shared" si="48"/>
        <v>75.232558139534902</v>
      </c>
      <c r="M236" s="303" t="str">
        <f t="shared" si="62"/>
        <v>g/kWh</v>
      </c>
      <c r="N236" s="299" t="str">
        <f t="shared" si="53"/>
        <v>Umweltbundesamt GmbH (2025): Harmonisierte Emissionsfaktoren¹</v>
      </c>
    </row>
    <row r="237" spans="2:14" x14ac:dyDescent="0.25">
      <c r="B237" s="687"/>
      <c r="C237" s="676"/>
      <c r="D237" s="723"/>
      <c r="E237" s="676"/>
      <c r="F237" s="34" t="str">
        <f t="shared" si="59"/>
        <v>MWh</v>
      </c>
      <c r="G237" s="413">
        <f>SUM(H237:J237)</f>
        <v>75232.5581395349</v>
      </c>
      <c r="H237" s="250"/>
      <c r="I237" s="251"/>
      <c r="J237" s="251">
        <f t="shared" si="51"/>
        <v>75232.5581395349</v>
      </c>
      <c r="K237" s="32">
        <f t="shared" si="47"/>
        <v>0</v>
      </c>
      <c r="L237" s="33">
        <f t="shared" si="48"/>
        <v>75232.5581395349</v>
      </c>
      <c r="M237" s="303" t="str">
        <f t="shared" si="62"/>
        <v>g/MWh</v>
      </c>
      <c r="N237" s="299" t="str">
        <f t="shared" si="53"/>
        <v>Umweltbundesamt GmbH (2025): Harmonisierte Emissionsfaktoren¹</v>
      </c>
    </row>
    <row r="238" spans="2:14" ht="15" customHeight="1" x14ac:dyDescent="0.25">
      <c r="B238" s="687"/>
      <c r="C238" s="676"/>
      <c r="D238" s="723"/>
      <c r="E238" s="676" t="str">
        <f>E26</f>
        <v>Krems</v>
      </c>
      <c r="F238" s="34" t="str">
        <f t="shared" si="59"/>
        <v xml:space="preserve">kWh </v>
      </c>
      <c r="G238" s="413">
        <f t="shared" si="46"/>
        <v>279.06976744186039</v>
      </c>
      <c r="H238" s="250"/>
      <c r="I238" s="251"/>
      <c r="J238" s="251">
        <f t="shared" si="51"/>
        <v>279.06976744186039</v>
      </c>
      <c r="K238" s="32">
        <f t="shared" si="47"/>
        <v>0</v>
      </c>
      <c r="L238" s="33">
        <f t="shared" si="48"/>
        <v>279.06976744186039</v>
      </c>
      <c r="M238" s="303" t="str">
        <f t="shared" si="62"/>
        <v>g/kWh</v>
      </c>
      <c r="N238" s="299" t="str">
        <f t="shared" si="53"/>
        <v>Umweltbundesamt GmbH (2025): Harmonisierte Emissionsfaktoren¹</v>
      </c>
    </row>
    <row r="239" spans="2:14" x14ac:dyDescent="0.25">
      <c r="B239" s="687"/>
      <c r="C239" s="676"/>
      <c r="D239" s="724"/>
      <c r="E239" s="676"/>
      <c r="F239" s="34" t="str">
        <f t="shared" si="59"/>
        <v>MWh</v>
      </c>
      <c r="G239" s="413">
        <f t="shared" si="46"/>
        <v>279069.7674418604</v>
      </c>
      <c r="H239" s="250"/>
      <c r="I239" s="251"/>
      <c r="J239" s="251">
        <f t="shared" si="51"/>
        <v>279069.7674418604</v>
      </c>
      <c r="K239" s="32">
        <f t="shared" si="47"/>
        <v>0</v>
      </c>
      <c r="L239" s="33">
        <f t="shared" si="48"/>
        <v>279069.7674418604</v>
      </c>
      <c r="M239" s="303" t="str">
        <f t="shared" si="62"/>
        <v>g/MWh</v>
      </c>
      <c r="N239" s="299" t="str">
        <f t="shared" si="53"/>
        <v>Umweltbundesamt GmbH (2025): Harmonisierte Emissionsfaktoren¹</v>
      </c>
    </row>
    <row r="240" spans="2:14" ht="13.5" customHeight="1" x14ac:dyDescent="0.25">
      <c r="B240" s="687"/>
      <c r="C240" s="676"/>
      <c r="D240" s="722" t="str">
        <f>D28</f>
        <v>Fernwärme St. Pölten GmbH</v>
      </c>
      <c r="E240" s="676" t="str">
        <f>E28</f>
        <v>St. Pölten</v>
      </c>
      <c r="F240" s="34" t="str">
        <f t="shared" si="59"/>
        <v xml:space="preserve">kWh </v>
      </c>
      <c r="G240" s="413">
        <f t="shared" si="46"/>
        <v>266.34418604651171</v>
      </c>
      <c r="H240" s="250"/>
      <c r="I240" s="251"/>
      <c r="J240" s="251">
        <f t="shared" si="51"/>
        <v>266.34418604651171</v>
      </c>
      <c r="K240" s="32">
        <f t="shared" si="47"/>
        <v>0</v>
      </c>
      <c r="L240" s="33">
        <f t="shared" si="48"/>
        <v>266.34418604651171</v>
      </c>
      <c r="M240" s="303" t="str">
        <f t="shared" si="62"/>
        <v>g/kWh</v>
      </c>
      <c r="N240" s="299" t="str">
        <f t="shared" si="53"/>
        <v>Umweltbundesamt GmbH (2025): Harmonisierte Emissionsfaktoren¹</v>
      </c>
    </row>
    <row r="241" spans="2:14" x14ac:dyDescent="0.25">
      <c r="B241" s="687"/>
      <c r="C241" s="676"/>
      <c r="D241" s="723"/>
      <c r="E241" s="676"/>
      <c r="F241" s="34" t="str">
        <f t="shared" si="59"/>
        <v>MWh</v>
      </c>
      <c r="G241" s="413">
        <f t="shared" si="46"/>
        <v>266344.18604651169</v>
      </c>
      <c r="H241" s="250"/>
      <c r="I241" s="251"/>
      <c r="J241" s="251">
        <f t="shared" si="51"/>
        <v>266344.18604651169</v>
      </c>
      <c r="K241" s="32">
        <f t="shared" si="47"/>
        <v>0</v>
      </c>
      <c r="L241" s="33">
        <f t="shared" si="48"/>
        <v>266344.18604651169</v>
      </c>
      <c r="M241" s="303" t="str">
        <f t="shared" si="62"/>
        <v>g/MWh</v>
      </c>
      <c r="N241" s="299" t="str">
        <f t="shared" si="53"/>
        <v>Umweltbundesamt GmbH (2025): Harmonisierte Emissionsfaktoren¹</v>
      </c>
    </row>
    <row r="242" spans="2:14" x14ac:dyDescent="0.25">
      <c r="B242" s="687"/>
      <c r="C242" s="676"/>
      <c r="D242" s="722" t="str">
        <f>D30</f>
        <v>Fernwärme Tulln</v>
      </c>
      <c r="E242" s="676" t="str">
        <f>E30</f>
        <v>Tulln</v>
      </c>
      <c r="F242" s="34" t="str">
        <f t="shared" si="59"/>
        <v xml:space="preserve">kWh </v>
      </c>
      <c r="G242" s="413">
        <f t="shared" si="46"/>
        <v>56.395348837209298</v>
      </c>
      <c r="H242" s="250"/>
      <c r="I242" s="251"/>
      <c r="J242" s="251">
        <f t="shared" si="51"/>
        <v>56.395348837209298</v>
      </c>
      <c r="K242" s="32">
        <f t="shared" si="47"/>
        <v>0</v>
      </c>
      <c r="L242" s="33">
        <f t="shared" si="48"/>
        <v>56.395348837209298</v>
      </c>
      <c r="M242" s="303" t="str">
        <f t="shared" si="62"/>
        <v>g/kWh</v>
      </c>
      <c r="N242" s="299" t="str">
        <f t="shared" si="53"/>
        <v>Umweltbundesamt GmbH (2025): Harmonisierte Emissionsfaktoren¹</v>
      </c>
    </row>
    <row r="243" spans="2:14" x14ac:dyDescent="0.25">
      <c r="B243" s="687"/>
      <c r="C243" s="676"/>
      <c r="D243" s="723"/>
      <c r="E243" s="676"/>
      <c r="F243" s="34" t="str">
        <f t="shared" si="59"/>
        <v>MWh</v>
      </c>
      <c r="G243" s="413">
        <f t="shared" si="46"/>
        <v>56395.348837209298</v>
      </c>
      <c r="H243" s="250"/>
      <c r="I243" s="251"/>
      <c r="J243" s="251">
        <f t="shared" si="51"/>
        <v>56395.348837209298</v>
      </c>
      <c r="K243" s="32">
        <f t="shared" si="47"/>
        <v>0</v>
      </c>
      <c r="L243" s="33">
        <f t="shared" si="48"/>
        <v>56395.348837209298</v>
      </c>
      <c r="M243" s="303" t="str">
        <f t="shared" si="62"/>
        <v>g/MWh</v>
      </c>
      <c r="N243" s="299" t="str">
        <f t="shared" si="53"/>
        <v>Umweltbundesamt GmbH (2025): Harmonisierte Emissionsfaktoren¹</v>
      </c>
    </row>
    <row r="244" spans="2:14" ht="15" customHeight="1" x14ac:dyDescent="0.25">
      <c r="B244" s="687"/>
      <c r="C244" s="676"/>
      <c r="D244" s="722" t="str">
        <f>D32</f>
        <v>Energie Burgenland AG</v>
      </c>
      <c r="E244" s="676" t="str">
        <f>E32</f>
        <v>Eisenstadt</v>
      </c>
      <c r="F244" s="34" t="str">
        <f t="shared" si="59"/>
        <v xml:space="preserve">kWh </v>
      </c>
      <c r="G244" s="413">
        <f t="shared" si="46"/>
        <v>62.918604651162795</v>
      </c>
      <c r="H244" s="250"/>
      <c r="I244" s="251"/>
      <c r="J244" s="251">
        <f t="shared" si="51"/>
        <v>62.918604651162795</v>
      </c>
      <c r="K244" s="32">
        <f t="shared" si="47"/>
        <v>0</v>
      </c>
      <c r="L244" s="33">
        <f t="shared" si="48"/>
        <v>62.918604651162795</v>
      </c>
      <c r="M244" s="303" t="str">
        <f t="shared" si="62"/>
        <v>g/kWh</v>
      </c>
      <c r="N244" s="299" t="str">
        <f t="shared" si="53"/>
        <v>Umweltbundesamt GmbH (2025): Harmonisierte Emissionsfaktoren¹</v>
      </c>
    </row>
    <row r="245" spans="2:14" x14ac:dyDescent="0.25">
      <c r="B245" s="687"/>
      <c r="C245" s="676"/>
      <c r="D245" s="723"/>
      <c r="E245" s="676"/>
      <c r="F245" s="34" t="str">
        <f t="shared" si="59"/>
        <v>MWh</v>
      </c>
      <c r="G245" s="413">
        <f t="shared" si="46"/>
        <v>62918.604651162801</v>
      </c>
      <c r="H245" s="250"/>
      <c r="I245" s="251"/>
      <c r="J245" s="251">
        <f t="shared" si="51"/>
        <v>62918.604651162801</v>
      </c>
      <c r="K245" s="32">
        <f t="shared" si="47"/>
        <v>0</v>
      </c>
      <c r="L245" s="33">
        <f t="shared" si="48"/>
        <v>62918.604651162801</v>
      </c>
      <c r="M245" s="303" t="str">
        <f t="shared" si="62"/>
        <v>g/MWh</v>
      </c>
      <c r="N245" s="299" t="str">
        <f t="shared" si="53"/>
        <v>Umweltbundesamt GmbH (2025): Harmonisierte Emissionsfaktoren¹</v>
      </c>
    </row>
    <row r="246" spans="2:14" ht="15" customHeight="1" x14ac:dyDescent="0.25">
      <c r="B246" s="687"/>
      <c r="C246" s="676"/>
      <c r="D246" s="722" t="str">
        <f>D34</f>
        <v>Linz Strom Vertrieb GmbH &amp; Co KG</v>
      </c>
      <c r="E246" s="676" t="str">
        <f>E34</f>
        <v>Linz</v>
      </c>
      <c r="F246" s="34" t="str">
        <f t="shared" si="59"/>
        <v xml:space="preserve">kWh </v>
      </c>
      <c r="G246" s="413">
        <f t="shared" si="46"/>
        <v>233.84651162790701</v>
      </c>
      <c r="H246" s="250"/>
      <c r="I246" s="251"/>
      <c r="J246" s="251">
        <f t="shared" si="51"/>
        <v>233.84651162790701</v>
      </c>
      <c r="K246" s="32">
        <f t="shared" si="47"/>
        <v>0</v>
      </c>
      <c r="L246" s="33">
        <f t="shared" si="48"/>
        <v>233.84651162790701</v>
      </c>
      <c r="M246" s="303" t="str">
        <f t="shared" si="62"/>
        <v>g/kWh</v>
      </c>
      <c r="N246" s="299" t="str">
        <f t="shared" si="53"/>
        <v>Umweltbundesamt GmbH (2025): Harmonisierte Emissionsfaktoren¹</v>
      </c>
    </row>
    <row r="247" spans="2:14" x14ac:dyDescent="0.25">
      <c r="B247" s="687"/>
      <c r="C247" s="676"/>
      <c r="D247" s="723"/>
      <c r="E247" s="676"/>
      <c r="F247" s="34" t="str">
        <f t="shared" si="59"/>
        <v>MWh</v>
      </c>
      <c r="G247" s="413">
        <f t="shared" si="46"/>
        <v>233846.51162790699</v>
      </c>
      <c r="H247" s="250"/>
      <c r="I247" s="251"/>
      <c r="J247" s="251">
        <f t="shared" si="51"/>
        <v>233846.51162790699</v>
      </c>
      <c r="K247" s="32">
        <f t="shared" si="47"/>
        <v>0</v>
      </c>
      <c r="L247" s="33">
        <f t="shared" si="48"/>
        <v>233846.51162790699</v>
      </c>
      <c r="M247" s="303" t="str">
        <f t="shared" si="62"/>
        <v>g/MWh</v>
      </c>
      <c r="N247" s="299" t="str">
        <f t="shared" si="53"/>
        <v>Umweltbundesamt GmbH (2025): Harmonisierte Emissionsfaktoren¹</v>
      </c>
    </row>
    <row r="248" spans="2:14" ht="15" customHeight="1" x14ac:dyDescent="0.25">
      <c r="B248" s="687"/>
      <c r="C248" s="676"/>
      <c r="D248" s="722" t="str">
        <f>D36</f>
        <v>Wels Strom GmbH</v>
      </c>
      <c r="E248" s="676" t="str">
        <f>E36</f>
        <v>Wels</v>
      </c>
      <c r="F248" s="34" t="str">
        <f t="shared" si="59"/>
        <v xml:space="preserve">kWh </v>
      </c>
      <c r="G248" s="413">
        <f t="shared" si="46"/>
        <v>228.25178837209302</v>
      </c>
      <c r="H248" s="250"/>
      <c r="I248" s="251"/>
      <c r="J248" s="251">
        <f t="shared" si="51"/>
        <v>228.25178837209302</v>
      </c>
      <c r="K248" s="32">
        <f t="shared" si="47"/>
        <v>0</v>
      </c>
      <c r="L248" s="33">
        <f t="shared" si="48"/>
        <v>228.25178837209302</v>
      </c>
      <c r="M248" s="303" t="str">
        <f t="shared" si="62"/>
        <v>g/kWh</v>
      </c>
      <c r="N248" s="299" t="str">
        <f t="shared" si="53"/>
        <v>Umweltbundesamt GmbH (2025): Harmonisierte Emissionsfaktoren¹</v>
      </c>
    </row>
    <row r="249" spans="2:14" x14ac:dyDescent="0.25">
      <c r="B249" s="687"/>
      <c r="C249" s="676"/>
      <c r="D249" s="723"/>
      <c r="E249" s="676"/>
      <c r="F249" s="34" t="str">
        <f t="shared" si="59"/>
        <v>MWh</v>
      </c>
      <c r="G249" s="413">
        <f t="shared" si="46"/>
        <v>228251.788372093</v>
      </c>
      <c r="H249" s="250"/>
      <c r="I249" s="251"/>
      <c r="J249" s="251">
        <f t="shared" si="51"/>
        <v>228251.788372093</v>
      </c>
      <c r="K249" s="32">
        <f t="shared" si="47"/>
        <v>0</v>
      </c>
      <c r="L249" s="33">
        <f t="shared" si="48"/>
        <v>228251.788372093</v>
      </c>
      <c r="M249" s="303" t="str">
        <f t="shared" si="62"/>
        <v>g/MWh</v>
      </c>
      <c r="N249" s="299" t="str">
        <f t="shared" si="53"/>
        <v>Umweltbundesamt GmbH (2025): Harmonisierte Emissionsfaktoren¹</v>
      </c>
    </row>
    <row r="250" spans="2:14" ht="15" customHeight="1" x14ac:dyDescent="0.25">
      <c r="B250" s="687"/>
      <c r="C250" s="676"/>
      <c r="D250" s="722" t="str">
        <f>D38</f>
        <v>Fernwärme Steyr GmbH</v>
      </c>
      <c r="E250" s="676" t="str">
        <f>E38</f>
        <v>Steyr</v>
      </c>
      <c r="F250" s="34" t="str">
        <f t="shared" si="59"/>
        <v xml:space="preserve">kWh </v>
      </c>
      <c r="G250" s="413">
        <f t="shared" si="46"/>
        <v>83.075813953488392</v>
      </c>
      <c r="H250" s="250"/>
      <c r="I250" s="251"/>
      <c r="J250" s="251">
        <f t="shared" si="51"/>
        <v>83.075813953488392</v>
      </c>
      <c r="K250" s="32">
        <f t="shared" si="47"/>
        <v>0</v>
      </c>
      <c r="L250" s="33">
        <f t="shared" si="48"/>
        <v>83.075813953488392</v>
      </c>
      <c r="M250" s="303" t="str">
        <f t="shared" si="62"/>
        <v>g/kWh</v>
      </c>
      <c r="N250" s="299" t="str">
        <f t="shared" si="53"/>
        <v>Umweltbundesamt GmbH (2025): Harmonisierte Emissionsfaktoren¹</v>
      </c>
    </row>
    <row r="251" spans="2:14" x14ac:dyDescent="0.25">
      <c r="B251" s="687"/>
      <c r="C251" s="676"/>
      <c r="D251" s="723"/>
      <c r="E251" s="676"/>
      <c r="F251" s="34" t="str">
        <f t="shared" si="59"/>
        <v>MWh</v>
      </c>
      <c r="G251" s="413">
        <f t="shared" si="46"/>
        <v>83075.813953488396</v>
      </c>
      <c r="H251" s="250"/>
      <c r="I251" s="251"/>
      <c r="J251" s="251">
        <f t="shared" si="51"/>
        <v>83075.813953488396</v>
      </c>
      <c r="K251" s="32">
        <f t="shared" si="47"/>
        <v>0</v>
      </c>
      <c r="L251" s="33">
        <f t="shared" si="48"/>
        <v>83075.813953488396</v>
      </c>
      <c r="M251" s="303" t="str">
        <f t="shared" si="62"/>
        <v>g/MWh</v>
      </c>
      <c r="N251" s="299" t="str">
        <f t="shared" si="53"/>
        <v>Umweltbundesamt GmbH (2025): Harmonisierte Emissionsfaktoren¹</v>
      </c>
    </row>
    <row r="252" spans="2:14" ht="15" customHeight="1" x14ac:dyDescent="0.25">
      <c r="B252" s="687"/>
      <c r="C252" s="676"/>
      <c r="D252" s="722" t="str">
        <f>D40</f>
        <v>Salzburg AG</v>
      </c>
      <c r="E252" s="676" t="str">
        <f>E40</f>
        <v>Salzburg</v>
      </c>
      <c r="F252" s="34" t="str">
        <f t="shared" si="59"/>
        <v xml:space="preserve">kWh </v>
      </c>
      <c r="G252" s="413">
        <f t="shared" si="46"/>
        <v>221.61439534883721</v>
      </c>
      <c r="H252" s="250"/>
      <c r="I252" s="251"/>
      <c r="J252" s="251">
        <f t="shared" si="51"/>
        <v>221.61439534883721</v>
      </c>
      <c r="K252" s="32">
        <f t="shared" si="47"/>
        <v>0</v>
      </c>
      <c r="L252" s="33">
        <f t="shared" si="48"/>
        <v>221.61439534883721</v>
      </c>
      <c r="M252" s="303" t="str">
        <f t="shared" si="62"/>
        <v>g/kWh</v>
      </c>
      <c r="N252" s="299" t="str">
        <f t="shared" ref="N252:N281" si="64">N40</f>
        <v>Umweltbundesamt GmbH (2025): Harmonisierte Emissionsfaktoren¹</v>
      </c>
    </row>
    <row r="253" spans="2:14" x14ac:dyDescent="0.25">
      <c r="B253" s="687"/>
      <c r="C253" s="676"/>
      <c r="D253" s="723"/>
      <c r="E253" s="676"/>
      <c r="F253" s="34" t="str">
        <f t="shared" si="59"/>
        <v>MWh</v>
      </c>
      <c r="G253" s="413">
        <f t="shared" si="46"/>
        <v>221614.39534883719</v>
      </c>
      <c r="H253" s="250"/>
      <c r="I253" s="251"/>
      <c r="J253" s="251">
        <f t="shared" si="51"/>
        <v>221614.39534883719</v>
      </c>
      <c r="K253" s="32">
        <f t="shared" si="47"/>
        <v>0</v>
      </c>
      <c r="L253" s="33">
        <f t="shared" si="48"/>
        <v>221614.39534883719</v>
      </c>
      <c r="M253" s="303" t="str">
        <f t="shared" si="62"/>
        <v>g/MWh</v>
      </c>
      <c r="N253" s="299" t="str">
        <f t="shared" si="64"/>
        <v>Umweltbundesamt GmbH (2025): Harmonisierte Emissionsfaktoren¹</v>
      </c>
    </row>
    <row r="254" spans="2:14" ht="15" customHeight="1" x14ac:dyDescent="0.25">
      <c r="B254" s="687"/>
      <c r="C254" s="676"/>
      <c r="D254" s="722" t="str">
        <f>D42</f>
        <v>Stadtwerke Hall in Tirol</v>
      </c>
      <c r="E254" s="676" t="str">
        <f>E42</f>
        <v>Hall/Tirol</v>
      </c>
      <c r="F254" s="34" t="str">
        <f t="shared" si="59"/>
        <v xml:space="preserve">kWh </v>
      </c>
      <c r="G254" s="413">
        <f t="shared" si="46"/>
        <v>67.711366279069807</v>
      </c>
      <c r="H254" s="250"/>
      <c r="I254" s="251"/>
      <c r="J254" s="251">
        <f t="shared" ref="J254:J281" si="65">G42</f>
        <v>67.711366279069807</v>
      </c>
      <c r="K254" s="32">
        <f t="shared" si="47"/>
        <v>0</v>
      </c>
      <c r="L254" s="33">
        <f t="shared" si="48"/>
        <v>67.711366279069807</v>
      </c>
      <c r="M254" s="303" t="str">
        <f t="shared" si="62"/>
        <v>g/kWh</v>
      </c>
      <c r="N254" s="299" t="str">
        <f t="shared" si="64"/>
        <v>Umweltbundesamt GmbH (2025): Harmonisierte Emissionsfaktoren¹</v>
      </c>
    </row>
    <row r="255" spans="2:14" x14ac:dyDescent="0.25">
      <c r="B255" s="687"/>
      <c r="C255" s="676"/>
      <c r="D255" s="723"/>
      <c r="E255" s="676"/>
      <c r="F255" s="34" t="str">
        <f t="shared" si="59"/>
        <v>MWh</v>
      </c>
      <c r="G255" s="413">
        <f t="shared" ref="G255:G284" si="66">SUM(H255:J255)</f>
        <v>67711.3662790698</v>
      </c>
      <c r="H255" s="250"/>
      <c r="I255" s="251"/>
      <c r="J255" s="251">
        <f t="shared" si="65"/>
        <v>67711.3662790698</v>
      </c>
      <c r="K255" s="32">
        <f t="shared" ref="K255:K284" si="67">H255+I255</f>
        <v>0</v>
      </c>
      <c r="L255" s="33">
        <f t="shared" ref="L255:L284" si="68">J255</f>
        <v>67711.3662790698</v>
      </c>
      <c r="M255" s="303" t="str">
        <f t="shared" si="62"/>
        <v>g/MWh</v>
      </c>
      <c r="N255" s="299" t="str">
        <f t="shared" si="64"/>
        <v>Umweltbundesamt GmbH (2025): Harmonisierte Emissionsfaktoren¹</v>
      </c>
    </row>
    <row r="256" spans="2:14" ht="13.5" customHeight="1" x14ac:dyDescent="0.25">
      <c r="B256" s="687"/>
      <c r="C256" s="676"/>
      <c r="D256" s="722" t="str">
        <f>D44</f>
        <v xml:space="preserve">Stadtwerke Kufstein </v>
      </c>
      <c r="E256" s="676" t="str">
        <f>E44</f>
        <v>Kufstein</v>
      </c>
      <c r="F256" s="34" t="str">
        <f t="shared" si="59"/>
        <v xml:space="preserve">kWh </v>
      </c>
      <c r="G256" s="413">
        <f t="shared" si="66"/>
        <v>38.765813953488397</v>
      </c>
      <c r="H256" s="250"/>
      <c r="I256" s="251"/>
      <c r="J256" s="251">
        <f t="shared" si="65"/>
        <v>38.765813953488397</v>
      </c>
      <c r="K256" s="32">
        <f t="shared" si="67"/>
        <v>0</v>
      </c>
      <c r="L256" s="33">
        <f t="shared" si="68"/>
        <v>38.765813953488397</v>
      </c>
      <c r="M256" s="303" t="str">
        <f t="shared" si="62"/>
        <v>g/kWh</v>
      </c>
      <c r="N256" s="299" t="str">
        <f t="shared" si="64"/>
        <v>Umweltbundesamt GmbH (2025): Harmonisierte Emissionsfaktoren¹</v>
      </c>
    </row>
    <row r="257" spans="2:14" x14ac:dyDescent="0.25">
      <c r="B257" s="687"/>
      <c r="C257" s="676"/>
      <c r="D257" s="723"/>
      <c r="E257" s="676"/>
      <c r="F257" s="34" t="str">
        <f t="shared" si="59"/>
        <v>MWh</v>
      </c>
      <c r="G257" s="413">
        <f t="shared" si="66"/>
        <v>38765.813953488396</v>
      </c>
      <c r="H257" s="250"/>
      <c r="I257" s="251"/>
      <c r="J257" s="251">
        <f t="shared" si="65"/>
        <v>38765.813953488396</v>
      </c>
      <c r="K257" s="32">
        <f t="shared" si="67"/>
        <v>0</v>
      </c>
      <c r="L257" s="33">
        <f t="shared" si="68"/>
        <v>38765.813953488396</v>
      </c>
      <c r="M257" s="303" t="str">
        <f t="shared" si="62"/>
        <v>g/MWh</v>
      </c>
      <c r="N257" s="299" t="str">
        <f t="shared" si="64"/>
        <v>Umweltbundesamt GmbH (2025): Harmonisierte Emissionsfaktoren¹</v>
      </c>
    </row>
    <row r="258" spans="2:14" ht="13.5" customHeight="1" x14ac:dyDescent="0.25">
      <c r="B258" s="687"/>
      <c r="C258" s="676"/>
      <c r="D258" s="722" t="str">
        <f>D46</f>
        <v xml:space="preserve">TIGAS-Erdgas Tirol GmbH </v>
      </c>
      <c r="E258" s="676" t="str">
        <f>E46</f>
        <v>Innsbruck</v>
      </c>
      <c r="F258" s="34" t="str">
        <f t="shared" si="59"/>
        <v xml:space="preserve">kWh </v>
      </c>
      <c r="G258" s="413">
        <f t="shared" si="66"/>
        <v>155.7209302325582</v>
      </c>
      <c r="H258" s="250"/>
      <c r="I258" s="251"/>
      <c r="J258" s="251">
        <f t="shared" si="65"/>
        <v>155.7209302325582</v>
      </c>
      <c r="K258" s="32">
        <f t="shared" si="67"/>
        <v>0</v>
      </c>
      <c r="L258" s="33">
        <f t="shared" si="68"/>
        <v>155.7209302325582</v>
      </c>
      <c r="M258" s="303" t="str">
        <f t="shared" si="62"/>
        <v>g/kWh</v>
      </c>
      <c r="N258" s="299" t="str">
        <f t="shared" si="64"/>
        <v>Umweltbundesamt GmbH (2025): Harmonisierte Emissionsfaktoren¹</v>
      </c>
    </row>
    <row r="259" spans="2:14" x14ac:dyDescent="0.25">
      <c r="B259" s="687"/>
      <c r="C259" s="676"/>
      <c r="D259" s="723"/>
      <c r="E259" s="676"/>
      <c r="F259" s="34" t="str">
        <f t="shared" si="59"/>
        <v>MWh</v>
      </c>
      <c r="G259" s="413">
        <f t="shared" si="66"/>
        <v>155720.9302325582</v>
      </c>
      <c r="H259" s="250"/>
      <c r="I259" s="251"/>
      <c r="J259" s="251">
        <f t="shared" si="65"/>
        <v>155720.9302325582</v>
      </c>
      <c r="K259" s="32">
        <f t="shared" si="67"/>
        <v>0</v>
      </c>
      <c r="L259" s="33">
        <f t="shared" si="68"/>
        <v>155720.9302325582</v>
      </c>
      <c r="M259" s="303" t="str">
        <f t="shared" si="62"/>
        <v>g/MWh</v>
      </c>
      <c r="N259" s="299" t="str">
        <f t="shared" si="64"/>
        <v>Umweltbundesamt GmbH (2025): Harmonisierte Emissionsfaktoren¹</v>
      </c>
    </row>
    <row r="260" spans="2:14" ht="13.5" customHeight="1" x14ac:dyDescent="0.25">
      <c r="B260" s="687"/>
      <c r="C260" s="676"/>
      <c r="D260" s="722" t="str">
        <f>D48</f>
        <v>Stadtwerke Feldkirch</v>
      </c>
      <c r="E260" s="676" t="str">
        <f>E48</f>
        <v>Feldkirch</v>
      </c>
      <c r="F260" s="34" t="str">
        <f t="shared" si="59"/>
        <v xml:space="preserve">kWh </v>
      </c>
      <c r="G260" s="413">
        <f t="shared" si="66"/>
        <v>111.91860465116281</v>
      </c>
      <c r="H260" s="250"/>
      <c r="I260" s="251"/>
      <c r="J260" s="251">
        <f t="shared" si="65"/>
        <v>111.91860465116281</v>
      </c>
      <c r="K260" s="32">
        <f t="shared" si="67"/>
        <v>0</v>
      </c>
      <c r="L260" s="33">
        <f t="shared" si="68"/>
        <v>111.91860465116281</v>
      </c>
      <c r="M260" s="303" t="str">
        <f t="shared" si="62"/>
        <v>g/kWh</v>
      </c>
      <c r="N260" s="299" t="str">
        <f t="shared" si="64"/>
        <v>Umweltbundesamt GmbH (2025): Harmonisierte Emissionsfaktoren¹</v>
      </c>
    </row>
    <row r="261" spans="2:14" x14ac:dyDescent="0.25">
      <c r="B261" s="687"/>
      <c r="C261" s="676"/>
      <c r="D261" s="723"/>
      <c r="E261" s="676"/>
      <c r="F261" s="34" t="str">
        <f t="shared" si="59"/>
        <v>MWh</v>
      </c>
      <c r="G261" s="413">
        <f t="shared" si="66"/>
        <v>111918.60465116281</v>
      </c>
      <c r="H261" s="250"/>
      <c r="I261" s="251"/>
      <c r="J261" s="251">
        <f t="shared" si="65"/>
        <v>111918.60465116281</v>
      </c>
      <c r="K261" s="32">
        <f t="shared" si="67"/>
        <v>0</v>
      </c>
      <c r="L261" s="33">
        <f t="shared" si="68"/>
        <v>111918.60465116281</v>
      </c>
      <c r="M261" s="303" t="str">
        <f t="shared" si="62"/>
        <v>g/MWh</v>
      </c>
      <c r="N261" s="299" t="str">
        <f t="shared" si="64"/>
        <v>Umweltbundesamt GmbH (2025): Harmonisierte Emissionsfaktoren¹</v>
      </c>
    </row>
    <row r="262" spans="2:14" ht="13.5" customHeight="1" x14ac:dyDescent="0.25">
      <c r="B262" s="687"/>
      <c r="C262" s="676"/>
      <c r="D262" s="722" t="str">
        <f>D50</f>
        <v>Stadtwerke Klagenfurt AG</v>
      </c>
      <c r="E262" s="676" t="str">
        <f>E50</f>
        <v>Klagenfurt</v>
      </c>
      <c r="F262" s="34" t="str">
        <f t="shared" si="59"/>
        <v xml:space="preserve">kWh </v>
      </c>
      <c r="G262" s="413">
        <f t="shared" si="66"/>
        <v>48.152906976744191</v>
      </c>
      <c r="H262" s="250"/>
      <c r="I262" s="251"/>
      <c r="J262" s="251">
        <f t="shared" si="65"/>
        <v>48.152906976744191</v>
      </c>
      <c r="K262" s="32">
        <f t="shared" si="67"/>
        <v>0</v>
      </c>
      <c r="L262" s="33">
        <f t="shared" si="68"/>
        <v>48.152906976744191</v>
      </c>
      <c r="M262" s="303" t="str">
        <f t="shared" si="62"/>
        <v>g/kWh</v>
      </c>
      <c r="N262" s="299" t="str">
        <f t="shared" si="64"/>
        <v>Umweltbundesamt GmbH (2025): Harmonisierte Emissionsfaktoren¹</v>
      </c>
    </row>
    <row r="263" spans="2:14" x14ac:dyDescent="0.25">
      <c r="B263" s="687"/>
      <c r="C263" s="676"/>
      <c r="D263" s="723"/>
      <c r="E263" s="676"/>
      <c r="F263" s="34" t="str">
        <f t="shared" si="59"/>
        <v>MWh</v>
      </c>
      <c r="G263" s="413">
        <f t="shared" si="66"/>
        <v>48152.906976744191</v>
      </c>
      <c r="H263" s="250"/>
      <c r="I263" s="251"/>
      <c r="J263" s="251">
        <f t="shared" si="65"/>
        <v>48152.906976744191</v>
      </c>
      <c r="K263" s="32">
        <f t="shared" si="67"/>
        <v>0</v>
      </c>
      <c r="L263" s="33">
        <f t="shared" si="68"/>
        <v>48152.906976744191</v>
      </c>
      <c r="M263" s="303" t="str">
        <f t="shared" si="62"/>
        <v>g/MWh</v>
      </c>
      <c r="N263" s="299" t="str">
        <f t="shared" si="64"/>
        <v>Umweltbundesamt GmbH (2025): Harmonisierte Emissionsfaktoren¹</v>
      </c>
    </row>
    <row r="264" spans="2:14" ht="13.5" customHeight="1" x14ac:dyDescent="0.25">
      <c r="B264" s="687"/>
      <c r="C264" s="676"/>
      <c r="D264" s="722" t="str">
        <f>D52</f>
        <v xml:space="preserve">KELAG Kärntner Elektrizitäts-Aktiengesellschaft </v>
      </c>
      <c r="E264" s="676" t="str">
        <f>E52</f>
        <v>Spittal/Drau</v>
      </c>
      <c r="F264" s="34" t="str">
        <f t="shared" ref="F264:F281" si="69">F52</f>
        <v xml:space="preserve">kWh </v>
      </c>
      <c r="G264" s="413">
        <f t="shared" si="66"/>
        <v>32.954651162790697</v>
      </c>
      <c r="H264" s="250"/>
      <c r="I264" s="251"/>
      <c r="J264" s="251">
        <f t="shared" si="65"/>
        <v>32.954651162790697</v>
      </c>
      <c r="K264" s="32">
        <f t="shared" si="67"/>
        <v>0</v>
      </c>
      <c r="L264" s="33">
        <f t="shared" si="68"/>
        <v>32.954651162790697</v>
      </c>
      <c r="M264" s="303" t="str">
        <f t="shared" si="62"/>
        <v>g/kWh</v>
      </c>
      <c r="N264" s="299" t="str">
        <f t="shared" si="64"/>
        <v>Umweltbundesamt GmbH (2025): Harmonisierte Emissionsfaktoren¹</v>
      </c>
    </row>
    <row r="265" spans="2:14" x14ac:dyDescent="0.25">
      <c r="B265" s="687"/>
      <c r="C265" s="676"/>
      <c r="D265" s="723"/>
      <c r="E265" s="676"/>
      <c r="F265" s="34" t="str">
        <f t="shared" si="69"/>
        <v>MWh</v>
      </c>
      <c r="G265" s="413">
        <f t="shared" si="66"/>
        <v>32954.651162790695</v>
      </c>
      <c r="H265" s="250"/>
      <c r="I265" s="251"/>
      <c r="J265" s="251">
        <f t="shared" si="65"/>
        <v>32954.651162790695</v>
      </c>
      <c r="K265" s="32">
        <f t="shared" si="67"/>
        <v>0</v>
      </c>
      <c r="L265" s="33">
        <f t="shared" si="68"/>
        <v>32954.651162790695</v>
      </c>
      <c r="M265" s="303" t="str">
        <f t="shared" si="62"/>
        <v>g/MWh</v>
      </c>
      <c r="N265" s="299" t="str">
        <f t="shared" si="64"/>
        <v>Umweltbundesamt GmbH (2025): Harmonisierte Emissionsfaktoren¹</v>
      </c>
    </row>
    <row r="266" spans="2:14" ht="13.5" customHeight="1" x14ac:dyDescent="0.25">
      <c r="B266" s="687"/>
      <c r="C266" s="676"/>
      <c r="D266" s="723"/>
      <c r="E266" s="676" t="str">
        <f>E54</f>
        <v>Villach</v>
      </c>
      <c r="F266" s="34" t="str">
        <f t="shared" si="69"/>
        <v xml:space="preserve">kWh </v>
      </c>
      <c r="G266" s="413">
        <f t="shared" si="66"/>
        <v>157.54441860465118</v>
      </c>
      <c r="H266" s="250"/>
      <c r="I266" s="251"/>
      <c r="J266" s="251">
        <f t="shared" si="65"/>
        <v>157.54441860465118</v>
      </c>
      <c r="K266" s="32">
        <f t="shared" si="67"/>
        <v>0</v>
      </c>
      <c r="L266" s="33">
        <f t="shared" si="68"/>
        <v>157.54441860465118</v>
      </c>
      <c r="M266" s="303" t="str">
        <f t="shared" si="62"/>
        <v>g/kWh</v>
      </c>
      <c r="N266" s="299" t="str">
        <f t="shared" si="64"/>
        <v>Umweltbundesamt GmbH (2025): Harmonisierte Emissionsfaktoren¹</v>
      </c>
    </row>
    <row r="267" spans="2:14" x14ac:dyDescent="0.25">
      <c r="B267" s="687"/>
      <c r="C267" s="676"/>
      <c r="D267" s="724"/>
      <c r="E267" s="676"/>
      <c r="F267" s="34" t="str">
        <f t="shared" si="69"/>
        <v>MWh</v>
      </c>
      <c r="G267" s="413">
        <f t="shared" si="66"/>
        <v>157544.41860465117</v>
      </c>
      <c r="H267" s="250"/>
      <c r="I267" s="251"/>
      <c r="J267" s="251">
        <f t="shared" si="65"/>
        <v>157544.41860465117</v>
      </c>
      <c r="K267" s="32">
        <f t="shared" si="67"/>
        <v>0</v>
      </c>
      <c r="L267" s="33">
        <f t="shared" si="68"/>
        <v>157544.41860465117</v>
      </c>
      <c r="M267" s="303" t="str">
        <f t="shared" si="62"/>
        <v>g/MWh</v>
      </c>
      <c r="N267" s="299" t="str">
        <f t="shared" si="64"/>
        <v>Umweltbundesamt GmbH (2025): Harmonisierte Emissionsfaktoren¹</v>
      </c>
    </row>
    <row r="268" spans="2:14" ht="13.5" customHeight="1" x14ac:dyDescent="0.25">
      <c r="B268" s="687"/>
      <c r="C268" s="676"/>
      <c r="D268" s="722" t="str">
        <f>D56</f>
        <v>Energie Graz AG</v>
      </c>
      <c r="E268" s="676" t="str">
        <f>E56</f>
        <v>Graz</v>
      </c>
      <c r="F268" s="34" t="str">
        <f t="shared" si="69"/>
        <v xml:space="preserve">kWh </v>
      </c>
      <c r="G268" s="413">
        <f t="shared" si="66"/>
        <v>277.55723443646889</v>
      </c>
      <c r="H268" s="250"/>
      <c r="I268" s="251"/>
      <c r="J268" s="251">
        <f t="shared" si="65"/>
        <v>277.55723443646889</v>
      </c>
      <c r="K268" s="32">
        <f t="shared" si="67"/>
        <v>0</v>
      </c>
      <c r="L268" s="33">
        <f t="shared" si="68"/>
        <v>277.55723443646889</v>
      </c>
      <c r="M268" s="303" t="str">
        <f t="shared" si="62"/>
        <v>g/kWh</v>
      </c>
      <c r="N268" s="299" t="str">
        <f t="shared" si="64"/>
        <v>Umweltbundesamt GmbH (2025): Harmonisierte Emissionsfaktoren¹</v>
      </c>
    </row>
    <row r="269" spans="2:14" x14ac:dyDescent="0.25">
      <c r="B269" s="687"/>
      <c r="C269" s="676"/>
      <c r="D269" s="723"/>
      <c r="E269" s="676"/>
      <c r="F269" s="34" t="str">
        <f t="shared" si="69"/>
        <v>MWh</v>
      </c>
      <c r="G269" s="413">
        <f t="shared" si="66"/>
        <v>277557.23443646886</v>
      </c>
      <c r="H269" s="250"/>
      <c r="I269" s="251"/>
      <c r="J269" s="251">
        <f t="shared" si="65"/>
        <v>277557.23443646886</v>
      </c>
      <c r="K269" s="32">
        <f t="shared" si="67"/>
        <v>0</v>
      </c>
      <c r="L269" s="33">
        <f t="shared" si="68"/>
        <v>277557.23443646886</v>
      </c>
      <c r="M269" s="303" t="str">
        <f t="shared" si="62"/>
        <v>g/MWh</v>
      </c>
      <c r="N269" s="299" t="str">
        <f t="shared" si="64"/>
        <v>Umweltbundesamt GmbH (2025): Harmonisierte Emissionsfaktoren¹</v>
      </c>
    </row>
    <row r="270" spans="2:14" ht="13.5" customHeight="1" x14ac:dyDescent="0.25">
      <c r="B270" s="687"/>
      <c r="C270" s="676"/>
      <c r="D270" s="722" t="str">
        <f>D58</f>
        <v>Stadtwerke Kapfenberg</v>
      </c>
      <c r="E270" s="676" t="str">
        <f>E58</f>
        <v>Kapfenberg</v>
      </c>
      <c r="F270" s="34" t="str">
        <f t="shared" si="69"/>
        <v xml:space="preserve">kWh </v>
      </c>
      <c r="G270" s="413">
        <f t="shared" si="66"/>
        <v>272.93023255813955</v>
      </c>
      <c r="H270" s="250"/>
      <c r="I270" s="251"/>
      <c r="J270" s="251">
        <f t="shared" si="65"/>
        <v>272.93023255813955</v>
      </c>
      <c r="K270" s="32">
        <f t="shared" si="67"/>
        <v>0</v>
      </c>
      <c r="L270" s="33">
        <f t="shared" si="68"/>
        <v>272.93023255813955</v>
      </c>
      <c r="M270" s="303" t="str">
        <f t="shared" si="62"/>
        <v>g/kWh</v>
      </c>
      <c r="N270" s="299" t="str">
        <f t="shared" si="64"/>
        <v>Umweltbundesamt GmbH (2025): Harmonisierte Emissionsfaktoren¹</v>
      </c>
    </row>
    <row r="271" spans="2:14" x14ac:dyDescent="0.25">
      <c r="B271" s="687"/>
      <c r="C271" s="676"/>
      <c r="D271" s="723"/>
      <c r="E271" s="676"/>
      <c r="F271" s="34" t="str">
        <f t="shared" si="69"/>
        <v>MWh</v>
      </c>
      <c r="G271" s="413">
        <f t="shared" si="66"/>
        <v>272930.23255813954</v>
      </c>
      <c r="H271" s="250"/>
      <c r="I271" s="251"/>
      <c r="J271" s="251">
        <f t="shared" si="65"/>
        <v>272930.23255813954</v>
      </c>
      <c r="K271" s="32">
        <f t="shared" si="67"/>
        <v>0</v>
      </c>
      <c r="L271" s="33">
        <f t="shared" si="68"/>
        <v>272930.23255813954</v>
      </c>
      <c r="M271" s="303" t="str">
        <f t="shared" si="62"/>
        <v>g/MWh</v>
      </c>
      <c r="N271" s="299" t="str">
        <f t="shared" si="64"/>
        <v>Umweltbundesamt GmbH (2025): Harmonisierte Emissionsfaktoren¹</v>
      </c>
    </row>
    <row r="272" spans="2:14" ht="13.5" customHeight="1" x14ac:dyDescent="0.25">
      <c r="B272" s="687"/>
      <c r="C272" s="676"/>
      <c r="D272" s="722" t="str">
        <f>D60</f>
        <v>Bad Gleichenberger Naturwärme GmbH</v>
      </c>
      <c r="E272" s="676" t="str">
        <f>E60</f>
        <v>Bad Gleichenberg</v>
      </c>
      <c r="F272" s="34" t="str">
        <f t="shared" si="69"/>
        <v xml:space="preserve">kWh </v>
      </c>
      <c r="G272" s="413">
        <f t="shared" si="66"/>
        <v>26.046511627906977</v>
      </c>
      <c r="H272" s="250"/>
      <c r="I272" s="251"/>
      <c r="J272" s="251">
        <f t="shared" si="65"/>
        <v>26.046511627906977</v>
      </c>
      <c r="K272" s="32">
        <f t="shared" si="67"/>
        <v>0</v>
      </c>
      <c r="L272" s="33">
        <f t="shared" si="68"/>
        <v>26.046511627906977</v>
      </c>
      <c r="M272" s="303" t="str">
        <f t="shared" si="62"/>
        <v>g/kWh</v>
      </c>
      <c r="N272" s="299" t="str">
        <f t="shared" si="64"/>
        <v>Umweltbundesamt GmbH (2025): Harmonisierte Emissionsfaktoren¹</v>
      </c>
    </row>
    <row r="273" spans="2:14" x14ac:dyDescent="0.25">
      <c r="B273" s="687"/>
      <c r="C273" s="676"/>
      <c r="D273" s="723"/>
      <c r="E273" s="676"/>
      <c r="F273" s="34" t="str">
        <f t="shared" si="69"/>
        <v>MWh</v>
      </c>
      <c r="G273" s="413">
        <f t="shared" si="66"/>
        <v>26046.511627906977</v>
      </c>
      <c r="H273" s="250"/>
      <c r="I273" s="251"/>
      <c r="J273" s="251">
        <f t="shared" si="65"/>
        <v>26046.511627906977</v>
      </c>
      <c r="K273" s="32">
        <f t="shared" si="67"/>
        <v>0</v>
      </c>
      <c r="L273" s="33">
        <f t="shared" si="68"/>
        <v>26046.511627906977</v>
      </c>
      <c r="M273" s="303" t="str">
        <f t="shared" si="62"/>
        <v>g/MWh</v>
      </c>
      <c r="N273" s="299" t="str">
        <f t="shared" si="64"/>
        <v>Umweltbundesamt GmbH (2025): Harmonisierte Emissionsfaktoren¹</v>
      </c>
    </row>
    <row r="274" spans="2:14" ht="15" customHeight="1" x14ac:dyDescent="0.25">
      <c r="B274" s="687"/>
      <c r="C274" s="676"/>
      <c r="D274" s="722" t="str">
        <f>D62</f>
        <v>Stadtwerke Leoben</v>
      </c>
      <c r="E274" s="676" t="str">
        <f>E62</f>
        <v>Leoben</v>
      </c>
      <c r="F274" s="34" t="str">
        <f t="shared" si="69"/>
        <v xml:space="preserve">kWh </v>
      </c>
      <c r="G274" s="413">
        <f t="shared" si="66"/>
        <v>8.720930232558139</v>
      </c>
      <c r="H274" s="250"/>
      <c r="I274" s="251"/>
      <c r="J274" s="251">
        <f t="shared" si="65"/>
        <v>8.720930232558139</v>
      </c>
      <c r="K274" s="32">
        <f t="shared" si="67"/>
        <v>0</v>
      </c>
      <c r="L274" s="33">
        <f t="shared" si="68"/>
        <v>8.720930232558139</v>
      </c>
      <c r="M274" s="303" t="str">
        <f t="shared" si="62"/>
        <v>g/kWh</v>
      </c>
      <c r="N274" s="299" t="str">
        <f t="shared" si="64"/>
        <v>Umweltbundesamt GmbH (2025): Harmonisierte Emissionsfaktoren¹</v>
      </c>
    </row>
    <row r="275" spans="2:14" x14ac:dyDescent="0.25">
      <c r="B275" s="687"/>
      <c r="C275" s="676"/>
      <c r="D275" s="723"/>
      <c r="E275" s="676"/>
      <c r="F275" s="34" t="str">
        <f t="shared" si="69"/>
        <v>MWh</v>
      </c>
      <c r="G275" s="413">
        <f t="shared" si="66"/>
        <v>8720.9302325581393</v>
      </c>
      <c r="H275" s="250"/>
      <c r="I275" s="251"/>
      <c r="J275" s="251">
        <f t="shared" si="65"/>
        <v>8720.9302325581393</v>
      </c>
      <c r="K275" s="32">
        <f t="shared" si="67"/>
        <v>0</v>
      </c>
      <c r="L275" s="33">
        <f t="shared" si="68"/>
        <v>8720.9302325581393</v>
      </c>
      <c r="M275" s="303" t="str">
        <f t="shared" si="62"/>
        <v>g/MWh</v>
      </c>
      <c r="N275" s="299" t="str">
        <f t="shared" si="64"/>
        <v>Umweltbundesamt GmbH (2025): Harmonisierte Emissionsfaktoren¹</v>
      </c>
    </row>
    <row r="276" spans="2:14" ht="15" customHeight="1" x14ac:dyDescent="0.25">
      <c r="B276" s="687"/>
      <c r="C276" s="676"/>
      <c r="D276" s="722" t="str">
        <f>D64</f>
        <v>Fernwärme-Mix</v>
      </c>
      <c r="E276" s="676"/>
      <c r="F276" s="34" t="str">
        <f t="shared" si="69"/>
        <v xml:space="preserve">kWh </v>
      </c>
      <c r="G276" s="413">
        <f t="shared" si="66"/>
        <v>165.91527132798095</v>
      </c>
      <c r="H276" s="250"/>
      <c r="I276" s="251"/>
      <c r="J276" s="251">
        <f t="shared" si="65"/>
        <v>165.91527132798095</v>
      </c>
      <c r="K276" s="32">
        <f t="shared" si="67"/>
        <v>0</v>
      </c>
      <c r="L276" s="33">
        <f t="shared" si="68"/>
        <v>165.91527132798095</v>
      </c>
      <c r="M276" s="303" t="str">
        <f t="shared" si="62"/>
        <v>g/kWh</v>
      </c>
      <c r="N276" s="299" t="str">
        <f t="shared" si="64"/>
        <v>Umweltbundesamt GmbH (2025): Harmonisierte Emissionsfaktoren¹</v>
      </c>
    </row>
    <row r="277" spans="2:14" x14ac:dyDescent="0.25">
      <c r="B277" s="687"/>
      <c r="C277" s="676"/>
      <c r="D277" s="723"/>
      <c r="E277" s="676"/>
      <c r="F277" s="34" t="str">
        <f t="shared" si="69"/>
        <v>MWh</v>
      </c>
      <c r="G277" s="413">
        <f t="shared" si="66"/>
        <v>165915.27132798094</v>
      </c>
      <c r="H277" s="250"/>
      <c r="I277" s="251"/>
      <c r="J277" s="251">
        <f t="shared" si="65"/>
        <v>165915.27132798094</v>
      </c>
      <c r="K277" s="32">
        <f t="shared" si="67"/>
        <v>0</v>
      </c>
      <c r="L277" s="33">
        <f t="shared" si="68"/>
        <v>165915.27132798094</v>
      </c>
      <c r="M277" s="303" t="str">
        <f t="shared" si="62"/>
        <v>g/MWh</v>
      </c>
      <c r="N277" s="299" t="str">
        <f t="shared" si="64"/>
        <v>Umweltbundesamt GmbH (2025): Harmonisierte Emissionsfaktoren¹</v>
      </c>
    </row>
    <row r="278" spans="2:14" ht="15" customHeight="1" x14ac:dyDescent="0.25">
      <c r="B278" s="687"/>
      <c r="C278" s="494" t="str">
        <f>C66</f>
        <v>Fernkälte</v>
      </c>
      <c r="D278" s="676" t="str">
        <f>D66</f>
        <v>Lieferant Wien Energie</v>
      </c>
      <c r="E278" s="676"/>
      <c r="F278" s="34" t="str">
        <f t="shared" si="69"/>
        <v xml:space="preserve">kWh </v>
      </c>
      <c r="G278" s="413">
        <f t="shared" si="66"/>
        <v>120.29233387265113</v>
      </c>
      <c r="H278" s="250"/>
      <c r="I278" s="251"/>
      <c r="J278" s="251">
        <f t="shared" si="65"/>
        <v>120.29233387265113</v>
      </c>
      <c r="K278" s="32">
        <f t="shared" si="67"/>
        <v>0</v>
      </c>
      <c r="L278" s="33">
        <f t="shared" si="68"/>
        <v>120.29233387265113</v>
      </c>
      <c r="M278" s="303" t="str">
        <f t="shared" si="62"/>
        <v>g/kWh</v>
      </c>
      <c r="N278" s="299" t="str">
        <f t="shared" si="64"/>
        <v>Umweltbundesamt GmbH (2025): Harmonisierte Emissionsfaktoren¹</v>
      </c>
    </row>
    <row r="279" spans="2:14" x14ac:dyDescent="0.25">
      <c r="B279" s="687"/>
      <c r="C279" s="494"/>
      <c r="D279" s="676"/>
      <c r="E279" s="676"/>
      <c r="F279" s="34" t="str">
        <f t="shared" si="69"/>
        <v>MWh</v>
      </c>
      <c r="G279" s="413">
        <f t="shared" si="66"/>
        <v>120292.33387265113</v>
      </c>
      <c r="H279" s="250"/>
      <c r="I279" s="251"/>
      <c r="J279" s="251">
        <f t="shared" si="65"/>
        <v>120292.33387265113</v>
      </c>
      <c r="K279" s="32">
        <f t="shared" si="67"/>
        <v>0</v>
      </c>
      <c r="L279" s="33">
        <f t="shared" si="68"/>
        <v>120292.33387265113</v>
      </c>
      <c r="M279" s="303" t="str">
        <f t="shared" si="62"/>
        <v>g/MWh</v>
      </c>
      <c r="N279" s="299" t="str">
        <f t="shared" si="64"/>
        <v>Umweltbundesamt GmbH (2025): Harmonisierte Emissionsfaktoren¹</v>
      </c>
    </row>
    <row r="280" spans="2:14" ht="15" customHeight="1" x14ac:dyDescent="0.25">
      <c r="B280" s="687"/>
      <c r="C280" s="494"/>
      <c r="D280" s="676" t="str">
        <f>D68</f>
        <v>Lieferant Linz AG</v>
      </c>
      <c r="E280" s="676"/>
      <c r="F280" s="34" t="str">
        <f t="shared" si="69"/>
        <v xml:space="preserve">kWh </v>
      </c>
      <c r="G280" s="413">
        <f t="shared" si="66"/>
        <v>38.742455258787444</v>
      </c>
      <c r="H280" s="250"/>
      <c r="I280" s="251"/>
      <c r="J280" s="251">
        <f t="shared" si="65"/>
        <v>38.742455258787444</v>
      </c>
      <c r="K280" s="32">
        <f t="shared" si="67"/>
        <v>0</v>
      </c>
      <c r="L280" s="33">
        <f t="shared" si="68"/>
        <v>38.742455258787444</v>
      </c>
      <c r="M280" s="303" t="str">
        <f t="shared" si="62"/>
        <v>g/kWh</v>
      </c>
      <c r="N280" s="299" t="str">
        <f t="shared" si="64"/>
        <v>Umweltbundesamt GmbH (2025): Harmonisierte Emissionsfaktoren¹</v>
      </c>
    </row>
    <row r="281" spans="2:14" x14ac:dyDescent="0.25">
      <c r="B281" s="687"/>
      <c r="C281" s="494"/>
      <c r="D281" s="676"/>
      <c r="E281" s="676"/>
      <c r="F281" s="34" t="str">
        <f t="shared" si="69"/>
        <v>MWh</v>
      </c>
      <c r="G281" s="413">
        <f t="shared" si="66"/>
        <v>38742.455258787442</v>
      </c>
      <c r="H281" s="250"/>
      <c r="I281" s="251"/>
      <c r="J281" s="251">
        <f t="shared" si="65"/>
        <v>38742.455258787442</v>
      </c>
      <c r="K281" s="32">
        <f t="shared" si="67"/>
        <v>0</v>
      </c>
      <c r="L281" s="33">
        <f t="shared" si="68"/>
        <v>38742.455258787442</v>
      </c>
      <c r="M281" s="303" t="str">
        <f t="shared" si="62"/>
        <v>g/MWh</v>
      </c>
      <c r="N281" s="299" t="str">
        <f t="shared" si="64"/>
        <v>Umweltbundesamt GmbH (2025): Harmonisierte Emissionsfaktoren¹</v>
      </c>
    </row>
    <row r="282" spans="2:14" ht="15" customHeight="1" x14ac:dyDescent="0.25">
      <c r="B282" s="686" t="s">
        <v>228</v>
      </c>
      <c r="C282" s="507" t="str">
        <f>C158</f>
        <v xml:space="preserve">Kältemittel </v>
      </c>
      <c r="D282" s="507"/>
      <c r="E282" s="48" t="str">
        <f>E158</f>
        <v>R22</v>
      </c>
      <c r="F282" s="44" t="str">
        <f>F158</f>
        <v>kg</v>
      </c>
      <c r="G282" s="413">
        <f t="shared" si="66"/>
        <v>1775000</v>
      </c>
      <c r="H282" s="250"/>
      <c r="I282" s="251"/>
      <c r="J282" s="251">
        <f t="shared" ref="J282:J312" si="70">G158</f>
        <v>1775000</v>
      </c>
      <c r="K282" s="32">
        <f t="shared" si="67"/>
        <v>0</v>
      </c>
      <c r="L282" s="33">
        <f t="shared" si="68"/>
        <v>1775000</v>
      </c>
      <c r="M282" s="303" t="str">
        <f>M158</f>
        <v>g/kg</v>
      </c>
      <c r="N282" s="298" t="str">
        <f>N158</f>
        <v>Umweltbundesamt GmbH, IPCC AR5</v>
      </c>
    </row>
    <row r="283" spans="2:14" ht="15" customHeight="1" x14ac:dyDescent="0.25">
      <c r="B283" s="686"/>
      <c r="C283" s="507"/>
      <c r="D283" s="507"/>
      <c r="E283" s="48" t="str">
        <f t="shared" ref="E283:E312" si="71">E159</f>
        <v>R401a</v>
      </c>
      <c r="F283" s="44" t="str">
        <f t="shared" ref="F283:F312" si="72">F159</f>
        <v>kg</v>
      </c>
      <c r="G283" s="413">
        <f t="shared" si="66"/>
        <v>1144920</v>
      </c>
      <c r="H283" s="250"/>
      <c r="I283" s="251"/>
      <c r="J283" s="251">
        <f t="shared" si="70"/>
        <v>1144920</v>
      </c>
      <c r="K283" s="32">
        <f t="shared" si="67"/>
        <v>0</v>
      </c>
      <c r="L283" s="33">
        <f t="shared" si="68"/>
        <v>1144920</v>
      </c>
      <c r="M283" s="303" t="str">
        <f t="shared" ref="M283:N312" si="73">M159</f>
        <v>g/kg</v>
      </c>
      <c r="N283" s="298" t="str">
        <f t="shared" si="73"/>
        <v>Umweltbundesamt GmbH, IPCC AR5</v>
      </c>
    </row>
    <row r="284" spans="2:14" ht="15" customHeight="1" x14ac:dyDescent="0.25">
      <c r="B284" s="686"/>
      <c r="C284" s="507"/>
      <c r="D284" s="507"/>
      <c r="E284" s="48" t="str">
        <f t="shared" si="71"/>
        <v>R152a</v>
      </c>
      <c r="F284" s="44" t="str">
        <f t="shared" si="72"/>
        <v>kg</v>
      </c>
      <c r="G284" s="413">
        <f t="shared" si="66"/>
        <v>153000</v>
      </c>
      <c r="H284" s="250"/>
      <c r="I284" s="251"/>
      <c r="J284" s="251">
        <f t="shared" si="70"/>
        <v>153000</v>
      </c>
      <c r="K284" s="32">
        <f t="shared" si="67"/>
        <v>0</v>
      </c>
      <c r="L284" s="33">
        <f t="shared" si="68"/>
        <v>153000</v>
      </c>
      <c r="M284" s="303" t="str">
        <f t="shared" si="73"/>
        <v>g/kg</v>
      </c>
      <c r="N284" s="298" t="str">
        <f t="shared" si="73"/>
        <v>Umweltbundesamt GmbH, IPCC AR5</v>
      </c>
    </row>
    <row r="285" spans="2:14" ht="15" customHeight="1" x14ac:dyDescent="0.25">
      <c r="B285" s="686"/>
      <c r="C285" s="507"/>
      <c r="D285" s="507"/>
      <c r="E285" s="48" t="str">
        <f t="shared" si="71"/>
        <v>R124</v>
      </c>
      <c r="F285" s="44" t="str">
        <f t="shared" si="72"/>
        <v>kg</v>
      </c>
      <c r="G285" s="413">
        <f t="shared" ref="G285:G316" si="74">SUM(H285:J285)</f>
        <v>542000</v>
      </c>
      <c r="H285" s="250"/>
      <c r="I285" s="251"/>
      <c r="J285" s="251">
        <f t="shared" si="70"/>
        <v>542000</v>
      </c>
      <c r="K285" s="32">
        <f t="shared" ref="K285:K319" si="75">H285+I285</f>
        <v>0</v>
      </c>
      <c r="L285" s="33">
        <f t="shared" ref="L285:L319" si="76">J285</f>
        <v>542000</v>
      </c>
      <c r="M285" s="303" t="str">
        <f t="shared" si="73"/>
        <v>g/kg</v>
      </c>
      <c r="N285" s="298" t="str">
        <f t="shared" si="73"/>
        <v>Umweltbundesamt GmbH, IPCC AR5</v>
      </c>
    </row>
    <row r="286" spans="2:14" ht="15" customHeight="1" x14ac:dyDescent="0.25">
      <c r="B286" s="686"/>
      <c r="C286" s="507"/>
      <c r="D286" s="507"/>
      <c r="E286" s="48" t="str">
        <f t="shared" si="71"/>
        <v>DI 36</v>
      </c>
      <c r="F286" s="44" t="str">
        <f t="shared" si="72"/>
        <v>kg</v>
      </c>
      <c r="G286" s="413">
        <f t="shared" si="74"/>
        <v>1142810</v>
      </c>
      <c r="H286" s="250"/>
      <c r="I286" s="251"/>
      <c r="J286" s="251">
        <f t="shared" si="70"/>
        <v>1142810</v>
      </c>
      <c r="K286" s="32">
        <f t="shared" si="75"/>
        <v>0</v>
      </c>
      <c r="L286" s="33">
        <f t="shared" si="76"/>
        <v>1142810</v>
      </c>
      <c r="M286" s="303" t="str">
        <f t="shared" si="73"/>
        <v>g/kg</v>
      </c>
      <c r="N286" s="298" t="str">
        <f t="shared" si="73"/>
        <v>Umweltbundesamt GmbH, IPCC AR5</v>
      </c>
    </row>
    <row r="287" spans="2:14" ht="15" customHeight="1" x14ac:dyDescent="0.25">
      <c r="B287" s="686"/>
      <c r="C287" s="507"/>
      <c r="D287" s="507"/>
      <c r="E287" s="48" t="str">
        <f t="shared" si="71"/>
        <v>R600</v>
      </c>
      <c r="F287" s="44" t="str">
        <f t="shared" si="72"/>
        <v>kg</v>
      </c>
      <c r="G287" s="413">
        <f t="shared" si="74"/>
        <v>19000</v>
      </c>
      <c r="H287" s="250"/>
      <c r="I287" s="251"/>
      <c r="J287" s="251">
        <f t="shared" si="70"/>
        <v>19000</v>
      </c>
      <c r="K287" s="32">
        <f t="shared" si="75"/>
        <v>0</v>
      </c>
      <c r="L287" s="33">
        <f t="shared" si="76"/>
        <v>19000</v>
      </c>
      <c r="M287" s="303" t="str">
        <f t="shared" si="73"/>
        <v>g/kg</v>
      </c>
      <c r="N287" s="298" t="str">
        <f t="shared" si="73"/>
        <v>Umweltbundesamt GmbH, IPCC AR5</v>
      </c>
    </row>
    <row r="288" spans="2:14" ht="15" customHeight="1" x14ac:dyDescent="0.25">
      <c r="B288" s="686"/>
      <c r="C288" s="507"/>
      <c r="D288" s="507"/>
      <c r="E288" s="48" t="str">
        <f t="shared" si="71"/>
        <v>R134a</v>
      </c>
      <c r="F288" s="44" t="str">
        <f t="shared" si="72"/>
        <v>kg</v>
      </c>
      <c r="G288" s="413">
        <f t="shared" si="74"/>
        <v>1315000</v>
      </c>
      <c r="H288" s="250"/>
      <c r="I288" s="251"/>
      <c r="J288" s="251">
        <f t="shared" si="70"/>
        <v>1315000</v>
      </c>
      <c r="K288" s="32">
        <f t="shared" si="75"/>
        <v>0</v>
      </c>
      <c r="L288" s="33">
        <f t="shared" si="76"/>
        <v>1315000</v>
      </c>
      <c r="M288" s="303" t="str">
        <f t="shared" si="73"/>
        <v>g/kg</v>
      </c>
      <c r="N288" s="298" t="str">
        <f t="shared" si="73"/>
        <v>Umweltbundesamt GmbH, IPCC AR5</v>
      </c>
    </row>
    <row r="289" spans="2:14" ht="15" customHeight="1" x14ac:dyDescent="0.25">
      <c r="B289" s="686"/>
      <c r="C289" s="507"/>
      <c r="D289" s="507"/>
      <c r="E289" s="48" t="str">
        <f t="shared" si="71"/>
        <v>R410A</v>
      </c>
      <c r="F289" s="44" t="str">
        <f t="shared" si="72"/>
        <v>kg</v>
      </c>
      <c r="G289" s="413">
        <f t="shared" si="74"/>
        <v>1938500</v>
      </c>
      <c r="H289" s="250"/>
      <c r="I289" s="251"/>
      <c r="J289" s="251">
        <f t="shared" si="70"/>
        <v>1938500</v>
      </c>
      <c r="K289" s="32">
        <f t="shared" si="75"/>
        <v>0</v>
      </c>
      <c r="L289" s="33">
        <f t="shared" si="76"/>
        <v>1938500</v>
      </c>
      <c r="M289" s="303" t="str">
        <f t="shared" si="73"/>
        <v>g/kg</v>
      </c>
      <c r="N289" s="298" t="str">
        <f t="shared" si="73"/>
        <v>Umweltbundesamt GmbH, IPCC AR5</v>
      </c>
    </row>
    <row r="290" spans="2:14" ht="15" customHeight="1" x14ac:dyDescent="0.25">
      <c r="B290" s="686"/>
      <c r="C290" s="507"/>
      <c r="D290" s="507"/>
      <c r="E290" s="48" t="str">
        <f t="shared" si="71"/>
        <v>R32</v>
      </c>
      <c r="F290" s="44" t="str">
        <f t="shared" si="72"/>
        <v>kg</v>
      </c>
      <c r="G290" s="413">
        <f t="shared" si="74"/>
        <v>692000</v>
      </c>
      <c r="H290" s="250"/>
      <c r="I290" s="251"/>
      <c r="J290" s="251">
        <f t="shared" si="70"/>
        <v>692000</v>
      </c>
      <c r="K290" s="32">
        <f t="shared" si="75"/>
        <v>0</v>
      </c>
      <c r="L290" s="33">
        <f t="shared" si="76"/>
        <v>692000</v>
      </c>
      <c r="M290" s="303" t="str">
        <f t="shared" si="73"/>
        <v>g/kg</v>
      </c>
      <c r="N290" s="298" t="str">
        <f t="shared" si="73"/>
        <v>Umweltbundesamt GmbH, IPCC AR5</v>
      </c>
    </row>
    <row r="291" spans="2:14" ht="15" customHeight="1" x14ac:dyDescent="0.25">
      <c r="B291" s="686"/>
      <c r="C291" s="507"/>
      <c r="D291" s="507"/>
      <c r="E291" s="48" t="str">
        <f t="shared" si="71"/>
        <v>R125</v>
      </c>
      <c r="F291" s="44" t="str">
        <f t="shared" si="72"/>
        <v>kg</v>
      </c>
      <c r="G291" s="413">
        <f t="shared" si="74"/>
        <v>3185000</v>
      </c>
      <c r="H291" s="250"/>
      <c r="I291" s="251"/>
      <c r="J291" s="251">
        <f t="shared" si="70"/>
        <v>3185000</v>
      </c>
      <c r="K291" s="32">
        <f t="shared" si="75"/>
        <v>0</v>
      </c>
      <c r="L291" s="33">
        <f t="shared" si="76"/>
        <v>3185000</v>
      </c>
      <c r="M291" s="303" t="str">
        <f t="shared" si="73"/>
        <v>g/kg</v>
      </c>
      <c r="N291" s="298" t="str">
        <f t="shared" si="73"/>
        <v>Umweltbundesamt GmbH, IPCC AR5</v>
      </c>
    </row>
    <row r="292" spans="2:14" ht="15" customHeight="1" x14ac:dyDescent="0.25">
      <c r="B292" s="686"/>
      <c r="C292" s="507"/>
      <c r="D292" s="507"/>
      <c r="E292" s="48" t="str">
        <f t="shared" si="71"/>
        <v>R407c</v>
      </c>
      <c r="F292" s="44" t="str">
        <f t="shared" si="72"/>
        <v>kg</v>
      </c>
      <c r="G292" s="413">
        <f t="shared" si="74"/>
        <v>1639210</v>
      </c>
      <c r="H292" s="250"/>
      <c r="I292" s="251"/>
      <c r="J292" s="251">
        <f t="shared" si="70"/>
        <v>1639210</v>
      </c>
      <c r="K292" s="32">
        <f t="shared" si="75"/>
        <v>0</v>
      </c>
      <c r="L292" s="33">
        <f t="shared" si="76"/>
        <v>1639210</v>
      </c>
      <c r="M292" s="303" t="str">
        <f t="shared" si="73"/>
        <v>g/kg</v>
      </c>
      <c r="N292" s="298" t="str">
        <f t="shared" si="73"/>
        <v>Umweltbundesamt GmbH, IPCC AR5</v>
      </c>
    </row>
    <row r="293" spans="2:14" ht="15" customHeight="1" x14ac:dyDescent="0.25">
      <c r="B293" s="686"/>
      <c r="C293" s="507"/>
      <c r="D293" s="507"/>
      <c r="E293" s="48" t="str">
        <f t="shared" si="71"/>
        <v>R413A</v>
      </c>
      <c r="F293" s="44" t="str">
        <f t="shared" si="72"/>
        <v>kg</v>
      </c>
      <c r="G293" s="413">
        <f t="shared" si="74"/>
        <v>1960090</v>
      </c>
      <c r="H293" s="250"/>
      <c r="I293" s="251"/>
      <c r="J293" s="251">
        <f t="shared" si="70"/>
        <v>1960090</v>
      </c>
      <c r="K293" s="32">
        <f t="shared" si="75"/>
        <v>0</v>
      </c>
      <c r="L293" s="33">
        <f t="shared" si="76"/>
        <v>1960090</v>
      </c>
      <c r="M293" s="303" t="str">
        <f t="shared" si="73"/>
        <v>g/kg</v>
      </c>
      <c r="N293" s="298" t="str">
        <f t="shared" si="73"/>
        <v>Umweltbundesamt GmbH, IPCC AR5</v>
      </c>
    </row>
    <row r="294" spans="2:14" ht="15" customHeight="1" x14ac:dyDescent="0.25">
      <c r="B294" s="686"/>
      <c r="C294" s="507"/>
      <c r="D294" s="507"/>
      <c r="E294" s="48" t="str">
        <f t="shared" si="71"/>
        <v>R218</v>
      </c>
      <c r="F294" s="44" t="str">
        <f t="shared" si="72"/>
        <v>kg</v>
      </c>
      <c r="G294" s="413">
        <f t="shared" si="74"/>
        <v>8915000</v>
      </c>
      <c r="H294" s="250"/>
      <c r="I294" s="251"/>
      <c r="J294" s="251">
        <f t="shared" si="70"/>
        <v>8915000</v>
      </c>
      <c r="K294" s="32">
        <f t="shared" si="75"/>
        <v>0</v>
      </c>
      <c r="L294" s="33">
        <f t="shared" si="76"/>
        <v>8915000</v>
      </c>
      <c r="M294" s="303" t="str">
        <f t="shared" si="73"/>
        <v>g/kg</v>
      </c>
      <c r="N294" s="298" t="str">
        <f t="shared" si="73"/>
        <v>Umweltbundesamt GmbH, IPCC AR5</v>
      </c>
    </row>
    <row r="295" spans="2:14" ht="15" customHeight="1" x14ac:dyDescent="0.25">
      <c r="B295" s="686"/>
      <c r="C295" s="507"/>
      <c r="D295" s="507"/>
      <c r="E295" s="48" t="str">
        <f t="shared" si="71"/>
        <v>R600a</v>
      </c>
      <c r="F295" s="44" t="str">
        <f t="shared" si="72"/>
        <v>kg</v>
      </c>
      <c r="G295" s="413">
        <f t="shared" si="74"/>
        <v>18000</v>
      </c>
      <c r="H295" s="250"/>
      <c r="I295" s="251"/>
      <c r="J295" s="251">
        <f t="shared" si="70"/>
        <v>18000</v>
      </c>
      <c r="K295" s="32">
        <f t="shared" si="75"/>
        <v>0</v>
      </c>
      <c r="L295" s="33">
        <f t="shared" si="76"/>
        <v>18000</v>
      </c>
      <c r="M295" s="303" t="str">
        <f t="shared" si="73"/>
        <v>g/kg</v>
      </c>
      <c r="N295" s="298" t="str">
        <f t="shared" si="73"/>
        <v>Umweltbundesamt GmbH, IPCC AR5</v>
      </c>
    </row>
    <row r="296" spans="2:14" ht="15" customHeight="1" x14ac:dyDescent="0.25">
      <c r="B296" s="686"/>
      <c r="C296" s="507"/>
      <c r="D296" s="507"/>
      <c r="E296" s="48" t="str">
        <f t="shared" si="71"/>
        <v>R422D</v>
      </c>
      <c r="F296" s="44" t="str">
        <f t="shared" si="72"/>
        <v>kg</v>
      </c>
      <c r="G296" s="413">
        <f t="shared" si="74"/>
        <v>2488272</v>
      </c>
      <c r="H296" s="250"/>
      <c r="I296" s="251"/>
      <c r="J296" s="251">
        <f t="shared" si="70"/>
        <v>2488272</v>
      </c>
      <c r="K296" s="32">
        <f t="shared" si="75"/>
        <v>0</v>
      </c>
      <c r="L296" s="33">
        <f t="shared" si="76"/>
        <v>2488272</v>
      </c>
      <c r="M296" s="303" t="str">
        <f t="shared" si="73"/>
        <v>g/kg</v>
      </c>
      <c r="N296" s="298" t="str">
        <f t="shared" si="73"/>
        <v>Umweltbundesamt GmbH, IPCC AR5</v>
      </c>
    </row>
    <row r="297" spans="2:14" ht="15" customHeight="1" x14ac:dyDescent="0.25">
      <c r="B297" s="686"/>
      <c r="C297" s="507"/>
      <c r="D297" s="507"/>
      <c r="E297" s="48" t="str">
        <f t="shared" si="71"/>
        <v>DI44</v>
      </c>
      <c r="F297" s="44" t="str">
        <f t="shared" si="72"/>
        <v>kg</v>
      </c>
      <c r="G297" s="413">
        <f t="shared" si="74"/>
        <v>2514459.9999999995</v>
      </c>
      <c r="H297" s="250"/>
      <c r="I297" s="251"/>
      <c r="J297" s="251">
        <f t="shared" si="70"/>
        <v>2514459.9999999995</v>
      </c>
      <c r="K297" s="32">
        <f t="shared" si="75"/>
        <v>0</v>
      </c>
      <c r="L297" s="33">
        <f t="shared" si="76"/>
        <v>2514459.9999999995</v>
      </c>
      <c r="M297" s="303" t="str">
        <f t="shared" si="73"/>
        <v>g/kg</v>
      </c>
      <c r="N297" s="298" t="str">
        <f t="shared" si="73"/>
        <v>Umweltbundesamt GmbH, IPCC AR5</v>
      </c>
    </row>
    <row r="298" spans="2:14" ht="15" customHeight="1" x14ac:dyDescent="0.25">
      <c r="B298" s="686"/>
      <c r="C298" s="507"/>
      <c r="D298" s="507"/>
      <c r="E298" s="48" t="str">
        <f t="shared" si="71"/>
        <v>R143A</v>
      </c>
      <c r="F298" s="44" t="str">
        <f t="shared" si="72"/>
        <v>kg</v>
      </c>
      <c r="G298" s="413">
        <f t="shared" si="74"/>
        <v>4815000</v>
      </c>
      <c r="H298" s="250"/>
      <c r="I298" s="251"/>
      <c r="J298" s="251">
        <f t="shared" si="70"/>
        <v>4815000</v>
      </c>
      <c r="K298" s="32">
        <f t="shared" si="75"/>
        <v>0</v>
      </c>
      <c r="L298" s="33">
        <f t="shared" si="76"/>
        <v>4815000</v>
      </c>
      <c r="M298" s="303" t="str">
        <f t="shared" si="73"/>
        <v>g/kg</v>
      </c>
      <c r="N298" s="298" t="str">
        <f t="shared" si="73"/>
        <v>Umweltbundesamt GmbH, IPCC AR5</v>
      </c>
    </row>
    <row r="299" spans="2:14" ht="15" customHeight="1" x14ac:dyDescent="0.25">
      <c r="B299" s="686"/>
      <c r="C299" s="507"/>
      <c r="D299" s="507"/>
      <c r="E299" s="48" t="str">
        <f t="shared" si="71"/>
        <v>R290</v>
      </c>
      <c r="F299" s="44" t="str">
        <f t="shared" si="72"/>
        <v>kg</v>
      </c>
      <c r="G299" s="413">
        <f t="shared" si="74"/>
        <v>18000</v>
      </c>
      <c r="H299" s="250"/>
      <c r="I299" s="251"/>
      <c r="J299" s="251">
        <f t="shared" si="70"/>
        <v>18000</v>
      </c>
      <c r="K299" s="32">
        <f t="shared" si="75"/>
        <v>0</v>
      </c>
      <c r="L299" s="33">
        <f t="shared" si="76"/>
        <v>18000</v>
      </c>
      <c r="M299" s="303" t="str">
        <f t="shared" si="73"/>
        <v>g/kg</v>
      </c>
      <c r="N299" s="298" t="str">
        <f t="shared" si="73"/>
        <v>Umweltbundesamt GmbH, IPCC AR5</v>
      </c>
    </row>
    <row r="300" spans="2:14" ht="15" customHeight="1" x14ac:dyDescent="0.25">
      <c r="B300" s="686"/>
      <c r="C300" s="507"/>
      <c r="D300" s="507"/>
      <c r="E300" s="48" t="str">
        <f t="shared" si="71"/>
        <v>R402a</v>
      </c>
      <c r="F300" s="44" t="str">
        <f t="shared" si="72"/>
        <v>kg</v>
      </c>
      <c r="G300" s="413">
        <f t="shared" si="74"/>
        <v>2585860</v>
      </c>
      <c r="H300" s="250"/>
      <c r="I300" s="251"/>
      <c r="J300" s="251">
        <f t="shared" si="70"/>
        <v>2585860</v>
      </c>
      <c r="K300" s="32">
        <f t="shared" si="75"/>
        <v>0</v>
      </c>
      <c r="L300" s="33">
        <f t="shared" si="76"/>
        <v>2585860</v>
      </c>
      <c r="M300" s="303" t="str">
        <f t="shared" si="73"/>
        <v>g/kg</v>
      </c>
      <c r="N300" s="298" t="str">
        <f t="shared" si="73"/>
        <v>Umweltbundesamt GmbH, IPCC AR5</v>
      </c>
    </row>
    <row r="301" spans="2:14" ht="15" customHeight="1" x14ac:dyDescent="0.25">
      <c r="B301" s="686"/>
      <c r="C301" s="507"/>
      <c r="D301" s="507"/>
      <c r="E301" s="48" t="str">
        <f t="shared" si="71"/>
        <v>R402B</v>
      </c>
      <c r="F301" s="44" t="str">
        <f t="shared" si="72"/>
        <v>kg</v>
      </c>
      <c r="G301" s="413">
        <f t="shared" si="74"/>
        <v>2275660</v>
      </c>
      <c r="H301" s="250"/>
      <c r="I301" s="251"/>
      <c r="J301" s="251">
        <f t="shared" si="70"/>
        <v>2275660</v>
      </c>
      <c r="K301" s="32">
        <f t="shared" si="75"/>
        <v>0</v>
      </c>
      <c r="L301" s="33">
        <f t="shared" si="76"/>
        <v>2275660</v>
      </c>
      <c r="M301" s="303" t="str">
        <f t="shared" si="73"/>
        <v>g/kg</v>
      </c>
      <c r="N301" s="298" t="str">
        <f t="shared" si="73"/>
        <v>Umweltbundesamt GmbH, IPCC AR5</v>
      </c>
    </row>
    <row r="302" spans="2:14" ht="15" customHeight="1" x14ac:dyDescent="0.25">
      <c r="B302" s="686"/>
      <c r="C302" s="507"/>
      <c r="D302" s="507"/>
      <c r="E302" s="48" t="str">
        <f t="shared" si="71"/>
        <v>R401B</v>
      </c>
      <c r="F302" s="44" t="str">
        <f t="shared" si="72"/>
        <v>kg</v>
      </c>
      <c r="G302" s="413">
        <f t="shared" si="74"/>
        <v>1251340</v>
      </c>
      <c r="H302" s="250"/>
      <c r="I302" s="251"/>
      <c r="J302" s="251">
        <f t="shared" si="70"/>
        <v>1251340</v>
      </c>
      <c r="K302" s="32">
        <f t="shared" si="75"/>
        <v>0</v>
      </c>
      <c r="L302" s="33">
        <f t="shared" si="76"/>
        <v>1251340</v>
      </c>
      <c r="M302" s="303" t="str">
        <f t="shared" si="73"/>
        <v>g/kg</v>
      </c>
      <c r="N302" s="298" t="str">
        <f t="shared" si="73"/>
        <v>Umweltbundesamt GmbH, IPCC AR5</v>
      </c>
    </row>
    <row r="303" spans="2:14" ht="15" customHeight="1" x14ac:dyDescent="0.25">
      <c r="B303" s="686"/>
      <c r="C303" s="507"/>
      <c r="D303" s="507"/>
      <c r="E303" s="48" t="str">
        <f t="shared" si="71"/>
        <v>R507</v>
      </c>
      <c r="F303" s="44" t="str">
        <f t="shared" si="72"/>
        <v>kg</v>
      </c>
      <c r="G303" s="413">
        <f t="shared" si="74"/>
        <v>4000000</v>
      </c>
      <c r="H303" s="250"/>
      <c r="I303" s="251"/>
      <c r="J303" s="251">
        <f t="shared" si="70"/>
        <v>4000000</v>
      </c>
      <c r="K303" s="32">
        <f t="shared" si="75"/>
        <v>0</v>
      </c>
      <c r="L303" s="33">
        <f t="shared" si="76"/>
        <v>4000000</v>
      </c>
      <c r="M303" s="303" t="str">
        <f t="shared" si="73"/>
        <v>g/kg</v>
      </c>
      <c r="N303" s="298" t="str">
        <f t="shared" si="73"/>
        <v>Umweltbundesamt GmbH, IPCC AR5</v>
      </c>
    </row>
    <row r="304" spans="2:14" ht="15" customHeight="1" x14ac:dyDescent="0.25">
      <c r="B304" s="686"/>
      <c r="C304" s="507"/>
      <c r="D304" s="507"/>
      <c r="E304" s="48" t="str">
        <f t="shared" si="71"/>
        <v>R12</v>
      </c>
      <c r="F304" s="44" t="str">
        <f t="shared" si="72"/>
        <v>kg</v>
      </c>
      <c r="G304" s="413">
        <f t="shared" si="74"/>
        <v>10215000</v>
      </c>
      <c r="H304" s="250"/>
      <c r="I304" s="251"/>
      <c r="J304" s="251">
        <f t="shared" si="70"/>
        <v>10215000</v>
      </c>
      <c r="K304" s="32">
        <f t="shared" si="75"/>
        <v>0</v>
      </c>
      <c r="L304" s="33">
        <f t="shared" si="76"/>
        <v>10215000</v>
      </c>
      <c r="M304" s="303" t="str">
        <f t="shared" si="73"/>
        <v>g/kg</v>
      </c>
      <c r="N304" s="298" t="str">
        <f t="shared" si="73"/>
        <v>Umweltbundesamt GmbH, IPCC AR5</v>
      </c>
    </row>
    <row r="305" spans="2:14" ht="15" customHeight="1" x14ac:dyDescent="0.25">
      <c r="B305" s="686"/>
      <c r="C305" s="507"/>
      <c r="D305" s="507"/>
      <c r="E305" s="48" t="str">
        <f t="shared" si="71"/>
        <v>R502</v>
      </c>
      <c r="F305" s="44" t="str">
        <f t="shared" si="72"/>
        <v>kg</v>
      </c>
      <c r="G305" s="413">
        <f t="shared" si="74"/>
        <v>4800920</v>
      </c>
      <c r="H305" s="250"/>
      <c r="I305" s="251"/>
      <c r="J305" s="251">
        <f t="shared" si="70"/>
        <v>4800920</v>
      </c>
      <c r="K305" s="32">
        <f t="shared" si="75"/>
        <v>0</v>
      </c>
      <c r="L305" s="33">
        <f t="shared" si="76"/>
        <v>4800920</v>
      </c>
      <c r="M305" s="303" t="str">
        <f t="shared" si="73"/>
        <v>g/kg</v>
      </c>
      <c r="N305" s="298" t="str">
        <f t="shared" si="73"/>
        <v>Umweltbundesamt GmbH, IPCC AR5</v>
      </c>
    </row>
    <row r="306" spans="2:14" ht="15" customHeight="1" x14ac:dyDescent="0.25">
      <c r="B306" s="686"/>
      <c r="C306" s="507"/>
      <c r="D306" s="507"/>
      <c r="E306" s="48" t="str">
        <f t="shared" si="71"/>
        <v>R744</v>
      </c>
      <c r="F306" s="44" t="str">
        <f t="shared" si="72"/>
        <v>kg</v>
      </c>
      <c r="G306" s="413">
        <f t="shared" si="74"/>
        <v>16000</v>
      </c>
      <c r="H306" s="250"/>
      <c r="I306" s="251"/>
      <c r="J306" s="251">
        <f t="shared" si="70"/>
        <v>16000</v>
      </c>
      <c r="K306" s="32">
        <f t="shared" si="75"/>
        <v>0</v>
      </c>
      <c r="L306" s="33">
        <f t="shared" si="76"/>
        <v>16000</v>
      </c>
      <c r="M306" s="303" t="str">
        <f t="shared" si="73"/>
        <v>g/kg</v>
      </c>
      <c r="N306" s="298" t="str">
        <f t="shared" si="73"/>
        <v>Umweltbundesamt GmbH, IPCC AR5</v>
      </c>
    </row>
    <row r="307" spans="2:14" ht="15" customHeight="1" x14ac:dyDescent="0.25">
      <c r="B307" s="686"/>
      <c r="C307" s="507"/>
      <c r="D307" s="507"/>
      <c r="E307" s="48" t="str">
        <f t="shared" si="71"/>
        <v>R417A</v>
      </c>
      <c r="F307" s="44" t="str">
        <f t="shared" si="72"/>
        <v>kg</v>
      </c>
      <c r="G307" s="413">
        <f t="shared" si="74"/>
        <v>2142322</v>
      </c>
      <c r="H307" s="250"/>
      <c r="I307" s="251"/>
      <c r="J307" s="251">
        <f t="shared" si="70"/>
        <v>2142322</v>
      </c>
      <c r="K307" s="32">
        <f t="shared" si="75"/>
        <v>0</v>
      </c>
      <c r="L307" s="33">
        <f t="shared" si="76"/>
        <v>2142322</v>
      </c>
      <c r="M307" s="303" t="str">
        <f t="shared" si="73"/>
        <v>g/kg</v>
      </c>
      <c r="N307" s="298" t="str">
        <f t="shared" si="73"/>
        <v>Umweltbundesamt GmbH, IPCC AR5</v>
      </c>
    </row>
    <row r="308" spans="2:14" ht="15" customHeight="1" x14ac:dyDescent="0.25">
      <c r="B308" s="686"/>
      <c r="C308" s="507"/>
      <c r="D308" s="507"/>
      <c r="E308" s="48" t="str">
        <f t="shared" si="71"/>
        <v>R115</v>
      </c>
      <c r="F308" s="44" t="str">
        <f t="shared" si="72"/>
        <v>kg</v>
      </c>
      <c r="G308" s="413">
        <f t="shared" si="74"/>
        <v>7685000</v>
      </c>
      <c r="H308" s="250"/>
      <c r="I308" s="251"/>
      <c r="J308" s="251">
        <f t="shared" si="70"/>
        <v>7685000</v>
      </c>
      <c r="K308" s="32">
        <f t="shared" si="75"/>
        <v>0</v>
      </c>
      <c r="L308" s="33">
        <f t="shared" si="76"/>
        <v>7685000</v>
      </c>
      <c r="M308" s="303" t="str">
        <f t="shared" si="73"/>
        <v>g/kg</v>
      </c>
      <c r="N308" s="298" t="str">
        <f t="shared" si="73"/>
        <v>Umweltbundesamt GmbH, IPCC AR5</v>
      </c>
    </row>
    <row r="309" spans="2:14" ht="15" customHeight="1" x14ac:dyDescent="0.25">
      <c r="B309" s="686"/>
      <c r="C309" s="507"/>
      <c r="D309" s="507"/>
      <c r="E309" s="48" t="str">
        <f t="shared" si="71"/>
        <v>R404a</v>
      </c>
      <c r="F309" s="44" t="str">
        <f t="shared" si="72"/>
        <v>kg</v>
      </c>
      <c r="G309" s="413">
        <f t="shared" si="74"/>
        <v>3957800</v>
      </c>
      <c r="H309" s="250"/>
      <c r="I309" s="251"/>
      <c r="J309" s="251">
        <f t="shared" si="70"/>
        <v>3957800</v>
      </c>
      <c r="K309" s="32">
        <f t="shared" si="75"/>
        <v>0</v>
      </c>
      <c r="L309" s="33">
        <f t="shared" si="76"/>
        <v>3957800</v>
      </c>
      <c r="M309" s="303" t="str">
        <f t="shared" si="73"/>
        <v>g/kg</v>
      </c>
      <c r="N309" s="298" t="str">
        <f t="shared" si="73"/>
        <v>Umweltbundesamt GmbH, IPCC AR5</v>
      </c>
    </row>
    <row r="310" spans="2:14" ht="15" customHeight="1" x14ac:dyDescent="0.25">
      <c r="B310" s="686"/>
      <c r="C310" s="507"/>
      <c r="D310" s="507"/>
      <c r="E310" s="48" t="str">
        <f t="shared" si="71"/>
        <v>R449A</v>
      </c>
      <c r="F310" s="44" t="str">
        <f t="shared" si="72"/>
        <v>kg</v>
      </c>
      <c r="G310" s="413">
        <f t="shared" si="74"/>
        <v>1297613</v>
      </c>
      <c r="H310" s="250"/>
      <c r="I310" s="251"/>
      <c r="J310" s="251">
        <f t="shared" si="70"/>
        <v>1297613</v>
      </c>
      <c r="K310" s="32">
        <f t="shared" si="75"/>
        <v>0</v>
      </c>
      <c r="L310" s="33">
        <f t="shared" si="76"/>
        <v>1297613</v>
      </c>
      <c r="M310" s="303" t="str">
        <f t="shared" si="73"/>
        <v>g/kg</v>
      </c>
      <c r="N310" s="298" t="str">
        <f t="shared" si="73"/>
        <v>Umweltbundesamt GmbH, IPCC AR5</v>
      </c>
    </row>
    <row r="311" spans="2:14" ht="15" customHeight="1" x14ac:dyDescent="0.25">
      <c r="B311" s="686"/>
      <c r="C311" s="507"/>
      <c r="D311" s="507"/>
      <c r="E311" s="48" t="str">
        <f t="shared" si="71"/>
        <v>R407F</v>
      </c>
      <c r="F311" s="44" t="str">
        <f t="shared" si="72"/>
        <v>kg</v>
      </c>
      <c r="G311" s="413">
        <f t="shared" si="74"/>
        <v>1689100</v>
      </c>
      <c r="H311" s="250"/>
      <c r="I311" s="251"/>
      <c r="J311" s="251">
        <f t="shared" si="70"/>
        <v>1689100</v>
      </c>
      <c r="K311" s="32">
        <f t="shared" si="75"/>
        <v>0</v>
      </c>
      <c r="L311" s="33">
        <f t="shared" si="76"/>
        <v>1689100</v>
      </c>
      <c r="M311" s="303" t="str">
        <f t="shared" si="73"/>
        <v>g/kg</v>
      </c>
      <c r="N311" s="298" t="str">
        <f t="shared" si="73"/>
        <v>Umweltbundesamt GmbH, IPCC AR5</v>
      </c>
    </row>
    <row r="312" spans="2:14" ht="15" customHeight="1" x14ac:dyDescent="0.25">
      <c r="B312" s="686"/>
      <c r="C312" s="507"/>
      <c r="D312" s="507"/>
      <c r="E312" s="48" t="str">
        <f t="shared" si="71"/>
        <v>R452a</v>
      </c>
      <c r="F312" s="44" t="str">
        <f t="shared" si="72"/>
        <v>kg</v>
      </c>
      <c r="G312" s="413">
        <f t="shared" si="74"/>
        <v>2155000</v>
      </c>
      <c r="H312" s="250"/>
      <c r="I312" s="251"/>
      <c r="J312" s="251">
        <f t="shared" si="70"/>
        <v>2155000</v>
      </c>
      <c r="K312" s="32">
        <f t="shared" si="75"/>
        <v>0</v>
      </c>
      <c r="L312" s="33">
        <f t="shared" si="76"/>
        <v>2155000</v>
      </c>
      <c r="M312" s="303" t="str">
        <f t="shared" si="73"/>
        <v>g/kg</v>
      </c>
      <c r="N312" s="298" t="str">
        <f t="shared" si="73"/>
        <v>Produkthersteller TEGA</v>
      </c>
    </row>
    <row r="313" spans="2:14" x14ac:dyDescent="0.25">
      <c r="B313" s="686"/>
      <c r="C313" s="507" t="s">
        <v>229</v>
      </c>
      <c r="D313" s="731"/>
      <c r="E313" s="48" t="s">
        <v>230</v>
      </c>
      <c r="F313" s="44" t="s">
        <v>20</v>
      </c>
      <c r="G313" s="413">
        <f t="shared" si="74"/>
        <v>14000</v>
      </c>
      <c r="H313" s="250"/>
      <c r="I313" s="251"/>
      <c r="J313" s="251">
        <v>14000</v>
      </c>
      <c r="K313" s="32">
        <f t="shared" si="75"/>
        <v>0</v>
      </c>
      <c r="L313" s="33">
        <f t="shared" si="76"/>
        <v>14000</v>
      </c>
      <c r="M313" s="303" t="s">
        <v>61</v>
      </c>
      <c r="N313" s="300" t="s">
        <v>269</v>
      </c>
    </row>
    <row r="314" spans="2:14" ht="30" x14ac:dyDescent="0.25">
      <c r="B314" s="686"/>
      <c r="C314" s="507"/>
      <c r="D314" s="507"/>
      <c r="E314" s="48" t="s">
        <v>231</v>
      </c>
      <c r="F314" s="44" t="s">
        <v>20</v>
      </c>
      <c r="G314" s="413">
        <f t="shared" si="74"/>
        <v>5000</v>
      </c>
      <c r="H314" s="250"/>
      <c r="I314" s="251"/>
      <c r="J314" s="251">
        <v>5000</v>
      </c>
      <c r="K314" s="32">
        <f t="shared" si="75"/>
        <v>0</v>
      </c>
      <c r="L314" s="33">
        <f t="shared" si="76"/>
        <v>5000</v>
      </c>
      <c r="M314" s="303" t="s">
        <v>61</v>
      </c>
      <c r="N314" s="300" t="s">
        <v>269</v>
      </c>
    </row>
    <row r="315" spans="2:14" ht="30" x14ac:dyDescent="0.25">
      <c r="B315" s="686"/>
      <c r="C315" s="507"/>
      <c r="D315" s="507"/>
      <c r="E315" s="48" t="s">
        <v>232</v>
      </c>
      <c r="F315" s="44" t="s">
        <v>20</v>
      </c>
      <c r="G315" s="413">
        <f t="shared" si="74"/>
        <v>6500</v>
      </c>
      <c r="H315" s="250"/>
      <c r="I315" s="251"/>
      <c r="J315" s="251">
        <v>6500</v>
      </c>
      <c r="K315" s="32">
        <f t="shared" si="75"/>
        <v>0</v>
      </c>
      <c r="L315" s="33">
        <f t="shared" si="76"/>
        <v>6500</v>
      </c>
      <c r="M315" s="303" t="s">
        <v>61</v>
      </c>
      <c r="N315" s="300" t="s">
        <v>271</v>
      </c>
    </row>
    <row r="316" spans="2:14" ht="30" x14ac:dyDescent="0.25">
      <c r="B316" s="686"/>
      <c r="C316" s="507"/>
      <c r="D316" s="507"/>
      <c r="E316" s="48" t="s">
        <v>233</v>
      </c>
      <c r="F316" s="44" t="s">
        <v>20</v>
      </c>
      <c r="G316" s="413">
        <f t="shared" si="74"/>
        <v>3000</v>
      </c>
      <c r="H316" s="250"/>
      <c r="I316" s="251"/>
      <c r="J316" s="251">
        <v>3000</v>
      </c>
      <c r="K316" s="32">
        <f t="shared" si="75"/>
        <v>0</v>
      </c>
      <c r="L316" s="33">
        <f t="shared" si="76"/>
        <v>3000</v>
      </c>
      <c r="M316" s="303" t="s">
        <v>61</v>
      </c>
      <c r="N316" s="300" t="s">
        <v>268</v>
      </c>
    </row>
    <row r="317" spans="2:14" ht="30" x14ac:dyDescent="0.25">
      <c r="B317" s="686"/>
      <c r="C317" s="507"/>
      <c r="D317" s="507"/>
      <c r="E317" s="48" t="s">
        <v>234</v>
      </c>
      <c r="F317" s="44" t="s">
        <v>20</v>
      </c>
      <c r="G317" s="413">
        <f t="shared" ref="G317:G319" si="77">SUM(H317:J317)</f>
        <v>4000</v>
      </c>
      <c r="H317" s="250"/>
      <c r="I317" s="251"/>
      <c r="J317" s="251">
        <v>4000</v>
      </c>
      <c r="K317" s="32">
        <f t="shared" si="75"/>
        <v>0</v>
      </c>
      <c r="L317" s="33">
        <f t="shared" si="76"/>
        <v>4000</v>
      </c>
      <c r="M317" s="303" t="s">
        <v>61</v>
      </c>
      <c r="N317" s="300" t="s">
        <v>270</v>
      </c>
    </row>
    <row r="318" spans="2:14" x14ac:dyDescent="0.25">
      <c r="B318" s="686"/>
      <c r="C318" s="507"/>
      <c r="D318" s="507"/>
      <c r="E318" s="48" t="s">
        <v>235</v>
      </c>
      <c r="F318" s="44" t="s">
        <v>20</v>
      </c>
      <c r="G318" s="413">
        <f t="shared" si="77"/>
        <v>6500</v>
      </c>
      <c r="H318" s="250"/>
      <c r="I318" s="251"/>
      <c r="J318" s="251">
        <v>6500</v>
      </c>
      <c r="K318" s="32">
        <f t="shared" si="75"/>
        <v>0</v>
      </c>
      <c r="L318" s="33">
        <f t="shared" si="76"/>
        <v>6500</v>
      </c>
      <c r="M318" s="303" t="s">
        <v>61</v>
      </c>
      <c r="N318" s="300" t="s">
        <v>268</v>
      </c>
    </row>
    <row r="319" spans="2:14" x14ac:dyDescent="0.25">
      <c r="B319" s="686"/>
      <c r="C319" s="507"/>
      <c r="D319" s="507"/>
      <c r="E319" s="48" t="s">
        <v>236</v>
      </c>
      <c r="F319" s="44" t="s">
        <v>20</v>
      </c>
      <c r="G319" s="413">
        <f t="shared" si="77"/>
        <v>4000</v>
      </c>
      <c r="H319" s="250"/>
      <c r="I319" s="251"/>
      <c r="J319" s="251">
        <v>4000</v>
      </c>
      <c r="K319" s="32">
        <f t="shared" si="75"/>
        <v>0</v>
      </c>
      <c r="L319" s="33">
        <f t="shared" si="76"/>
        <v>4000</v>
      </c>
      <c r="M319" s="303" t="s">
        <v>61</v>
      </c>
      <c r="N319" s="300" t="s">
        <v>268</v>
      </c>
    </row>
    <row r="321" spans="2:14" x14ac:dyDescent="0.25">
      <c r="B321" s="49" t="s">
        <v>284</v>
      </c>
    </row>
    <row r="322" spans="2:14" ht="14.25" customHeight="1" x14ac:dyDescent="0.25">
      <c r="B322" s="732" t="s">
        <v>347</v>
      </c>
      <c r="C322" s="733"/>
      <c r="D322" s="733"/>
      <c r="E322" s="733"/>
      <c r="F322" s="733"/>
      <c r="G322" s="733"/>
      <c r="H322" s="733"/>
      <c r="I322" s="733"/>
      <c r="J322" s="733"/>
      <c r="K322" s="733"/>
      <c r="L322" s="733"/>
      <c r="M322" s="733"/>
      <c r="N322" s="733"/>
    </row>
    <row r="323" spans="2:14" ht="15" customHeight="1" x14ac:dyDescent="0.25">
      <c r="B323" s="736" t="s">
        <v>335</v>
      </c>
      <c r="C323" s="736"/>
      <c r="D323" s="736"/>
      <c r="E323" s="736"/>
      <c r="F323" s="736"/>
      <c r="G323" s="736"/>
      <c r="H323" s="736"/>
      <c r="I323" s="736"/>
      <c r="J323" s="736"/>
      <c r="K323" s="736"/>
      <c r="L323" s="736"/>
      <c r="M323" s="736"/>
      <c r="N323" s="736"/>
    </row>
    <row r="324" spans="2:14" x14ac:dyDescent="0.25">
      <c r="B324" s="736" t="s">
        <v>336</v>
      </c>
      <c r="C324" s="736"/>
      <c r="D324" s="736"/>
      <c r="E324" s="736"/>
      <c r="F324" s="736"/>
      <c r="G324" s="736"/>
      <c r="H324" s="736"/>
      <c r="I324" s="736"/>
      <c r="J324" s="736"/>
      <c r="K324" s="736"/>
      <c r="L324" s="736"/>
      <c r="M324" s="736"/>
      <c r="N324" s="736"/>
    </row>
    <row r="325" spans="2:14" x14ac:dyDescent="0.25">
      <c r="B325" s="301" t="s">
        <v>265</v>
      </c>
      <c r="C325" s="301"/>
      <c r="D325" s="301"/>
      <c r="E325" s="301"/>
      <c r="F325" s="301"/>
      <c r="G325" s="301"/>
      <c r="H325" s="301"/>
      <c r="I325" s="301"/>
      <c r="J325" s="301"/>
      <c r="K325" s="301"/>
      <c r="L325" s="301"/>
      <c r="M325" s="301"/>
      <c r="N325" s="301"/>
    </row>
    <row r="326" spans="2:14" x14ac:dyDescent="0.25">
      <c r="B326" s="734" t="s">
        <v>266</v>
      </c>
      <c r="C326" s="734"/>
      <c r="D326" s="734"/>
      <c r="E326" s="734"/>
      <c r="F326" s="734"/>
      <c r="G326" s="734"/>
      <c r="H326" s="734"/>
      <c r="I326" s="734"/>
      <c r="J326" s="734"/>
      <c r="K326" s="734"/>
      <c r="L326" s="734"/>
      <c r="M326" s="734"/>
      <c r="N326" s="734"/>
    </row>
    <row r="327" spans="2:14" ht="15" customHeight="1" x14ac:dyDescent="0.25">
      <c r="B327" s="730" t="s">
        <v>267</v>
      </c>
      <c r="C327" s="730"/>
      <c r="D327" s="730"/>
      <c r="E327" s="730"/>
      <c r="F327" s="730"/>
      <c r="G327" s="730"/>
      <c r="H327" s="730"/>
      <c r="I327" s="730"/>
      <c r="J327" s="730"/>
      <c r="K327" s="730"/>
      <c r="L327" s="730"/>
      <c r="M327" s="730"/>
      <c r="N327" s="730"/>
    </row>
    <row r="328" spans="2:14" x14ac:dyDescent="0.25">
      <c r="G328" s="50"/>
      <c r="H328" s="50"/>
      <c r="I328" s="50"/>
      <c r="J328" s="50"/>
      <c r="K328"/>
      <c r="L328"/>
      <c r="M328"/>
      <c r="N328"/>
    </row>
    <row r="329" spans="2:14" x14ac:dyDescent="0.25">
      <c r="G329" s="50"/>
      <c r="H329" s="50"/>
      <c r="I329" s="50"/>
      <c r="J329" s="50"/>
      <c r="K329"/>
      <c r="L329"/>
      <c r="M329"/>
      <c r="N329"/>
    </row>
    <row r="330" spans="2:14" x14ac:dyDescent="0.25">
      <c r="G330" s="50"/>
      <c r="H330" s="50"/>
      <c r="I330" s="50"/>
      <c r="J330" s="50"/>
      <c r="K330"/>
      <c r="L330"/>
      <c r="M330"/>
      <c r="N330"/>
    </row>
    <row r="331" spans="2:14" x14ac:dyDescent="0.25">
      <c r="G331" s="50"/>
      <c r="H331" s="50"/>
      <c r="I331" s="50"/>
      <c r="J331" s="50"/>
      <c r="K331"/>
      <c r="L331"/>
      <c r="M331"/>
      <c r="N331"/>
    </row>
    <row r="332" spans="2:14" x14ac:dyDescent="0.25">
      <c r="G332" s="50"/>
      <c r="H332" s="50"/>
      <c r="I332" s="50"/>
      <c r="J332" s="50"/>
      <c r="K332"/>
      <c r="L332"/>
      <c r="M332"/>
      <c r="N332"/>
    </row>
    <row r="333" spans="2:14" ht="15" customHeight="1" x14ac:dyDescent="0.25">
      <c r="G333" s="50"/>
      <c r="H333" s="50"/>
      <c r="I333" s="50"/>
      <c r="J333" s="50"/>
      <c r="K333"/>
      <c r="L333"/>
      <c r="M333"/>
      <c r="N333"/>
    </row>
    <row r="334" spans="2:14" x14ac:dyDescent="0.25">
      <c r="G334" s="50"/>
      <c r="H334" s="50"/>
      <c r="I334" s="50"/>
      <c r="J334" s="50"/>
      <c r="K334"/>
      <c r="L334"/>
      <c r="M334"/>
      <c r="N334"/>
    </row>
    <row r="335" spans="2:14" x14ac:dyDescent="0.25">
      <c r="G335" s="50"/>
      <c r="H335" s="50"/>
      <c r="I335" s="50"/>
      <c r="J335" s="50"/>
      <c r="K335"/>
      <c r="L335"/>
      <c r="M335"/>
      <c r="N335"/>
    </row>
    <row r="336" spans="2:14" ht="15" customHeight="1" x14ac:dyDescent="0.25">
      <c r="G336" s="50"/>
      <c r="H336" s="50"/>
      <c r="I336" s="50"/>
      <c r="J336" s="50"/>
      <c r="K336"/>
      <c r="L336"/>
      <c r="M336"/>
      <c r="N336"/>
    </row>
    <row r="337" spans="7:14" x14ac:dyDescent="0.25">
      <c r="G337" s="50"/>
      <c r="H337" s="50"/>
      <c r="I337" s="50"/>
      <c r="J337" s="50"/>
      <c r="K337"/>
      <c r="L337"/>
      <c r="M337"/>
      <c r="N337"/>
    </row>
    <row r="338" spans="7:14" x14ac:dyDescent="0.25">
      <c r="G338" s="50"/>
      <c r="H338" s="50"/>
      <c r="I338" s="50"/>
      <c r="J338" s="50"/>
      <c r="K338"/>
      <c r="L338"/>
      <c r="M338"/>
      <c r="N338"/>
    </row>
    <row r="339" spans="7:14" x14ac:dyDescent="0.25">
      <c r="G339" s="50"/>
      <c r="H339" s="50"/>
      <c r="I339" s="50"/>
      <c r="J339" s="50"/>
      <c r="K339"/>
      <c r="L339"/>
      <c r="M339"/>
      <c r="N339"/>
    </row>
    <row r="340" spans="7:14" ht="15" customHeight="1" x14ac:dyDescent="0.25">
      <c r="G340" s="50"/>
      <c r="H340" s="50"/>
      <c r="I340" s="50"/>
      <c r="J340" s="50"/>
      <c r="K340"/>
      <c r="L340"/>
      <c r="M340"/>
      <c r="N340"/>
    </row>
    <row r="341" spans="7:14" x14ac:dyDescent="0.25">
      <c r="G341" s="50"/>
      <c r="H341" s="50"/>
      <c r="I341" s="50"/>
      <c r="J341" s="50"/>
      <c r="K341"/>
      <c r="L341"/>
      <c r="M341"/>
      <c r="N341"/>
    </row>
    <row r="342" spans="7:14" x14ac:dyDescent="0.25">
      <c r="G342" s="50"/>
      <c r="H342" s="50"/>
      <c r="I342" s="50"/>
      <c r="J342" s="50"/>
      <c r="K342"/>
      <c r="L342"/>
      <c r="M342"/>
      <c r="N342"/>
    </row>
    <row r="343" spans="7:14" x14ac:dyDescent="0.25">
      <c r="G343" s="50"/>
      <c r="H343" s="50"/>
      <c r="I343" s="50"/>
      <c r="J343" s="50"/>
      <c r="K343"/>
      <c r="L343"/>
      <c r="M343"/>
      <c r="N343"/>
    </row>
    <row r="344" spans="7:14" x14ac:dyDescent="0.25">
      <c r="G344" s="50"/>
      <c r="H344" s="50"/>
      <c r="I344" s="50"/>
      <c r="J344" s="50"/>
      <c r="K344"/>
      <c r="L344"/>
      <c r="M344"/>
      <c r="N344"/>
    </row>
    <row r="345" spans="7:14" x14ac:dyDescent="0.25">
      <c r="G345" s="50"/>
      <c r="H345" s="50"/>
      <c r="I345" s="50"/>
      <c r="J345" s="50"/>
      <c r="K345"/>
      <c r="L345"/>
      <c r="M345"/>
      <c r="N345"/>
    </row>
  </sheetData>
  <sheetProtection algorithmName="SHA-512" hashValue="qxyvlViU012DuhTq7U4k/gz68Jd6XbRwrhtB3xJPzMqJ9psXjBzeKUfwa8DQdS/goyp6Ya8P9AHihq9qwbVIFw==" saltValue="NbK9HeJliYH69pNRD3Yilg==" spinCount="100000" sheet="1" objects="1" scenarios="1" formatCells="0" formatColumns="0" formatRows="0"/>
  <mergeCells count="185">
    <mergeCell ref="D8:E9"/>
    <mergeCell ref="D4:D7"/>
    <mergeCell ref="D242:D243"/>
    <mergeCell ref="E242:E243"/>
    <mergeCell ref="B2:D2"/>
    <mergeCell ref="B323:N323"/>
    <mergeCell ref="B324:N324"/>
    <mergeCell ref="C200:E200"/>
    <mergeCell ref="C201:D216"/>
    <mergeCell ref="B200:B216"/>
    <mergeCell ref="D262:D263"/>
    <mergeCell ref="D268:D269"/>
    <mergeCell ref="E268:E269"/>
    <mergeCell ref="D270:D271"/>
    <mergeCell ref="E270:E271"/>
    <mergeCell ref="D252:D253"/>
    <mergeCell ref="E252:E253"/>
    <mergeCell ref="D254:D255"/>
    <mergeCell ref="E254:E255"/>
    <mergeCell ref="D256:D257"/>
    <mergeCell ref="E256:E257"/>
    <mergeCell ref="D258:D259"/>
    <mergeCell ref="E258:E259"/>
    <mergeCell ref="D260:D261"/>
    <mergeCell ref="B327:N327"/>
    <mergeCell ref="B282:B319"/>
    <mergeCell ref="C282:D312"/>
    <mergeCell ref="C313:C319"/>
    <mergeCell ref="D313:D319"/>
    <mergeCell ref="B322:N322"/>
    <mergeCell ref="B326:N326"/>
    <mergeCell ref="D272:D273"/>
    <mergeCell ref="E272:E273"/>
    <mergeCell ref="D274:D275"/>
    <mergeCell ref="E274:E275"/>
    <mergeCell ref="D276:D277"/>
    <mergeCell ref="E276:E277"/>
    <mergeCell ref="C278:C281"/>
    <mergeCell ref="D278:D279"/>
    <mergeCell ref="E278:E279"/>
    <mergeCell ref="D280:D281"/>
    <mergeCell ref="E280:E281"/>
    <mergeCell ref="E260:E261"/>
    <mergeCell ref="E244:E245"/>
    <mergeCell ref="D246:D247"/>
    <mergeCell ref="E246:E247"/>
    <mergeCell ref="D248:D249"/>
    <mergeCell ref="E248:E249"/>
    <mergeCell ref="D250:D251"/>
    <mergeCell ref="E250:E251"/>
    <mergeCell ref="E262:E263"/>
    <mergeCell ref="D264:D267"/>
    <mergeCell ref="E264:E265"/>
    <mergeCell ref="E266:E267"/>
    <mergeCell ref="B199:F199"/>
    <mergeCell ref="B217:D217"/>
    <mergeCell ref="B218:B281"/>
    <mergeCell ref="C218:C221"/>
    <mergeCell ref="D218:D221"/>
    <mergeCell ref="E218:E219"/>
    <mergeCell ref="E220:E221"/>
    <mergeCell ref="D222:D224"/>
    <mergeCell ref="E222:E224"/>
    <mergeCell ref="D225:D228"/>
    <mergeCell ref="E225:E226"/>
    <mergeCell ref="E227:E228"/>
    <mergeCell ref="D229:D230"/>
    <mergeCell ref="E229:E230"/>
    <mergeCell ref="C234:C277"/>
    <mergeCell ref="D234:D235"/>
    <mergeCell ref="E234:E235"/>
    <mergeCell ref="D236:D239"/>
    <mergeCell ref="E236:E237"/>
    <mergeCell ref="E238:E239"/>
    <mergeCell ref="D240:D241"/>
    <mergeCell ref="E240:E241"/>
    <mergeCell ref="D244:D245"/>
    <mergeCell ref="B154:B198"/>
    <mergeCell ref="C154:C157"/>
    <mergeCell ref="D155:D156"/>
    <mergeCell ref="C158:D188"/>
    <mergeCell ref="C189:C198"/>
    <mergeCell ref="D189:D198"/>
    <mergeCell ref="E231:E233"/>
    <mergeCell ref="C222:C233"/>
    <mergeCell ref="D231:D233"/>
    <mergeCell ref="B85:B153"/>
    <mergeCell ref="C85:C94"/>
    <mergeCell ref="D89:D90"/>
    <mergeCell ref="D91:D94"/>
    <mergeCell ref="D98:D103"/>
    <mergeCell ref="D110:D115"/>
    <mergeCell ref="C119:C128"/>
    <mergeCell ref="D123:D124"/>
    <mergeCell ref="D125:D128"/>
    <mergeCell ref="C129:C138"/>
    <mergeCell ref="D133:D134"/>
    <mergeCell ref="D135:D138"/>
    <mergeCell ref="C139:C153"/>
    <mergeCell ref="D139:D147"/>
    <mergeCell ref="C95:C106"/>
    <mergeCell ref="C107:C118"/>
    <mergeCell ref="C70:C78"/>
    <mergeCell ref="D70:D72"/>
    <mergeCell ref="D73:D76"/>
    <mergeCell ref="E73:E74"/>
    <mergeCell ref="E75:E76"/>
    <mergeCell ref="D77:D78"/>
    <mergeCell ref="E77:E78"/>
    <mergeCell ref="C79:C84"/>
    <mergeCell ref="D79:D80"/>
    <mergeCell ref="E79:E80"/>
    <mergeCell ref="D81:D82"/>
    <mergeCell ref="E81:E82"/>
    <mergeCell ref="D83:D84"/>
    <mergeCell ref="E83:E84"/>
    <mergeCell ref="E139:E140"/>
    <mergeCell ref="E141:E142"/>
    <mergeCell ref="E143:E144"/>
    <mergeCell ref="E145:E146"/>
    <mergeCell ref="D148:D150"/>
    <mergeCell ref="E148:E149"/>
    <mergeCell ref="D58:D59"/>
    <mergeCell ref="E58:E59"/>
    <mergeCell ref="D60:D61"/>
    <mergeCell ref="E60:E61"/>
    <mergeCell ref="D62:D63"/>
    <mergeCell ref="E62:E63"/>
    <mergeCell ref="D64:D65"/>
    <mergeCell ref="E64:E65"/>
    <mergeCell ref="D40:D41"/>
    <mergeCell ref="E40:E41"/>
    <mergeCell ref="D42:D43"/>
    <mergeCell ref="E42:E43"/>
    <mergeCell ref="D44:D45"/>
    <mergeCell ref="E44:E45"/>
    <mergeCell ref="D46:D47"/>
    <mergeCell ref="E46:E47"/>
    <mergeCell ref="C66:C69"/>
    <mergeCell ref="D66:D67"/>
    <mergeCell ref="E66:E67"/>
    <mergeCell ref="D68:D69"/>
    <mergeCell ref="E68:E69"/>
    <mergeCell ref="D48:D49"/>
    <mergeCell ref="E48:E49"/>
    <mergeCell ref="D50:D51"/>
    <mergeCell ref="E50:E51"/>
    <mergeCell ref="D52:D55"/>
    <mergeCell ref="E52:E53"/>
    <mergeCell ref="E54:E55"/>
    <mergeCell ref="D56:D57"/>
    <mergeCell ref="E56:E57"/>
    <mergeCell ref="E30:E31"/>
    <mergeCell ref="D32:D33"/>
    <mergeCell ref="E32:E33"/>
    <mergeCell ref="D34:D35"/>
    <mergeCell ref="E34:E35"/>
    <mergeCell ref="D36:D37"/>
    <mergeCell ref="E36:E37"/>
    <mergeCell ref="D38:D39"/>
    <mergeCell ref="E38:E39"/>
    <mergeCell ref="B3:F3"/>
    <mergeCell ref="B4:B84"/>
    <mergeCell ref="C4:C9"/>
    <mergeCell ref="E4:E5"/>
    <mergeCell ref="E6:E7"/>
    <mergeCell ref="C10:C21"/>
    <mergeCell ref="D10:D12"/>
    <mergeCell ref="E10:E12"/>
    <mergeCell ref="D13:D16"/>
    <mergeCell ref="E13:E14"/>
    <mergeCell ref="E15:E16"/>
    <mergeCell ref="D17:D18"/>
    <mergeCell ref="E17:E18"/>
    <mergeCell ref="D19:D21"/>
    <mergeCell ref="E19:E21"/>
    <mergeCell ref="C22:C65"/>
    <mergeCell ref="D22:D23"/>
    <mergeCell ref="E22:E23"/>
    <mergeCell ref="D24:D27"/>
    <mergeCell ref="E24:E25"/>
    <mergeCell ref="E26:E27"/>
    <mergeCell ref="D28:D29"/>
    <mergeCell ref="E28:E29"/>
    <mergeCell ref="D30:D31"/>
  </mergeCells>
  <phoneticPr fontId="78" type="noConversion"/>
  <conditionalFormatting sqref="H4:H69 H50:J84 H218:J319">
    <cfRule type="cellIs" dxfId="9" priority="40" operator="equal">
      <formula>0</formula>
    </cfRule>
  </conditionalFormatting>
  <conditionalFormatting sqref="H4:J33 H34:I34">
    <cfRule type="cellIs" dxfId="8" priority="47" operator="equal">
      <formula>0</formula>
    </cfRule>
  </conditionalFormatting>
  <conditionalFormatting sqref="H35:J38 H40:J48 J50:J143">
    <cfRule type="cellIs" dxfId="7" priority="2" operator="equal">
      <formula>0</formula>
    </cfRule>
  </conditionalFormatting>
  <conditionalFormatting sqref="H200:J216">
    <cfRule type="cellIs" dxfId="6" priority="4" operator="equal">
      <formula>0</formula>
    </cfRule>
  </conditionalFormatting>
  <conditionalFormatting sqref="I5:I38">
    <cfRule type="cellIs" dxfId="5" priority="39" operator="equal">
      <formula>0</formula>
    </cfRule>
  </conditionalFormatting>
  <conditionalFormatting sqref="I39:J39">
    <cfRule type="cellIs" dxfId="4" priority="12" operator="equal">
      <formula>0</formula>
    </cfRule>
  </conditionalFormatting>
  <conditionalFormatting sqref="I49:J49">
    <cfRule type="cellIs" dxfId="3" priority="11" operator="equal">
      <formula>0</formula>
    </cfRule>
  </conditionalFormatting>
  <conditionalFormatting sqref="J5:J33 H85:I198 J145:J198">
    <cfRule type="cellIs" dxfId="2" priority="38" operator="equal">
      <formula>0</formula>
    </cfRule>
  </conditionalFormatting>
  <conditionalFormatting sqref="J34">
    <cfRule type="cellIs" dxfId="1" priority="13" operator="equal">
      <formula>0</formula>
    </cfRule>
  </conditionalFormatting>
  <conditionalFormatting sqref="J144">
    <cfRule type="cellIs" dxfId="0" priority="10" operator="equal">
      <formula>0</formula>
    </cfRule>
  </conditionalFormatting>
  <pageMargins left="0.7" right="0.7" top="0.78749999999999998" bottom="0.78749999999999998" header="0.511811023622047" footer="0.511811023622047"/>
  <pageSetup paperSize="9" orientation="portrait" horizontalDpi="300" verticalDpi="300" r:id="rId1"/>
  <ignoredErrors>
    <ignoredError sqref="G123:G124 G126:G127 G133:G134 G136:G137 G89:G90 G92:G93" formulaRange="1"/>
  </ignoredErrors>
  <legacy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7</vt:i4>
      </vt:variant>
    </vt:vector>
  </HeadingPairs>
  <TitlesOfParts>
    <vt:vector size="16" baseType="lpstr">
      <vt:lpstr>EINFÜHRUNG</vt:lpstr>
      <vt:lpstr>Stammdaten</vt:lpstr>
      <vt:lpstr>Aktivitätsdaten</vt:lpstr>
      <vt:lpstr>Strom marktbasiert</vt:lpstr>
      <vt:lpstr>Ergebnisse - Dashboard</vt:lpstr>
      <vt:lpstr>Ergebnisse - Kategorien</vt:lpstr>
      <vt:lpstr>Ergebnisse - Scopes</vt:lpstr>
      <vt:lpstr>Ergebnisse - Details</vt:lpstr>
      <vt:lpstr>Emissionsfaktoren</vt:lpstr>
      <vt:lpstr>Aktivitätsdaten!Druckbereich</vt:lpstr>
      <vt:lpstr>EINFÜHRUNG!Druckbereich</vt:lpstr>
      <vt:lpstr>'Ergebnisse - Dashboard'!Druckbereich</vt:lpstr>
      <vt:lpstr>'Ergebnisse - Kategorien'!Druckbereich</vt:lpstr>
      <vt:lpstr>Stammdaten!Druckbereich</vt:lpstr>
      <vt:lpstr>Aktivitätsdaten!Drucktitel</vt:lpstr>
      <vt:lpstr>'Ergebnisse - Details'!Drucktitel</vt:lpstr>
    </vt:vector>
  </TitlesOfParts>
  <Company>ZID/Boku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bokuuser</dc:creator>
  <dc:description/>
  <cp:lastModifiedBy>Joachim Thaler</cp:lastModifiedBy>
  <cp:revision>252</cp:revision>
  <cp:lastPrinted>2020-03-17T16:06:41Z</cp:lastPrinted>
  <dcterms:created xsi:type="dcterms:W3CDTF">2016-07-11T10:23:22Z</dcterms:created>
  <dcterms:modified xsi:type="dcterms:W3CDTF">2026-03-04T14:22:56Z</dcterms:modified>
  <dc:language>de-AT</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