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N:\h99100\Projekte\Zeitprojekte\CO2_ClimCalc 3.0\3_Arbeitsunterlagen\Tool\1_Tool-Versionen\2022\"/>
    </mc:Choice>
  </mc:AlternateContent>
  <xr:revisionPtr revIDLastSave="0" documentId="13_ncr:1_{4E5A169E-5B06-455D-BDFC-1D11EDA982B1}" xr6:coauthVersionLast="47" xr6:coauthVersionMax="47" xr10:uidLastSave="{00000000-0000-0000-0000-000000000000}"/>
  <bookViews>
    <workbookView xWindow="-120" yWindow="-120" windowWidth="25440" windowHeight="15390" tabRatio="861" xr2:uid="{00000000-000D-0000-FFFF-FFFF00000000}"/>
  </bookViews>
  <sheets>
    <sheet name="EINFÜHRUNG" sheetId="1" r:id="rId1"/>
    <sheet name="Eingabe Stammdaten" sheetId="2" r:id="rId2"/>
    <sheet name="Eingabe Daten" sheetId="3" r:id="rId3"/>
    <sheet name="Emissionsfaktoren" sheetId="4" r:id="rId4"/>
    <sheet name="Ergebnisse nach Kategorien" sheetId="5" r:id="rId5"/>
    <sheet name="Ergebnisse nach Scope Ebenen" sheetId="6" r:id="rId6"/>
    <sheet name="Ergebnisse Diagramme" sheetId="7" r:id="rId7"/>
    <sheet name="Detailergebnisse" sheetId="8" r:id="rId8"/>
  </sheets>
  <definedNames>
    <definedName name="_xlnm.Print_Area" localSheetId="0">EINFÜHRUNG!$A$1:$I$57</definedName>
    <definedName name="_xlnm.Print_Area" localSheetId="2">'Eingabe Daten'!$H$5:$K$195</definedName>
    <definedName name="_xlnm.Print_Area" localSheetId="1">'Eingabe Stammdaten'!$B$2:$D$31</definedName>
    <definedName name="_xlnm.Print_Area" localSheetId="6">'Ergebnisse Diagramme'!$C$40:$G$73</definedName>
    <definedName name="_xlnm.Print_Area" localSheetId="4">'Ergebnisse nach Kategorien'!$A$1:$E$33</definedName>
    <definedName name="_xlnm.Print_Titles" localSheetId="7">Detailergebnisse!$A:$J,Detailergebnisse!$1:$2</definedName>
    <definedName name="_xlnm.Print_Titles" localSheetId="2">'Eingabe Daten'!$A:$G,'Eingabe Daten'!$2:$3</definedName>
  </definedNames>
  <calcPr calcId="181029" iterateDelta="1E-4"/>
</workbook>
</file>

<file path=xl/calcChain.xml><?xml version="1.0" encoding="utf-8"?>
<calcChain xmlns="http://schemas.openxmlformats.org/spreadsheetml/2006/main">
  <c r="D94" i="3" l="1"/>
  <c r="D329" i="8"/>
  <c r="D327" i="8"/>
  <c r="D324" i="8"/>
  <c r="D328" i="8"/>
  <c r="D326" i="8"/>
  <c r="D323" i="8"/>
  <c r="C22" i="6"/>
  <c r="C19" i="6"/>
  <c r="C12" i="6"/>
  <c r="C11" i="6"/>
  <c r="C7" i="6"/>
  <c r="C10" i="6"/>
  <c r="C8" i="6"/>
  <c r="C21" i="6"/>
  <c r="C18" i="6"/>
  <c r="C9" i="6"/>
  <c r="B48" i="5"/>
  <c r="B47" i="5"/>
  <c r="C38" i="5"/>
  <c r="C37" i="5"/>
  <c r="C36" i="5"/>
  <c r="C35" i="5"/>
  <c r="O55" i="7"/>
  <c r="K55" i="7"/>
  <c r="F55" i="7"/>
  <c r="C55" i="7"/>
  <c r="F56" i="7"/>
  <c r="C56" i="7"/>
  <c r="F53" i="7"/>
  <c r="C53" i="7"/>
  <c r="F52" i="7"/>
  <c r="C52" i="7"/>
  <c r="F51" i="7"/>
  <c r="C51" i="7"/>
  <c r="G1" i="8"/>
  <c r="B219" i="8"/>
  <c r="B201" i="8"/>
  <c r="B3" i="8"/>
  <c r="B214" i="3"/>
  <c r="B196" i="3"/>
  <c r="B4" i="3"/>
  <c r="D3" i="6"/>
  <c r="H83" i="7"/>
  <c r="H82" i="7"/>
  <c r="J81" i="7"/>
  <c r="H81" i="7"/>
  <c r="J80" i="7"/>
  <c r="H80" i="7"/>
  <c r="J79" i="7"/>
  <c r="H79" i="7"/>
  <c r="H24" i="5"/>
  <c r="G24" i="5"/>
  <c r="F24" i="5"/>
  <c r="J264" i="4"/>
  <c r="J263" i="4"/>
  <c r="J242" i="4"/>
  <c r="J220" i="4"/>
  <c r="J217" i="4"/>
  <c r="J275" i="4" l="1"/>
  <c r="J270" i="4"/>
  <c r="H202" i="8"/>
  <c r="I202" i="8"/>
  <c r="E4" i="5"/>
  <c r="D4" i="8"/>
  <c r="G3" i="3"/>
  <c r="Q50" i="7"/>
  <c r="M50" i="7"/>
  <c r="H50" i="7"/>
  <c r="D50" i="7"/>
  <c r="K261" i="7" l="1"/>
  <c r="K262" i="7"/>
  <c r="L136" i="4" l="1"/>
  <c r="D10" i="8" l="1"/>
  <c r="D224" i="8" s="1"/>
  <c r="D220" i="8"/>
  <c r="D29" i="5"/>
  <c r="D28" i="5"/>
  <c r="H13" i="8" l="1"/>
  <c r="H12" i="8"/>
  <c r="H11" i="8"/>
  <c r="H10" i="8"/>
  <c r="I13" i="8"/>
  <c r="I12" i="8"/>
  <c r="J13" i="8"/>
  <c r="J12" i="8"/>
  <c r="J11" i="8"/>
  <c r="J10" i="8"/>
  <c r="I11" i="8"/>
  <c r="I10" i="8"/>
  <c r="J225" i="8"/>
  <c r="I225" i="8"/>
  <c r="I224" i="8"/>
  <c r="H225" i="8"/>
  <c r="H224" i="8"/>
  <c r="J227" i="8"/>
  <c r="I226" i="8"/>
  <c r="I227" i="8"/>
  <c r="H226" i="8"/>
  <c r="H227" i="8"/>
  <c r="J14" i="8"/>
  <c r="J15" i="8"/>
  <c r="J16" i="8"/>
  <c r="I14" i="8"/>
  <c r="I15" i="8"/>
  <c r="H14" i="8"/>
  <c r="H15" i="8"/>
  <c r="C4" i="8"/>
  <c r="E5" i="3" l="1"/>
  <c r="K129" i="4" l="1"/>
  <c r="K130" i="4"/>
  <c r="K131" i="4"/>
  <c r="K132" i="4"/>
  <c r="K133" i="4"/>
  <c r="K134" i="4"/>
  <c r="K135" i="4"/>
  <c r="K136" i="4"/>
  <c r="L126" i="4"/>
  <c r="L127" i="4"/>
  <c r="L128" i="4"/>
  <c r="L129" i="4"/>
  <c r="L130" i="4"/>
  <c r="L131" i="4"/>
  <c r="L132" i="4"/>
  <c r="L133" i="4"/>
  <c r="L134" i="4"/>
  <c r="L135" i="4"/>
  <c r="L137" i="4"/>
  <c r="L119" i="4"/>
  <c r="L120" i="4"/>
  <c r="L121" i="4"/>
  <c r="L122" i="4"/>
  <c r="L123" i="4"/>
  <c r="L124" i="4"/>
  <c r="L125" i="4"/>
  <c r="K119" i="4"/>
  <c r="K120" i="4"/>
  <c r="K121" i="4"/>
  <c r="K122" i="4"/>
  <c r="K123" i="4"/>
  <c r="K124" i="4"/>
  <c r="L90" i="4"/>
  <c r="L91" i="4"/>
  <c r="L92" i="4"/>
  <c r="L93" i="4"/>
  <c r="L94" i="4"/>
  <c r="L95" i="4"/>
  <c r="L96" i="4"/>
  <c r="L97" i="4"/>
  <c r="L98" i="4"/>
  <c r="L99" i="4"/>
  <c r="K92" i="4"/>
  <c r="K93" i="4"/>
  <c r="K94" i="4"/>
  <c r="K95" i="4"/>
  <c r="K91" i="4"/>
  <c r="O278" i="7" l="1"/>
  <c r="O279" i="7"/>
  <c r="O260" i="7"/>
  <c r="M278" i="7"/>
  <c r="M279" i="7"/>
  <c r="M260" i="7"/>
  <c r="K278" i="7"/>
  <c r="K279" i="7"/>
  <c r="K260" i="7"/>
  <c r="K277" i="7"/>
  <c r="D263" i="7"/>
  <c r="M263" i="7" s="1"/>
  <c r="M262" i="7" l="1"/>
  <c r="O261" i="7"/>
  <c r="K263" i="7"/>
  <c r="O277" i="7"/>
  <c r="M261" i="7"/>
  <c r="M277" i="7"/>
  <c r="O263" i="7"/>
  <c r="O262" i="7"/>
  <c r="G6" i="4" l="1"/>
  <c r="J216" i="4" s="1"/>
  <c r="G12" i="4"/>
  <c r="G4" i="4"/>
  <c r="G5" i="4"/>
  <c r="J215" i="4" s="1"/>
  <c r="G215" i="4" s="1"/>
  <c r="G7" i="4"/>
  <c r="G8" i="4"/>
  <c r="G14" i="8" s="1"/>
  <c r="G9" i="4"/>
  <c r="G15" i="8" s="1"/>
  <c r="G10" i="4"/>
  <c r="J218" i="4" s="1"/>
  <c r="G218" i="4" s="1"/>
  <c r="G11" i="4"/>
  <c r="J219" i="4" s="1"/>
  <c r="G219" i="4" s="1"/>
  <c r="G13" i="4"/>
  <c r="J221" i="4" s="1"/>
  <c r="G221" i="4" s="1"/>
  <c r="G14" i="4"/>
  <c r="J222" i="4" s="1"/>
  <c r="G222" i="4" s="1"/>
  <c r="G15" i="4"/>
  <c r="J223" i="4" s="1"/>
  <c r="G223" i="4" s="1"/>
  <c r="G16" i="4"/>
  <c r="J224" i="4" s="1"/>
  <c r="G224" i="4" s="1"/>
  <c r="G17" i="4"/>
  <c r="G18" i="4"/>
  <c r="J226" i="4" s="1"/>
  <c r="G226" i="4" s="1"/>
  <c r="G19" i="4"/>
  <c r="G20" i="4"/>
  <c r="G21" i="4"/>
  <c r="G22" i="4"/>
  <c r="J227" i="4" s="1"/>
  <c r="G227" i="4" s="1"/>
  <c r="G23" i="4"/>
  <c r="J228" i="4" s="1"/>
  <c r="G228" i="4" s="1"/>
  <c r="G24" i="4"/>
  <c r="J229" i="4" s="1"/>
  <c r="G229" i="4" s="1"/>
  <c r="G25" i="4"/>
  <c r="J230" i="4" s="1"/>
  <c r="G230" i="4" s="1"/>
  <c r="G26" i="4"/>
  <c r="J231" i="4" s="1"/>
  <c r="G231" i="4" s="1"/>
  <c r="G27" i="4"/>
  <c r="J232" i="4" s="1"/>
  <c r="G232" i="4" s="1"/>
  <c r="G28" i="4"/>
  <c r="J233" i="4" s="1"/>
  <c r="G233" i="4" s="1"/>
  <c r="G29" i="4"/>
  <c r="J234" i="4" s="1"/>
  <c r="G234" i="4" s="1"/>
  <c r="G30" i="4"/>
  <c r="G31" i="4"/>
  <c r="G32" i="4"/>
  <c r="J235" i="4" s="1"/>
  <c r="G235" i="4" s="1"/>
  <c r="G33" i="4"/>
  <c r="J236" i="4" s="1"/>
  <c r="G236" i="4" s="1"/>
  <c r="G34" i="4"/>
  <c r="J237" i="4" s="1"/>
  <c r="G237" i="4" s="1"/>
  <c r="G35" i="4"/>
  <c r="J238" i="4" s="1"/>
  <c r="G238" i="4" s="1"/>
  <c r="G36" i="4"/>
  <c r="J239" i="4" s="1"/>
  <c r="G239" i="4" s="1"/>
  <c r="G37" i="4"/>
  <c r="J240" i="4" s="1"/>
  <c r="G240" i="4" s="1"/>
  <c r="G38" i="4"/>
  <c r="J241" i="4" s="1"/>
  <c r="G241" i="4" s="1"/>
  <c r="G39" i="4"/>
  <c r="G40" i="4"/>
  <c r="J243" i="4" s="1"/>
  <c r="G243" i="4" s="1"/>
  <c r="G41" i="4"/>
  <c r="G42" i="4"/>
  <c r="J245" i="4" s="1"/>
  <c r="G245" i="4" s="1"/>
  <c r="G43" i="4"/>
  <c r="J246" i="4" s="1"/>
  <c r="G246" i="4" s="1"/>
  <c r="G44" i="4"/>
  <c r="J247" i="4" s="1"/>
  <c r="G247" i="4" s="1"/>
  <c r="G45" i="4"/>
  <c r="J248" i="4" s="1"/>
  <c r="G248" i="4" s="1"/>
  <c r="G46" i="4"/>
  <c r="J249" i="4" s="1"/>
  <c r="G249" i="4" s="1"/>
  <c r="G47" i="4"/>
  <c r="G48" i="4"/>
  <c r="J251" i="4" s="1"/>
  <c r="G251" i="4" s="1"/>
  <c r="G49" i="4"/>
  <c r="J252" i="4" s="1"/>
  <c r="G252" i="4" s="1"/>
  <c r="G50" i="4"/>
  <c r="J253" i="4" s="1"/>
  <c r="G253" i="4" s="1"/>
  <c r="G51" i="4"/>
  <c r="J254" i="4" s="1"/>
  <c r="G254" i="4" s="1"/>
  <c r="G52" i="4"/>
  <c r="J255" i="4" s="1"/>
  <c r="G255" i="4" s="1"/>
  <c r="G53" i="4"/>
  <c r="J256" i="4" s="1"/>
  <c r="G256" i="4" s="1"/>
  <c r="G54" i="4"/>
  <c r="J257" i="4" s="1"/>
  <c r="G257" i="4" s="1"/>
  <c r="G55" i="4"/>
  <c r="J258" i="4" s="1"/>
  <c r="G258" i="4" s="1"/>
  <c r="G56" i="4"/>
  <c r="J259" i="4" s="1"/>
  <c r="G259" i="4" s="1"/>
  <c r="G57" i="4"/>
  <c r="J260" i="4" s="1"/>
  <c r="G260" i="4" s="1"/>
  <c r="G58" i="4"/>
  <c r="J261" i="4" s="1"/>
  <c r="G261" i="4" s="1"/>
  <c r="G59" i="4"/>
  <c r="J262" i="4" s="1"/>
  <c r="G262" i="4" s="1"/>
  <c r="G60" i="4"/>
  <c r="G61" i="4"/>
  <c r="G62" i="4"/>
  <c r="J265" i="4" s="1"/>
  <c r="G265" i="4" s="1"/>
  <c r="G63" i="4"/>
  <c r="J266" i="4" s="1"/>
  <c r="G266" i="4" s="1"/>
  <c r="G64" i="4"/>
  <c r="J267" i="4" s="1"/>
  <c r="G267" i="4" s="1"/>
  <c r="G65" i="4"/>
  <c r="G66" i="4"/>
  <c r="J269" i="4" s="1"/>
  <c r="G269" i="4" s="1"/>
  <c r="G67" i="4"/>
  <c r="G270" i="4" s="1"/>
  <c r="G68" i="4"/>
  <c r="G69" i="4"/>
  <c r="J272" i="4" s="1"/>
  <c r="G272" i="4" s="1"/>
  <c r="G70" i="4"/>
  <c r="J273" i="4" s="1"/>
  <c r="G273" i="4" s="1"/>
  <c r="G71" i="4"/>
  <c r="J274" i="4" s="1"/>
  <c r="G274" i="4" s="1"/>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275" i="4" s="1"/>
  <c r="G155" i="4"/>
  <c r="J276" i="4" s="1"/>
  <c r="G276" i="4" s="1"/>
  <c r="G156" i="4"/>
  <c r="J277" i="4" s="1"/>
  <c r="G277" i="4" s="1"/>
  <c r="G157" i="4"/>
  <c r="J278" i="4" s="1"/>
  <c r="G278" i="4" s="1"/>
  <c r="G158" i="4"/>
  <c r="J279" i="4" s="1"/>
  <c r="G279" i="4" s="1"/>
  <c r="G159" i="4"/>
  <c r="J280" i="4" s="1"/>
  <c r="G280" i="4" s="1"/>
  <c r="G160" i="4"/>
  <c r="J281" i="4" s="1"/>
  <c r="G281" i="4" s="1"/>
  <c r="G161" i="4"/>
  <c r="J282" i="4" s="1"/>
  <c r="G282" i="4" s="1"/>
  <c r="G162" i="4"/>
  <c r="J283" i="4" s="1"/>
  <c r="G283" i="4" s="1"/>
  <c r="G163" i="4"/>
  <c r="J284" i="4" s="1"/>
  <c r="G284" i="4" s="1"/>
  <c r="G164" i="4"/>
  <c r="J285" i="4" s="1"/>
  <c r="G285" i="4" s="1"/>
  <c r="G165" i="4"/>
  <c r="J286" i="4" s="1"/>
  <c r="G286" i="4" s="1"/>
  <c r="G166" i="4"/>
  <c r="J287" i="4" s="1"/>
  <c r="G287" i="4" s="1"/>
  <c r="G167" i="4"/>
  <c r="J288" i="4" s="1"/>
  <c r="G288" i="4" s="1"/>
  <c r="G168" i="4"/>
  <c r="J289" i="4" s="1"/>
  <c r="G289" i="4" s="1"/>
  <c r="G169" i="4"/>
  <c r="J290" i="4" s="1"/>
  <c r="G290" i="4" s="1"/>
  <c r="G170" i="4"/>
  <c r="J291" i="4" s="1"/>
  <c r="G291" i="4" s="1"/>
  <c r="G171" i="4"/>
  <c r="J292" i="4" s="1"/>
  <c r="G292" i="4" s="1"/>
  <c r="G172" i="4"/>
  <c r="J293" i="4" s="1"/>
  <c r="G293" i="4" s="1"/>
  <c r="G173" i="4"/>
  <c r="G174" i="4"/>
  <c r="J295" i="4" s="1"/>
  <c r="G295" i="4" s="1"/>
  <c r="G175" i="4"/>
  <c r="J296" i="4" s="1"/>
  <c r="G296" i="4" s="1"/>
  <c r="G176" i="4"/>
  <c r="J297" i="4" s="1"/>
  <c r="G297" i="4" s="1"/>
  <c r="G177" i="4"/>
  <c r="J298" i="4" s="1"/>
  <c r="G298" i="4" s="1"/>
  <c r="G178" i="4"/>
  <c r="J299" i="4" s="1"/>
  <c r="G299" i="4" s="1"/>
  <c r="G179" i="4"/>
  <c r="G180" i="4"/>
  <c r="J301" i="4" s="1"/>
  <c r="G301" i="4" s="1"/>
  <c r="G181" i="4"/>
  <c r="J302" i="4" s="1"/>
  <c r="G302" i="4" s="1"/>
  <c r="G182" i="4"/>
  <c r="J303" i="4" s="1"/>
  <c r="G303" i="4" s="1"/>
  <c r="G183" i="4"/>
  <c r="J304" i="4" s="1"/>
  <c r="G304" i="4" s="1"/>
  <c r="G184" i="4"/>
  <c r="J305" i="4" s="1"/>
  <c r="G305" i="4" s="1"/>
  <c r="G185" i="4"/>
  <c r="G186" i="4"/>
  <c r="G187" i="4"/>
  <c r="G188" i="4"/>
  <c r="G189" i="4"/>
  <c r="G190" i="4"/>
  <c r="G191" i="4"/>
  <c r="G192" i="4"/>
  <c r="G193" i="4"/>
  <c r="G194" i="4"/>
  <c r="G196" i="4"/>
  <c r="G197" i="4"/>
  <c r="G198" i="4"/>
  <c r="G199" i="4"/>
  <c r="G200" i="4"/>
  <c r="G201" i="4"/>
  <c r="G202" i="4"/>
  <c r="G203" i="4"/>
  <c r="G204" i="4"/>
  <c r="G205" i="4"/>
  <c r="G206" i="4"/>
  <c r="G207" i="4"/>
  <c r="G208" i="4"/>
  <c r="G209" i="4"/>
  <c r="G210" i="4"/>
  <c r="G211" i="4"/>
  <c r="G212" i="4"/>
  <c r="G217" i="4"/>
  <c r="G220" i="4"/>
  <c r="J225" i="4"/>
  <c r="G225" i="4" s="1"/>
  <c r="G242" i="4"/>
  <c r="J244" i="4"/>
  <c r="G244" i="4" s="1"/>
  <c r="J250" i="4"/>
  <c r="G250" i="4" s="1"/>
  <c r="G263" i="4"/>
  <c r="G264" i="4"/>
  <c r="J268" i="4"/>
  <c r="G268" i="4" s="1"/>
  <c r="J271" i="4"/>
  <c r="G271" i="4" s="1"/>
  <c r="J294" i="4"/>
  <c r="G294" i="4" s="1"/>
  <c r="J300" i="4"/>
  <c r="G300" i="4" s="1"/>
  <c r="G306" i="4"/>
  <c r="G307" i="4"/>
  <c r="G308" i="4"/>
  <c r="G309" i="4"/>
  <c r="G310" i="4"/>
  <c r="G311" i="4"/>
  <c r="G312" i="4"/>
  <c r="G216" i="4" l="1"/>
  <c r="J226" i="8"/>
  <c r="J224" i="8"/>
  <c r="G13" i="8"/>
  <c r="G11" i="8"/>
  <c r="G10" i="8"/>
  <c r="G12" i="8"/>
  <c r="G225" i="8"/>
  <c r="G227" i="8"/>
  <c r="J214" i="4"/>
  <c r="G214" i="4" s="1"/>
  <c r="G4" i="8"/>
  <c r="G6" i="8"/>
  <c r="L217" i="4"/>
  <c r="L140" i="4"/>
  <c r="E6" i="5" l="1"/>
  <c r="G224" i="8"/>
  <c r="G226" i="8"/>
  <c r="D117" i="3"/>
  <c r="E29" i="5" l="1"/>
  <c r="F6" i="3"/>
  <c r="F36" i="5" l="1"/>
  <c r="J202" i="8"/>
  <c r="H36" i="5" l="1"/>
  <c r="G36" i="5"/>
  <c r="K197" i="4"/>
  <c r="K198" i="4"/>
  <c r="K199" i="4"/>
  <c r="K200" i="4"/>
  <c r="K201" i="4"/>
  <c r="K202" i="4"/>
  <c r="K203" i="4"/>
  <c r="K204" i="4"/>
  <c r="K205" i="4"/>
  <c r="K206" i="4"/>
  <c r="K207" i="4"/>
  <c r="K208" i="4"/>
  <c r="K209" i="4"/>
  <c r="K210" i="4"/>
  <c r="K211" i="4"/>
  <c r="K212" i="4"/>
  <c r="J322" i="8" l="1"/>
  <c r="I322" i="8"/>
  <c r="H322" i="8"/>
  <c r="F322" i="8"/>
  <c r="E322" i="8"/>
  <c r="J321" i="8"/>
  <c r="I321" i="8"/>
  <c r="H321" i="8"/>
  <c r="F321" i="8"/>
  <c r="E321" i="8"/>
  <c r="J320" i="8"/>
  <c r="I320" i="8"/>
  <c r="H320" i="8"/>
  <c r="F320" i="8"/>
  <c r="E320" i="8"/>
  <c r="J319" i="8"/>
  <c r="I319" i="8"/>
  <c r="H319" i="8"/>
  <c r="F319" i="8"/>
  <c r="E319" i="8"/>
  <c r="J318" i="8"/>
  <c r="I318" i="8"/>
  <c r="H318" i="8"/>
  <c r="F318" i="8"/>
  <c r="E318" i="8"/>
  <c r="J317" i="8"/>
  <c r="I317" i="8"/>
  <c r="H317" i="8"/>
  <c r="F317" i="8"/>
  <c r="E317" i="8"/>
  <c r="J316" i="8"/>
  <c r="I316" i="8"/>
  <c r="H316" i="8"/>
  <c r="F316" i="8"/>
  <c r="E316" i="8"/>
  <c r="C316" i="8"/>
  <c r="I315" i="8"/>
  <c r="H315" i="8"/>
  <c r="F315" i="8"/>
  <c r="E315" i="8"/>
  <c r="I314" i="8"/>
  <c r="H314" i="8"/>
  <c r="F314" i="8"/>
  <c r="E314" i="8"/>
  <c r="I313" i="8"/>
  <c r="H313" i="8"/>
  <c r="F313" i="8"/>
  <c r="E313" i="8"/>
  <c r="I312" i="8"/>
  <c r="H312" i="8"/>
  <c r="F312" i="8"/>
  <c r="E312" i="8"/>
  <c r="I311" i="8"/>
  <c r="H311" i="8"/>
  <c r="F311" i="8"/>
  <c r="E311" i="8"/>
  <c r="I310" i="8"/>
  <c r="H310" i="8"/>
  <c r="F310" i="8"/>
  <c r="E310" i="8"/>
  <c r="I309" i="8"/>
  <c r="H309" i="8"/>
  <c r="F309" i="8"/>
  <c r="E309" i="8"/>
  <c r="I308" i="8"/>
  <c r="H308" i="8"/>
  <c r="F308" i="8"/>
  <c r="E308" i="8"/>
  <c r="I307" i="8"/>
  <c r="H307" i="8"/>
  <c r="F307" i="8"/>
  <c r="E307" i="8"/>
  <c r="I306" i="8"/>
  <c r="H306" i="8"/>
  <c r="F306" i="8"/>
  <c r="E306" i="8"/>
  <c r="I305" i="8"/>
  <c r="H305" i="8"/>
  <c r="F305" i="8"/>
  <c r="E305" i="8"/>
  <c r="I304" i="8"/>
  <c r="H304" i="8"/>
  <c r="F304" i="8"/>
  <c r="E304" i="8"/>
  <c r="I303" i="8"/>
  <c r="H303" i="8"/>
  <c r="F303" i="8"/>
  <c r="E303" i="8"/>
  <c r="I302" i="8"/>
  <c r="H302" i="8"/>
  <c r="F302" i="8"/>
  <c r="E302" i="8"/>
  <c r="I301" i="8"/>
  <c r="H301" i="8"/>
  <c r="F301" i="8"/>
  <c r="E301" i="8"/>
  <c r="I300" i="8"/>
  <c r="H300" i="8"/>
  <c r="F300" i="8"/>
  <c r="E300" i="8"/>
  <c r="I299" i="8"/>
  <c r="H299" i="8"/>
  <c r="F299" i="8"/>
  <c r="E299" i="8"/>
  <c r="I298" i="8"/>
  <c r="H298" i="8"/>
  <c r="F298" i="8"/>
  <c r="E298" i="8"/>
  <c r="I297" i="8"/>
  <c r="H297" i="8"/>
  <c r="F297" i="8"/>
  <c r="E297" i="8"/>
  <c r="I296" i="8"/>
  <c r="H296" i="8"/>
  <c r="F296" i="8"/>
  <c r="E296" i="8"/>
  <c r="I295" i="8"/>
  <c r="H295" i="8"/>
  <c r="F295" i="8"/>
  <c r="E295" i="8"/>
  <c r="I294" i="8"/>
  <c r="H294" i="8"/>
  <c r="F294" i="8"/>
  <c r="E294" i="8"/>
  <c r="I293" i="8"/>
  <c r="H293" i="8"/>
  <c r="F293" i="8"/>
  <c r="E293" i="8"/>
  <c r="I292" i="8"/>
  <c r="H292" i="8"/>
  <c r="F292" i="8"/>
  <c r="E292" i="8"/>
  <c r="I291" i="8"/>
  <c r="H291" i="8"/>
  <c r="F291" i="8"/>
  <c r="E291" i="8"/>
  <c r="I290" i="8"/>
  <c r="H290" i="8"/>
  <c r="F290" i="8"/>
  <c r="E290" i="8"/>
  <c r="I289" i="8"/>
  <c r="H289" i="8"/>
  <c r="F289" i="8"/>
  <c r="E289" i="8"/>
  <c r="I288" i="8"/>
  <c r="H288" i="8"/>
  <c r="F288" i="8"/>
  <c r="E288" i="8"/>
  <c r="I287" i="8"/>
  <c r="H287" i="8"/>
  <c r="F287" i="8"/>
  <c r="E287" i="8"/>
  <c r="I286" i="8"/>
  <c r="H286" i="8"/>
  <c r="F286" i="8"/>
  <c r="E286" i="8"/>
  <c r="I285" i="8"/>
  <c r="H285" i="8"/>
  <c r="F285" i="8"/>
  <c r="E285" i="8"/>
  <c r="C285" i="8"/>
  <c r="I284" i="8"/>
  <c r="H284" i="8"/>
  <c r="F284" i="8"/>
  <c r="I283" i="8"/>
  <c r="H283" i="8"/>
  <c r="F283" i="8"/>
  <c r="D283" i="8"/>
  <c r="I282" i="8"/>
  <c r="H282" i="8"/>
  <c r="F282" i="8"/>
  <c r="I281" i="8"/>
  <c r="H281" i="8"/>
  <c r="F281" i="8"/>
  <c r="D281" i="8"/>
  <c r="I280" i="8"/>
  <c r="H280" i="8"/>
  <c r="F280" i="8"/>
  <c r="I279" i="8"/>
  <c r="H279" i="8"/>
  <c r="F279" i="8"/>
  <c r="D279" i="8"/>
  <c r="C279" i="8"/>
  <c r="I278" i="8"/>
  <c r="H278" i="8"/>
  <c r="F278" i="8"/>
  <c r="I277" i="8"/>
  <c r="H277" i="8"/>
  <c r="F277" i="8"/>
  <c r="D277" i="8"/>
  <c r="I276" i="8"/>
  <c r="H276" i="8"/>
  <c r="F276" i="8"/>
  <c r="I275" i="8"/>
  <c r="H275" i="8"/>
  <c r="F275" i="8"/>
  <c r="E275" i="8"/>
  <c r="D275" i="8"/>
  <c r="I274" i="8"/>
  <c r="H274" i="8"/>
  <c r="F274" i="8"/>
  <c r="I273" i="8"/>
  <c r="H273" i="8"/>
  <c r="F273" i="8"/>
  <c r="E273" i="8"/>
  <c r="D273" i="8"/>
  <c r="I272" i="8"/>
  <c r="H272" i="8"/>
  <c r="F272" i="8"/>
  <c r="I271" i="8"/>
  <c r="H271" i="8"/>
  <c r="F271" i="8"/>
  <c r="E271" i="8"/>
  <c r="D271" i="8"/>
  <c r="I270" i="8"/>
  <c r="H270" i="8"/>
  <c r="F270" i="8"/>
  <c r="I269" i="8"/>
  <c r="H269" i="8"/>
  <c r="F269" i="8"/>
  <c r="E269" i="8"/>
  <c r="D269" i="8"/>
  <c r="I268" i="8"/>
  <c r="H268" i="8"/>
  <c r="F268" i="8"/>
  <c r="I267" i="8"/>
  <c r="H267" i="8"/>
  <c r="F267" i="8"/>
  <c r="E267" i="8"/>
  <c r="I266" i="8"/>
  <c r="H266" i="8"/>
  <c r="F266" i="8"/>
  <c r="I265" i="8"/>
  <c r="H265" i="8"/>
  <c r="F265" i="8"/>
  <c r="E265" i="8"/>
  <c r="D265" i="8"/>
  <c r="I264" i="8"/>
  <c r="H264" i="8"/>
  <c r="F264" i="8"/>
  <c r="I263" i="8"/>
  <c r="H263" i="8"/>
  <c r="F263" i="8"/>
  <c r="E263" i="8"/>
  <c r="D263" i="8"/>
  <c r="I262" i="8"/>
  <c r="H262" i="8"/>
  <c r="F262" i="8"/>
  <c r="I261" i="8"/>
  <c r="H261" i="8"/>
  <c r="F261" i="8"/>
  <c r="E261" i="8"/>
  <c r="D261" i="8"/>
  <c r="I260" i="8"/>
  <c r="H260" i="8"/>
  <c r="F260" i="8"/>
  <c r="I259" i="8"/>
  <c r="H259" i="8"/>
  <c r="F259" i="8"/>
  <c r="E259" i="8"/>
  <c r="D259" i="8"/>
  <c r="I258" i="8"/>
  <c r="H258" i="8"/>
  <c r="F258" i="8"/>
  <c r="I257" i="8"/>
  <c r="H257" i="8"/>
  <c r="F257" i="8"/>
  <c r="E257" i="8"/>
  <c r="D257" i="8"/>
  <c r="I256" i="8"/>
  <c r="H256" i="8"/>
  <c r="F256" i="8"/>
  <c r="I255" i="8"/>
  <c r="H255" i="8"/>
  <c r="F255" i="8"/>
  <c r="E255" i="8"/>
  <c r="D255" i="8"/>
  <c r="I254" i="8"/>
  <c r="H254" i="8"/>
  <c r="F254" i="8"/>
  <c r="I253" i="8"/>
  <c r="H253" i="8"/>
  <c r="F253" i="8"/>
  <c r="E253" i="8"/>
  <c r="D253" i="8"/>
  <c r="I252" i="8"/>
  <c r="H252" i="8"/>
  <c r="F252" i="8"/>
  <c r="I251" i="8"/>
  <c r="H251" i="8"/>
  <c r="F251" i="8"/>
  <c r="E251" i="8"/>
  <c r="D251" i="8"/>
  <c r="I250" i="8"/>
  <c r="H250" i="8"/>
  <c r="F250" i="8"/>
  <c r="I249" i="8"/>
  <c r="H249" i="8"/>
  <c r="F249" i="8"/>
  <c r="E249" i="8"/>
  <c r="D249" i="8"/>
  <c r="I248" i="8"/>
  <c r="H248" i="8"/>
  <c r="F248" i="8"/>
  <c r="I247" i="8"/>
  <c r="H247" i="8"/>
  <c r="F247" i="8"/>
  <c r="E247" i="8"/>
  <c r="D247" i="8"/>
  <c r="I246" i="8"/>
  <c r="H246" i="8"/>
  <c r="F246" i="8"/>
  <c r="I245" i="8"/>
  <c r="H245" i="8"/>
  <c r="F245" i="8"/>
  <c r="E245" i="8"/>
  <c r="D245" i="8"/>
  <c r="I244" i="8"/>
  <c r="H244" i="8"/>
  <c r="F244" i="8"/>
  <c r="I243" i="8"/>
  <c r="H243" i="8"/>
  <c r="F243" i="8"/>
  <c r="E243" i="8"/>
  <c r="D243" i="8"/>
  <c r="I242" i="8"/>
  <c r="H242" i="8"/>
  <c r="F242" i="8"/>
  <c r="I241" i="8"/>
  <c r="H241" i="8"/>
  <c r="F241" i="8"/>
  <c r="E241" i="8"/>
  <c r="I240" i="8"/>
  <c r="H240" i="8"/>
  <c r="F240" i="8"/>
  <c r="I239" i="8"/>
  <c r="H239" i="8"/>
  <c r="F239" i="8"/>
  <c r="E239" i="8"/>
  <c r="D239" i="8"/>
  <c r="I238" i="8"/>
  <c r="H238" i="8"/>
  <c r="F238" i="8"/>
  <c r="I237" i="8"/>
  <c r="H237" i="8"/>
  <c r="F237" i="8"/>
  <c r="E237" i="8"/>
  <c r="D237" i="8"/>
  <c r="C237" i="8"/>
  <c r="I236" i="8"/>
  <c r="H236" i="8"/>
  <c r="F236" i="8"/>
  <c r="I235" i="8"/>
  <c r="H235" i="8"/>
  <c r="F235" i="8"/>
  <c r="D235" i="8"/>
  <c r="I234" i="8"/>
  <c r="H234" i="8"/>
  <c r="F234" i="8"/>
  <c r="I233" i="8"/>
  <c r="H233" i="8"/>
  <c r="F233" i="8"/>
  <c r="E233" i="8"/>
  <c r="I232" i="8"/>
  <c r="H232" i="8"/>
  <c r="F232" i="8"/>
  <c r="I231" i="8"/>
  <c r="H231" i="8"/>
  <c r="F231" i="8"/>
  <c r="E231" i="8"/>
  <c r="D231" i="8"/>
  <c r="I230" i="8"/>
  <c r="H230" i="8"/>
  <c r="F230" i="8"/>
  <c r="I229" i="8"/>
  <c r="H229" i="8"/>
  <c r="F229" i="8"/>
  <c r="I228" i="8"/>
  <c r="H228" i="8"/>
  <c r="F228" i="8"/>
  <c r="D228" i="8"/>
  <c r="C228" i="8"/>
  <c r="I223" i="8"/>
  <c r="H223" i="8"/>
  <c r="F223" i="8"/>
  <c r="I222" i="8"/>
  <c r="H222" i="8"/>
  <c r="F222" i="8"/>
  <c r="E222" i="8"/>
  <c r="I221" i="8"/>
  <c r="H221" i="8"/>
  <c r="F221" i="8"/>
  <c r="I220" i="8"/>
  <c r="H220" i="8"/>
  <c r="F220" i="8"/>
  <c r="E220" i="8"/>
  <c r="C220" i="8"/>
  <c r="I218" i="8"/>
  <c r="H218" i="8"/>
  <c r="F218" i="8"/>
  <c r="E218" i="8"/>
  <c r="I217" i="8"/>
  <c r="H217" i="8"/>
  <c r="F217" i="8"/>
  <c r="E217" i="8"/>
  <c r="I216" i="8"/>
  <c r="H216" i="8"/>
  <c r="F216" i="8"/>
  <c r="E216" i="8"/>
  <c r="I215" i="8"/>
  <c r="H215" i="8"/>
  <c r="F215" i="8"/>
  <c r="E215" i="8"/>
  <c r="I214" i="8"/>
  <c r="H214" i="8"/>
  <c r="F214" i="8"/>
  <c r="E214" i="8"/>
  <c r="I213" i="8"/>
  <c r="H213" i="8"/>
  <c r="F213" i="8"/>
  <c r="E213" i="8"/>
  <c r="I212" i="8"/>
  <c r="H212" i="8"/>
  <c r="F212" i="8"/>
  <c r="E212" i="8"/>
  <c r="I211" i="8"/>
  <c r="H211" i="8"/>
  <c r="F211" i="8"/>
  <c r="E211" i="8"/>
  <c r="I210" i="8"/>
  <c r="H210" i="8"/>
  <c r="F210" i="8"/>
  <c r="E210" i="8"/>
  <c r="I209" i="8"/>
  <c r="H209" i="8"/>
  <c r="F209" i="8"/>
  <c r="E209" i="8"/>
  <c r="I208" i="8"/>
  <c r="H208" i="8"/>
  <c r="F208" i="8"/>
  <c r="E208" i="8"/>
  <c r="I207" i="8"/>
  <c r="H207" i="8"/>
  <c r="F207" i="8"/>
  <c r="E207" i="8"/>
  <c r="I206" i="8"/>
  <c r="H206" i="8"/>
  <c r="F206" i="8"/>
  <c r="E206" i="8"/>
  <c r="I205" i="8"/>
  <c r="H205" i="8"/>
  <c r="F205" i="8"/>
  <c r="E205" i="8"/>
  <c r="I204" i="8"/>
  <c r="H204" i="8"/>
  <c r="F204" i="8"/>
  <c r="E204" i="8"/>
  <c r="I203" i="8"/>
  <c r="H203" i="8"/>
  <c r="F203" i="8"/>
  <c r="E203" i="8"/>
  <c r="I325" i="8"/>
  <c r="J200" i="8"/>
  <c r="I200" i="8"/>
  <c r="H200" i="8"/>
  <c r="F200" i="8"/>
  <c r="E200" i="8"/>
  <c r="J199" i="8"/>
  <c r="I199" i="8"/>
  <c r="H199" i="8"/>
  <c r="F199" i="8"/>
  <c r="E199" i="8"/>
  <c r="J198" i="8"/>
  <c r="I198" i="8"/>
  <c r="H198" i="8"/>
  <c r="F198" i="8"/>
  <c r="E198" i="8"/>
  <c r="J197" i="8"/>
  <c r="I197" i="8"/>
  <c r="H197" i="8"/>
  <c r="F197" i="8"/>
  <c r="E197" i="8"/>
  <c r="J196" i="8"/>
  <c r="I196" i="8"/>
  <c r="H196" i="8"/>
  <c r="F196" i="8"/>
  <c r="E196" i="8"/>
  <c r="J195" i="8"/>
  <c r="I195" i="8"/>
  <c r="H195" i="8"/>
  <c r="F195" i="8"/>
  <c r="E195" i="8"/>
  <c r="J194" i="8"/>
  <c r="I194" i="8"/>
  <c r="H194" i="8"/>
  <c r="F194" i="8"/>
  <c r="E194" i="8"/>
  <c r="J193" i="8"/>
  <c r="I193" i="8"/>
  <c r="H193" i="8"/>
  <c r="F193" i="8"/>
  <c r="E193" i="8"/>
  <c r="J192" i="8"/>
  <c r="I192" i="8"/>
  <c r="H192" i="8"/>
  <c r="F192" i="8"/>
  <c r="E192" i="8"/>
  <c r="J191" i="8"/>
  <c r="I191" i="8"/>
  <c r="H191" i="8"/>
  <c r="F191" i="8"/>
  <c r="E191" i="8"/>
  <c r="D191" i="8"/>
  <c r="C191" i="8"/>
  <c r="J190" i="8"/>
  <c r="I190" i="8"/>
  <c r="H190" i="8"/>
  <c r="F190" i="8"/>
  <c r="E190" i="8"/>
  <c r="J189" i="8"/>
  <c r="I189" i="8"/>
  <c r="H189" i="8"/>
  <c r="F189" i="8"/>
  <c r="E189" i="8"/>
  <c r="J188" i="8"/>
  <c r="I188" i="8"/>
  <c r="H188" i="8"/>
  <c r="F188" i="8"/>
  <c r="E188" i="8"/>
  <c r="J187" i="8"/>
  <c r="I187" i="8"/>
  <c r="H187" i="8"/>
  <c r="F187" i="8"/>
  <c r="E187" i="8"/>
  <c r="J186" i="8"/>
  <c r="I186" i="8"/>
  <c r="H186" i="8"/>
  <c r="F186" i="8"/>
  <c r="E186" i="8"/>
  <c r="J185" i="8"/>
  <c r="I185" i="8"/>
  <c r="H185" i="8"/>
  <c r="F185" i="8"/>
  <c r="E185" i="8"/>
  <c r="J184" i="8"/>
  <c r="I184" i="8"/>
  <c r="H184" i="8"/>
  <c r="F184" i="8"/>
  <c r="E184" i="8"/>
  <c r="J183" i="8"/>
  <c r="I183" i="8"/>
  <c r="H183" i="8"/>
  <c r="F183" i="8"/>
  <c r="E183" i="8"/>
  <c r="J182" i="8"/>
  <c r="I182" i="8"/>
  <c r="H182" i="8"/>
  <c r="F182" i="8"/>
  <c r="E182" i="8"/>
  <c r="J181" i="8"/>
  <c r="I181" i="8"/>
  <c r="H181" i="8"/>
  <c r="F181" i="8"/>
  <c r="E181" i="8"/>
  <c r="J180" i="8"/>
  <c r="I180" i="8"/>
  <c r="H180" i="8"/>
  <c r="F180" i="8"/>
  <c r="E180" i="8"/>
  <c r="J179" i="8"/>
  <c r="I179" i="8"/>
  <c r="H179" i="8"/>
  <c r="F179" i="8"/>
  <c r="E179" i="8"/>
  <c r="J178" i="8"/>
  <c r="I178" i="8"/>
  <c r="H178" i="8"/>
  <c r="F178" i="8"/>
  <c r="E178" i="8"/>
  <c r="J177" i="8"/>
  <c r="I177" i="8"/>
  <c r="H177" i="8"/>
  <c r="F177" i="8"/>
  <c r="E177" i="8"/>
  <c r="J176" i="8"/>
  <c r="I176" i="8"/>
  <c r="H176" i="8"/>
  <c r="F176" i="8"/>
  <c r="E176" i="8"/>
  <c r="J175" i="8"/>
  <c r="I175" i="8"/>
  <c r="H175" i="8"/>
  <c r="F175" i="8"/>
  <c r="E175" i="8"/>
  <c r="J174" i="8"/>
  <c r="I174" i="8"/>
  <c r="H174" i="8"/>
  <c r="F174" i="8"/>
  <c r="E174" i="8"/>
  <c r="J173" i="8"/>
  <c r="I173" i="8"/>
  <c r="H173" i="8"/>
  <c r="F173" i="8"/>
  <c r="E173" i="8"/>
  <c r="J172" i="8"/>
  <c r="I172" i="8"/>
  <c r="H172" i="8"/>
  <c r="F172" i="8"/>
  <c r="E172" i="8"/>
  <c r="J171" i="8"/>
  <c r="I171" i="8"/>
  <c r="H171" i="8"/>
  <c r="F171" i="8"/>
  <c r="E171" i="8"/>
  <c r="J170" i="8"/>
  <c r="I170" i="8"/>
  <c r="H170" i="8"/>
  <c r="F170" i="8"/>
  <c r="E170" i="8"/>
  <c r="J169" i="8"/>
  <c r="I169" i="8"/>
  <c r="H169" i="8"/>
  <c r="F169" i="8"/>
  <c r="E169" i="8"/>
  <c r="J168" i="8"/>
  <c r="I168" i="8"/>
  <c r="H168" i="8"/>
  <c r="F168" i="8"/>
  <c r="E168" i="8"/>
  <c r="J167" i="8"/>
  <c r="I167" i="8"/>
  <c r="H167" i="8"/>
  <c r="F167" i="8"/>
  <c r="E167" i="8"/>
  <c r="J166" i="8"/>
  <c r="I166" i="8"/>
  <c r="H166" i="8"/>
  <c r="F166" i="8"/>
  <c r="E166" i="8"/>
  <c r="J165" i="8"/>
  <c r="I165" i="8"/>
  <c r="H165" i="8"/>
  <c r="F165" i="8"/>
  <c r="E165" i="8"/>
  <c r="J164" i="8"/>
  <c r="I164" i="8"/>
  <c r="H164" i="8"/>
  <c r="F164" i="8"/>
  <c r="E164" i="8"/>
  <c r="J163" i="8"/>
  <c r="I163" i="8"/>
  <c r="H163" i="8"/>
  <c r="F163" i="8"/>
  <c r="E163" i="8"/>
  <c r="J162" i="8"/>
  <c r="I162" i="8"/>
  <c r="H162" i="8"/>
  <c r="F162" i="8"/>
  <c r="E162" i="8"/>
  <c r="J161" i="8"/>
  <c r="I161" i="8"/>
  <c r="H161" i="8"/>
  <c r="F161" i="8"/>
  <c r="E161" i="8"/>
  <c r="J160" i="8"/>
  <c r="I160" i="8"/>
  <c r="H160" i="8"/>
  <c r="F160" i="8"/>
  <c r="E160" i="8"/>
  <c r="C160" i="8"/>
  <c r="J159" i="8"/>
  <c r="I159" i="8"/>
  <c r="H159" i="8"/>
  <c r="F159" i="8"/>
  <c r="D159" i="8"/>
  <c r="J158" i="8"/>
  <c r="I158" i="8"/>
  <c r="H158" i="8"/>
  <c r="F158" i="8"/>
  <c r="E158" i="8"/>
  <c r="J157" i="8"/>
  <c r="I157" i="8"/>
  <c r="H157" i="8"/>
  <c r="F157" i="8"/>
  <c r="E157" i="8"/>
  <c r="D157" i="8"/>
  <c r="J156" i="8"/>
  <c r="I156" i="8"/>
  <c r="H156" i="8"/>
  <c r="F156" i="8"/>
  <c r="D156" i="8"/>
  <c r="J155" i="8"/>
  <c r="I155" i="8"/>
  <c r="H155" i="8"/>
  <c r="D155" i="8"/>
  <c r="J154" i="8"/>
  <c r="I154" i="8"/>
  <c r="H154" i="8"/>
  <c r="D154" i="8"/>
  <c r="J153" i="8"/>
  <c r="I153" i="8"/>
  <c r="H153" i="8"/>
  <c r="D153" i="8"/>
  <c r="J152" i="8"/>
  <c r="I152" i="8"/>
  <c r="H152" i="8"/>
  <c r="F152" i="8"/>
  <c r="E152" i="8"/>
  <c r="J151" i="8"/>
  <c r="I151" i="8"/>
  <c r="H151" i="8"/>
  <c r="F151" i="8"/>
  <c r="J150" i="8"/>
  <c r="I150" i="8"/>
  <c r="H150" i="8"/>
  <c r="E150" i="8"/>
  <c r="D150" i="8"/>
  <c r="J149" i="8"/>
  <c r="I149" i="8"/>
  <c r="H149" i="8"/>
  <c r="E149" i="8"/>
  <c r="J148" i="8"/>
  <c r="I148" i="8"/>
  <c r="H148" i="8"/>
  <c r="F148" i="8"/>
  <c r="J147" i="8"/>
  <c r="I147" i="8"/>
  <c r="H147" i="8"/>
  <c r="E147" i="8"/>
  <c r="J146" i="8"/>
  <c r="I146" i="8"/>
  <c r="H146" i="8"/>
  <c r="F146" i="8"/>
  <c r="J145" i="8"/>
  <c r="I145" i="8"/>
  <c r="H145" i="8"/>
  <c r="E145" i="8"/>
  <c r="J144" i="8"/>
  <c r="I144" i="8"/>
  <c r="H144" i="8"/>
  <c r="F144" i="8"/>
  <c r="J143" i="8"/>
  <c r="I143" i="8"/>
  <c r="H143" i="8"/>
  <c r="E143" i="8"/>
  <c r="J142" i="8"/>
  <c r="I142" i="8"/>
  <c r="H142" i="8"/>
  <c r="F142" i="8"/>
  <c r="J141" i="8"/>
  <c r="I141" i="8"/>
  <c r="H141" i="8"/>
  <c r="E141" i="8"/>
  <c r="D141" i="8"/>
  <c r="J140" i="8"/>
  <c r="I140" i="8"/>
  <c r="H140" i="8"/>
  <c r="E140" i="8"/>
  <c r="J139" i="8"/>
  <c r="I139" i="8"/>
  <c r="H139" i="8"/>
  <c r="E139" i="8"/>
  <c r="J138" i="8"/>
  <c r="I138" i="8"/>
  <c r="H138" i="8"/>
  <c r="E138" i="8"/>
  <c r="J137" i="8"/>
  <c r="I137" i="8"/>
  <c r="H137" i="8"/>
  <c r="E137" i="8"/>
  <c r="D137" i="8"/>
  <c r="J136" i="8"/>
  <c r="I136" i="8"/>
  <c r="H136" i="8"/>
  <c r="G136" i="8"/>
  <c r="E136" i="8"/>
  <c r="J135" i="8"/>
  <c r="I135" i="8"/>
  <c r="H135" i="8"/>
  <c r="G135" i="8"/>
  <c r="E135" i="8"/>
  <c r="D135" i="8"/>
  <c r="J134" i="8"/>
  <c r="I134" i="8"/>
  <c r="H134" i="8"/>
  <c r="D134" i="8"/>
  <c r="J133" i="8"/>
  <c r="I133" i="8"/>
  <c r="H133" i="8"/>
  <c r="D133" i="8"/>
  <c r="J132" i="8"/>
  <c r="I132" i="8"/>
  <c r="H132" i="8"/>
  <c r="D132" i="8"/>
  <c r="J131" i="8"/>
  <c r="I131" i="8"/>
  <c r="H131" i="8"/>
  <c r="D131" i="8"/>
  <c r="J130" i="8"/>
  <c r="I130" i="8"/>
  <c r="H130" i="8"/>
  <c r="E130" i="8"/>
  <c r="J129" i="8"/>
  <c r="I129" i="8"/>
  <c r="H129" i="8"/>
  <c r="E129" i="8"/>
  <c r="J128" i="8"/>
  <c r="I128" i="8"/>
  <c r="H128" i="8"/>
  <c r="E128" i="8"/>
  <c r="J127" i="8"/>
  <c r="I127" i="8"/>
  <c r="H127" i="8"/>
  <c r="E127" i="8"/>
  <c r="D127" i="8"/>
  <c r="J126" i="8"/>
  <c r="I126" i="8"/>
  <c r="H126" i="8"/>
  <c r="E126" i="8"/>
  <c r="J125" i="8"/>
  <c r="I125" i="8"/>
  <c r="H125" i="8"/>
  <c r="E125" i="8"/>
  <c r="D125" i="8"/>
  <c r="J124" i="8"/>
  <c r="I124" i="8"/>
  <c r="H124" i="8"/>
  <c r="D124" i="8"/>
  <c r="J123" i="8"/>
  <c r="I123" i="8"/>
  <c r="H123" i="8"/>
  <c r="D123" i="8"/>
  <c r="J122" i="8"/>
  <c r="I122" i="8"/>
  <c r="H122" i="8"/>
  <c r="D122" i="8"/>
  <c r="J121" i="8"/>
  <c r="I121" i="8"/>
  <c r="H121" i="8"/>
  <c r="D121" i="8"/>
  <c r="J120" i="8"/>
  <c r="I120" i="8"/>
  <c r="H120" i="8"/>
  <c r="E120" i="8"/>
  <c r="J119" i="8"/>
  <c r="I119" i="8"/>
  <c r="H119" i="8"/>
  <c r="E119" i="8"/>
  <c r="J118" i="8"/>
  <c r="I118" i="8"/>
  <c r="H118" i="8"/>
  <c r="E118" i="8"/>
  <c r="J117" i="8"/>
  <c r="I117" i="8"/>
  <c r="H117" i="8"/>
  <c r="E117" i="8"/>
  <c r="J116" i="8"/>
  <c r="I116" i="8"/>
  <c r="H116" i="8"/>
  <c r="E116" i="8"/>
  <c r="J115" i="8"/>
  <c r="I115" i="8"/>
  <c r="H115" i="8"/>
  <c r="E115" i="8"/>
  <c r="D115" i="8"/>
  <c r="J114" i="8"/>
  <c r="I114" i="8"/>
  <c r="H114" i="8"/>
  <c r="D114" i="8"/>
  <c r="J113" i="8"/>
  <c r="I113" i="8"/>
  <c r="H113" i="8"/>
  <c r="D113" i="8"/>
  <c r="J112" i="8"/>
  <c r="I112" i="8"/>
  <c r="H112" i="8"/>
  <c r="D112" i="8"/>
  <c r="J111" i="8"/>
  <c r="I111" i="8"/>
  <c r="H111" i="8"/>
  <c r="E111" i="8"/>
  <c r="J110" i="8"/>
  <c r="I110" i="8"/>
  <c r="H110" i="8"/>
  <c r="E110" i="8"/>
  <c r="J109" i="8"/>
  <c r="I109" i="8"/>
  <c r="H109" i="8"/>
  <c r="E109" i="8"/>
  <c r="J108" i="8"/>
  <c r="I108" i="8"/>
  <c r="H108" i="8"/>
  <c r="E108" i="8"/>
  <c r="J107" i="8"/>
  <c r="I107" i="8"/>
  <c r="H107" i="8"/>
  <c r="E107" i="8"/>
  <c r="J106" i="8"/>
  <c r="I106" i="8"/>
  <c r="H106" i="8"/>
  <c r="E106" i="8"/>
  <c r="D106" i="8"/>
  <c r="J105" i="8"/>
  <c r="I105" i="8"/>
  <c r="H105" i="8"/>
  <c r="D105" i="8"/>
  <c r="J104" i="8"/>
  <c r="I104" i="8"/>
  <c r="H104" i="8"/>
  <c r="D104" i="8"/>
  <c r="J103" i="8"/>
  <c r="I103" i="8"/>
  <c r="H103" i="8"/>
  <c r="D103" i="8"/>
  <c r="C103" i="8"/>
  <c r="J102" i="8"/>
  <c r="I102" i="8"/>
  <c r="H102" i="8"/>
  <c r="E102" i="8"/>
  <c r="J101" i="8"/>
  <c r="I101" i="8"/>
  <c r="H101" i="8"/>
  <c r="E101" i="8"/>
  <c r="J100" i="8"/>
  <c r="I100" i="8"/>
  <c r="H100" i="8"/>
  <c r="E100" i="8"/>
  <c r="J99" i="8"/>
  <c r="I99" i="8"/>
  <c r="H99" i="8"/>
  <c r="E99" i="8"/>
  <c r="D99" i="8"/>
  <c r="J98" i="8"/>
  <c r="I98" i="8"/>
  <c r="H98" i="8"/>
  <c r="E98" i="8"/>
  <c r="J97" i="8"/>
  <c r="I97" i="8"/>
  <c r="H97" i="8"/>
  <c r="E97" i="8"/>
  <c r="D97" i="8"/>
  <c r="J96" i="8"/>
  <c r="I96" i="8"/>
  <c r="H96" i="8"/>
  <c r="D96" i="8"/>
  <c r="J95" i="8"/>
  <c r="I95" i="8"/>
  <c r="H95" i="8"/>
  <c r="D95" i="8"/>
  <c r="J94" i="8"/>
  <c r="I94" i="8"/>
  <c r="H94" i="8"/>
  <c r="D94" i="8"/>
  <c r="J93" i="8"/>
  <c r="I93" i="8"/>
  <c r="H93" i="8"/>
  <c r="D93" i="8"/>
  <c r="C93" i="8"/>
  <c r="B93" i="8"/>
  <c r="J92" i="8"/>
  <c r="I92" i="8"/>
  <c r="H92" i="8"/>
  <c r="F92" i="8"/>
  <c r="J91" i="8"/>
  <c r="I91" i="8"/>
  <c r="H91" i="8"/>
  <c r="F91" i="8"/>
  <c r="D91" i="8"/>
  <c r="J90" i="8"/>
  <c r="I90" i="8"/>
  <c r="H90" i="8"/>
  <c r="F90" i="8"/>
  <c r="J89" i="8"/>
  <c r="I89" i="8"/>
  <c r="H89" i="8"/>
  <c r="F89" i="8"/>
  <c r="D89" i="8"/>
  <c r="J88" i="8"/>
  <c r="I88" i="8"/>
  <c r="H88" i="8"/>
  <c r="F88" i="8"/>
  <c r="J87" i="8"/>
  <c r="I87" i="8"/>
  <c r="H87" i="8"/>
  <c r="F87" i="8"/>
  <c r="D87" i="8"/>
  <c r="J86" i="8"/>
  <c r="I86" i="8"/>
  <c r="H86" i="8"/>
  <c r="F86" i="8"/>
  <c r="J85" i="8"/>
  <c r="I85" i="8"/>
  <c r="H85" i="8"/>
  <c r="F85" i="8"/>
  <c r="D85" i="8"/>
  <c r="J84" i="8"/>
  <c r="I84" i="8"/>
  <c r="H84" i="8"/>
  <c r="F84" i="8"/>
  <c r="J83" i="8"/>
  <c r="I83" i="8"/>
  <c r="H83" i="8"/>
  <c r="F83" i="8"/>
  <c r="E83" i="8"/>
  <c r="J82" i="8"/>
  <c r="I82" i="8"/>
  <c r="H82" i="8"/>
  <c r="F82" i="8"/>
  <c r="J81" i="8"/>
  <c r="I81" i="8"/>
  <c r="H81" i="8"/>
  <c r="F81" i="8"/>
  <c r="E81" i="8"/>
  <c r="D81" i="8"/>
  <c r="J80" i="8"/>
  <c r="I80" i="8"/>
  <c r="H80" i="8"/>
  <c r="F80" i="8"/>
  <c r="J79" i="8"/>
  <c r="I79" i="8"/>
  <c r="H79" i="8"/>
  <c r="F79" i="8"/>
  <c r="J78" i="8"/>
  <c r="I78" i="8"/>
  <c r="H78" i="8"/>
  <c r="F78" i="8"/>
  <c r="D78" i="8"/>
  <c r="J77" i="8"/>
  <c r="I77" i="8"/>
  <c r="H77" i="8"/>
  <c r="F77" i="8"/>
  <c r="J76" i="8"/>
  <c r="I76" i="8"/>
  <c r="H76" i="8"/>
  <c r="F76" i="8"/>
  <c r="D76" i="8"/>
  <c r="J75" i="8"/>
  <c r="I75" i="8"/>
  <c r="H75" i="8"/>
  <c r="F75" i="8"/>
  <c r="J74" i="8"/>
  <c r="I74" i="8"/>
  <c r="H74" i="8"/>
  <c r="F74" i="8"/>
  <c r="D74" i="8"/>
  <c r="J73" i="8"/>
  <c r="I73" i="8"/>
  <c r="H73" i="8"/>
  <c r="F73" i="8"/>
  <c r="J72" i="8"/>
  <c r="I72" i="8"/>
  <c r="H72" i="8"/>
  <c r="F72" i="8"/>
  <c r="D72" i="8"/>
  <c r="J71" i="8"/>
  <c r="I71" i="8"/>
  <c r="H71" i="8"/>
  <c r="F71" i="8"/>
  <c r="J70" i="8"/>
  <c r="I70" i="8"/>
  <c r="H70" i="8"/>
  <c r="F70" i="8"/>
  <c r="D70" i="8"/>
  <c r="J69" i="8"/>
  <c r="I69" i="8"/>
  <c r="H69" i="8"/>
  <c r="F69" i="8"/>
  <c r="J68" i="8"/>
  <c r="I68" i="8"/>
  <c r="H68" i="8"/>
  <c r="F68" i="8"/>
  <c r="E68" i="8"/>
  <c r="D68" i="8"/>
  <c r="J67" i="8"/>
  <c r="I67" i="8"/>
  <c r="H67" i="8"/>
  <c r="F67" i="8"/>
  <c r="J66" i="8"/>
  <c r="I66" i="8"/>
  <c r="H66" i="8"/>
  <c r="F66" i="8"/>
  <c r="E66" i="8"/>
  <c r="D66" i="8"/>
  <c r="J65" i="8"/>
  <c r="I65" i="8"/>
  <c r="H65" i="8"/>
  <c r="F65" i="8"/>
  <c r="J64" i="8"/>
  <c r="I64" i="8"/>
  <c r="H64" i="8"/>
  <c r="F64" i="8"/>
  <c r="E64" i="8"/>
  <c r="D64" i="8"/>
  <c r="J63" i="8"/>
  <c r="I63" i="8"/>
  <c r="H63" i="8"/>
  <c r="F63" i="8"/>
  <c r="J62" i="8"/>
  <c r="I62" i="8"/>
  <c r="H62" i="8"/>
  <c r="F62" i="8"/>
  <c r="E62" i="8"/>
  <c r="D62" i="8"/>
  <c r="J61" i="8"/>
  <c r="I61" i="8"/>
  <c r="H61" i="8"/>
  <c r="F61" i="8"/>
  <c r="J60" i="8"/>
  <c r="I60" i="8"/>
  <c r="H60" i="8"/>
  <c r="F60" i="8"/>
  <c r="E60" i="8"/>
  <c r="J59" i="8"/>
  <c r="I59" i="8"/>
  <c r="H59" i="8"/>
  <c r="F59" i="8"/>
  <c r="J58" i="8"/>
  <c r="I58" i="8"/>
  <c r="H58" i="8"/>
  <c r="F58" i="8"/>
  <c r="E58" i="8"/>
  <c r="D58" i="8"/>
  <c r="J57" i="8"/>
  <c r="I57" i="8"/>
  <c r="H57" i="8"/>
  <c r="F57" i="8"/>
  <c r="J56" i="8"/>
  <c r="I56" i="8"/>
  <c r="H56" i="8"/>
  <c r="F56" i="8"/>
  <c r="E56" i="8"/>
  <c r="D56" i="8"/>
  <c r="J55" i="8"/>
  <c r="I55" i="8"/>
  <c r="H55" i="8"/>
  <c r="F55" i="8"/>
  <c r="J54" i="8"/>
  <c r="I54" i="8"/>
  <c r="H54" i="8"/>
  <c r="F54" i="8"/>
  <c r="E54" i="8"/>
  <c r="D54" i="8"/>
  <c r="J53" i="8"/>
  <c r="I53" i="8"/>
  <c r="H53" i="8"/>
  <c r="F53" i="8"/>
  <c r="J52" i="8"/>
  <c r="I52" i="8"/>
  <c r="H52" i="8"/>
  <c r="F52" i="8"/>
  <c r="E52" i="8"/>
  <c r="D52" i="8"/>
  <c r="J51" i="8"/>
  <c r="I51" i="8"/>
  <c r="H51" i="8"/>
  <c r="F51" i="8"/>
  <c r="J50" i="8"/>
  <c r="I50" i="8"/>
  <c r="H50" i="8"/>
  <c r="F50" i="8"/>
  <c r="E50" i="8"/>
  <c r="D50" i="8"/>
  <c r="J49" i="8"/>
  <c r="I49" i="8"/>
  <c r="H49" i="8"/>
  <c r="F49" i="8"/>
  <c r="J48" i="8"/>
  <c r="I48" i="8"/>
  <c r="H48" i="8"/>
  <c r="F48" i="8"/>
  <c r="E48" i="8"/>
  <c r="D48" i="8"/>
  <c r="J47" i="8"/>
  <c r="I47" i="8"/>
  <c r="H47" i="8"/>
  <c r="F47" i="8"/>
  <c r="J46" i="8"/>
  <c r="I46" i="8"/>
  <c r="H46" i="8"/>
  <c r="F46" i="8"/>
  <c r="E46" i="8"/>
  <c r="D46" i="8"/>
  <c r="J45" i="8"/>
  <c r="I45" i="8"/>
  <c r="H45" i="8"/>
  <c r="F45" i="8"/>
  <c r="J44" i="8"/>
  <c r="I44" i="8"/>
  <c r="H44" i="8"/>
  <c r="F44" i="8"/>
  <c r="E44" i="8"/>
  <c r="D44" i="8"/>
  <c r="J43" i="8"/>
  <c r="I43" i="8"/>
  <c r="H43" i="8"/>
  <c r="F43" i="8"/>
  <c r="J42" i="8"/>
  <c r="I42" i="8"/>
  <c r="H42" i="8"/>
  <c r="F42" i="8"/>
  <c r="E42" i="8"/>
  <c r="D42" i="8"/>
  <c r="J41" i="8"/>
  <c r="I41" i="8"/>
  <c r="H41" i="8"/>
  <c r="F41" i="8"/>
  <c r="J40" i="8"/>
  <c r="I40" i="8"/>
  <c r="H40" i="8"/>
  <c r="F40" i="8"/>
  <c r="E40" i="8"/>
  <c r="D40" i="8"/>
  <c r="J39" i="8"/>
  <c r="I39" i="8"/>
  <c r="H39" i="8"/>
  <c r="F39" i="8"/>
  <c r="J38" i="8"/>
  <c r="I38" i="8"/>
  <c r="H38" i="8"/>
  <c r="F38" i="8"/>
  <c r="E38" i="8"/>
  <c r="D38" i="8"/>
  <c r="J37" i="8"/>
  <c r="I37" i="8"/>
  <c r="H37" i="8"/>
  <c r="F37" i="8"/>
  <c r="J36" i="8"/>
  <c r="I36" i="8"/>
  <c r="H36" i="8"/>
  <c r="F36" i="8"/>
  <c r="E36" i="8"/>
  <c r="D36" i="8"/>
  <c r="J35" i="8"/>
  <c r="I35" i="8"/>
  <c r="H35" i="8"/>
  <c r="F35" i="8"/>
  <c r="J34" i="8"/>
  <c r="I34" i="8"/>
  <c r="H34" i="8"/>
  <c r="F34" i="8"/>
  <c r="E34" i="8"/>
  <c r="D34" i="8"/>
  <c r="J33" i="8"/>
  <c r="I33" i="8"/>
  <c r="H33" i="8"/>
  <c r="F33" i="8"/>
  <c r="J32" i="8"/>
  <c r="I32" i="8"/>
  <c r="H32" i="8"/>
  <c r="F32" i="8"/>
  <c r="E32" i="8"/>
  <c r="J31" i="8"/>
  <c r="I31" i="8"/>
  <c r="H31" i="8"/>
  <c r="F31" i="8"/>
  <c r="J30" i="8"/>
  <c r="I30" i="8"/>
  <c r="H30" i="8"/>
  <c r="F30" i="8"/>
  <c r="E30" i="8"/>
  <c r="D30" i="8"/>
  <c r="J29" i="8"/>
  <c r="I29" i="8"/>
  <c r="H29" i="8"/>
  <c r="F29" i="8"/>
  <c r="J28" i="8"/>
  <c r="I28" i="8"/>
  <c r="H28" i="8"/>
  <c r="F28" i="8"/>
  <c r="E28" i="8"/>
  <c r="D28" i="8"/>
  <c r="J27" i="8"/>
  <c r="I27" i="8"/>
  <c r="H27" i="8"/>
  <c r="F27" i="8"/>
  <c r="J26" i="8"/>
  <c r="I26" i="8"/>
  <c r="H26" i="8"/>
  <c r="F26" i="8"/>
  <c r="J25" i="8"/>
  <c r="I25" i="8"/>
  <c r="H25" i="8"/>
  <c r="F25" i="8"/>
  <c r="E25" i="8"/>
  <c r="D25" i="8"/>
  <c r="J24" i="8"/>
  <c r="I24" i="8"/>
  <c r="H24" i="8"/>
  <c r="F24" i="8"/>
  <c r="J23" i="8"/>
  <c r="I23" i="8"/>
  <c r="H23" i="8"/>
  <c r="F23" i="8"/>
  <c r="D23" i="8"/>
  <c r="J22" i="8"/>
  <c r="I22" i="8"/>
  <c r="H22" i="8"/>
  <c r="F22" i="8"/>
  <c r="J21" i="8"/>
  <c r="I21" i="8"/>
  <c r="H21" i="8"/>
  <c r="F21" i="8"/>
  <c r="E21" i="8"/>
  <c r="J20" i="8"/>
  <c r="I20" i="8"/>
  <c r="H20" i="8"/>
  <c r="F20" i="8"/>
  <c r="J19" i="8"/>
  <c r="I19" i="8"/>
  <c r="H19" i="8"/>
  <c r="F19" i="8"/>
  <c r="E19" i="8"/>
  <c r="D19" i="8"/>
  <c r="J18" i="8"/>
  <c r="I18" i="8"/>
  <c r="H18" i="8"/>
  <c r="F18" i="8"/>
  <c r="J17" i="8"/>
  <c r="I17" i="8"/>
  <c r="H17" i="8"/>
  <c r="F17" i="8"/>
  <c r="I16" i="8"/>
  <c r="H16" i="8"/>
  <c r="F16" i="8"/>
  <c r="D16" i="8"/>
  <c r="C16" i="8"/>
  <c r="J9" i="8"/>
  <c r="I9" i="8"/>
  <c r="H9" i="8"/>
  <c r="F9" i="8"/>
  <c r="F15" i="8" s="1"/>
  <c r="J8" i="8"/>
  <c r="I8" i="8"/>
  <c r="H8" i="8"/>
  <c r="F8" i="8"/>
  <c r="F14" i="8" s="1"/>
  <c r="E8" i="8"/>
  <c r="E14" i="8" s="1"/>
  <c r="J7" i="8"/>
  <c r="I7" i="8"/>
  <c r="H7" i="8"/>
  <c r="F7" i="8"/>
  <c r="F13" i="8" s="1"/>
  <c r="J6" i="8"/>
  <c r="I6" i="8"/>
  <c r="H6" i="8"/>
  <c r="F6" i="8"/>
  <c r="F12" i="8" s="1"/>
  <c r="E6" i="8"/>
  <c r="E12" i="8" s="1"/>
  <c r="J5" i="8"/>
  <c r="I5" i="8"/>
  <c r="H5" i="8"/>
  <c r="F5" i="8"/>
  <c r="F11" i="8" s="1"/>
  <c r="J4" i="8"/>
  <c r="I4" i="8"/>
  <c r="H4" i="8"/>
  <c r="F4" i="8"/>
  <c r="F10" i="8" s="1"/>
  <c r="E4" i="8"/>
  <c r="E10" i="8" s="1"/>
  <c r="D276" i="7"/>
  <c r="D275" i="7"/>
  <c r="D274" i="7"/>
  <c r="D273" i="7"/>
  <c r="D272" i="7"/>
  <c r="D271" i="7"/>
  <c r="D270" i="7"/>
  <c r="D269" i="7"/>
  <c r="D268" i="7"/>
  <c r="D267" i="7"/>
  <c r="D266" i="7"/>
  <c r="D265" i="7"/>
  <c r="D264" i="7"/>
  <c r="H260" i="7"/>
  <c r="G260" i="7"/>
  <c r="F260" i="7"/>
  <c r="L312" i="4"/>
  <c r="K312" i="4"/>
  <c r="L311" i="4"/>
  <c r="K311" i="4"/>
  <c r="L310" i="4"/>
  <c r="K310" i="4"/>
  <c r="L309" i="4"/>
  <c r="K309" i="4"/>
  <c r="L308" i="4"/>
  <c r="K308" i="4"/>
  <c r="L307" i="4"/>
  <c r="K307" i="4"/>
  <c r="L306"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196" i="4"/>
  <c r="F196" i="4"/>
  <c r="F202" i="8" s="1"/>
  <c r="C196" i="4"/>
  <c r="C202" i="8" s="1"/>
  <c r="L194" i="4"/>
  <c r="K194" i="4"/>
  <c r="L193" i="4"/>
  <c r="K193" i="4"/>
  <c r="L192" i="4"/>
  <c r="K192" i="4"/>
  <c r="L191" i="4"/>
  <c r="K191" i="4"/>
  <c r="L190" i="4"/>
  <c r="K190" i="4"/>
  <c r="L189" i="4"/>
  <c r="K189" i="4"/>
  <c r="L188" i="4"/>
  <c r="K188" i="4"/>
  <c r="L187" i="4"/>
  <c r="K187" i="4"/>
  <c r="L186" i="4"/>
  <c r="K186" i="4"/>
  <c r="L185" i="4"/>
  <c r="K185" i="4"/>
  <c r="L184" i="4"/>
  <c r="K184" i="4"/>
  <c r="L183" i="4"/>
  <c r="K183" i="4"/>
  <c r="L182" i="4"/>
  <c r="K182" i="4"/>
  <c r="L181" i="4"/>
  <c r="K181" i="4"/>
  <c r="L180" i="4"/>
  <c r="K180" i="4"/>
  <c r="L179" i="4"/>
  <c r="K179" i="4"/>
  <c r="L178" i="4"/>
  <c r="K178" i="4"/>
  <c r="L177" i="4"/>
  <c r="K177" i="4"/>
  <c r="L176" i="4"/>
  <c r="K176" i="4"/>
  <c r="L175" i="4"/>
  <c r="K175" i="4"/>
  <c r="L174" i="4"/>
  <c r="K174" i="4"/>
  <c r="L173" i="4"/>
  <c r="K173" i="4"/>
  <c r="L172" i="4"/>
  <c r="K172" i="4"/>
  <c r="L171" i="4"/>
  <c r="K171" i="4"/>
  <c r="L170" i="4"/>
  <c r="K170" i="4"/>
  <c r="L169" i="4"/>
  <c r="K169" i="4"/>
  <c r="L168" i="4"/>
  <c r="K168" i="4"/>
  <c r="L167" i="4"/>
  <c r="K167" i="4"/>
  <c r="L166" i="4"/>
  <c r="K166" i="4"/>
  <c r="L165" i="4"/>
  <c r="K165" i="4"/>
  <c r="L164" i="4"/>
  <c r="K164" i="4"/>
  <c r="L163" i="4"/>
  <c r="K163" i="4"/>
  <c r="L162" i="4"/>
  <c r="K162" i="4"/>
  <c r="L161" i="4"/>
  <c r="K161" i="4"/>
  <c r="L160" i="4"/>
  <c r="K160" i="4"/>
  <c r="L159" i="4"/>
  <c r="K159" i="4"/>
  <c r="L158" i="4"/>
  <c r="K158" i="4"/>
  <c r="L157" i="4"/>
  <c r="K157" i="4"/>
  <c r="L156" i="4"/>
  <c r="K156" i="4"/>
  <c r="L155" i="4"/>
  <c r="K155" i="4"/>
  <c r="L154" i="4"/>
  <c r="K154" i="4"/>
  <c r="L153" i="4"/>
  <c r="K153" i="4"/>
  <c r="L152" i="4"/>
  <c r="K152" i="4"/>
  <c r="L151" i="4"/>
  <c r="K151" i="4"/>
  <c r="L150" i="4"/>
  <c r="K150" i="4"/>
  <c r="L149" i="4"/>
  <c r="K149" i="4"/>
  <c r="L148" i="4"/>
  <c r="K148" i="4"/>
  <c r="L147" i="4"/>
  <c r="K147" i="4"/>
  <c r="L146" i="4"/>
  <c r="K146" i="4"/>
  <c r="L145" i="4"/>
  <c r="K145" i="4"/>
  <c r="L144" i="4"/>
  <c r="K144" i="4"/>
  <c r="L143" i="4"/>
  <c r="K143" i="4"/>
  <c r="L142" i="4"/>
  <c r="K142" i="4"/>
  <c r="L141" i="4"/>
  <c r="K141" i="4"/>
  <c r="K140" i="4"/>
  <c r="L139" i="4"/>
  <c r="K139" i="4"/>
  <c r="L138" i="4"/>
  <c r="K138" i="4"/>
  <c r="K137" i="4"/>
  <c r="K128" i="4"/>
  <c r="K127" i="4"/>
  <c r="K126" i="4"/>
  <c r="K125" i="4"/>
  <c r="G128" i="8"/>
  <c r="G125" i="8"/>
  <c r="L118" i="4"/>
  <c r="K118" i="4"/>
  <c r="L117" i="4"/>
  <c r="K117" i="4"/>
  <c r="L116" i="4"/>
  <c r="K116" i="4"/>
  <c r="L115" i="4"/>
  <c r="K115" i="4"/>
  <c r="L114" i="4"/>
  <c r="K114" i="4"/>
  <c r="L113" i="4"/>
  <c r="K113" i="4"/>
  <c r="L112" i="4"/>
  <c r="K112" i="4"/>
  <c r="L111" i="4"/>
  <c r="K111" i="4"/>
  <c r="L110" i="4"/>
  <c r="K110" i="4"/>
  <c r="L109" i="4"/>
  <c r="K109" i="4"/>
  <c r="L108" i="4"/>
  <c r="K108" i="4"/>
  <c r="L107" i="4"/>
  <c r="K107" i="4"/>
  <c r="L106" i="4"/>
  <c r="K106" i="4"/>
  <c r="L105" i="4"/>
  <c r="K105" i="4"/>
  <c r="L104" i="4"/>
  <c r="K104" i="4"/>
  <c r="L103" i="4"/>
  <c r="K103" i="4"/>
  <c r="L102" i="4"/>
  <c r="K102" i="4"/>
  <c r="L101" i="4"/>
  <c r="K101" i="4"/>
  <c r="L100" i="4"/>
  <c r="K100" i="4"/>
  <c r="K99" i="4"/>
  <c r="K98" i="4"/>
  <c r="K97" i="4"/>
  <c r="K96" i="4"/>
  <c r="G98" i="8"/>
  <c r="K90" i="4"/>
  <c r="L89" i="4"/>
  <c r="K89" i="4"/>
  <c r="L88" i="4"/>
  <c r="K88" i="4"/>
  <c r="L87" i="4"/>
  <c r="K87" i="4"/>
  <c r="L86" i="4"/>
  <c r="K86" i="4"/>
  <c r="L85" i="4"/>
  <c r="K85" i="4"/>
  <c r="L84" i="4"/>
  <c r="K84" i="4"/>
  <c r="L83" i="4"/>
  <c r="K83" i="4"/>
  <c r="L82" i="4"/>
  <c r="K82" i="4"/>
  <c r="L81" i="4"/>
  <c r="K81" i="4"/>
  <c r="L80" i="4"/>
  <c r="K80" i="4"/>
  <c r="L79" i="4"/>
  <c r="K79" i="4"/>
  <c r="L78" i="4"/>
  <c r="K78" i="4"/>
  <c r="L77" i="4"/>
  <c r="K77" i="4"/>
  <c r="L76" i="4"/>
  <c r="K76" i="4"/>
  <c r="L75" i="4"/>
  <c r="K75" i="4"/>
  <c r="L74" i="4"/>
  <c r="K74" i="4"/>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L55" i="4"/>
  <c r="K55" i="4"/>
  <c r="L54" i="4"/>
  <c r="K54" i="4"/>
  <c r="L53" i="4"/>
  <c r="K53" i="4"/>
  <c r="L52" i="4"/>
  <c r="K52" i="4"/>
  <c r="L51" i="4"/>
  <c r="K51" i="4"/>
  <c r="L50" i="4"/>
  <c r="K50" i="4"/>
  <c r="L49" i="4"/>
  <c r="K49" i="4"/>
  <c r="L48" i="4"/>
  <c r="K48" i="4"/>
  <c r="L47" i="4"/>
  <c r="K47" i="4"/>
  <c r="L46" i="4"/>
  <c r="K46" i="4"/>
  <c r="L45" i="4"/>
  <c r="K45" i="4"/>
  <c r="L44" i="4"/>
  <c r="K44" i="4"/>
  <c r="L43" i="4"/>
  <c r="K43" i="4"/>
  <c r="L42" i="4"/>
  <c r="K42" i="4"/>
  <c r="L41" i="4"/>
  <c r="K41" i="4"/>
  <c r="L40" i="4"/>
  <c r="K40" i="4"/>
  <c r="L39" i="4"/>
  <c r="K39" i="4"/>
  <c r="L38" i="4"/>
  <c r="K38" i="4"/>
  <c r="L37" i="4"/>
  <c r="K37" i="4"/>
  <c r="L36" i="4"/>
  <c r="K36" i="4"/>
  <c r="L35" i="4"/>
  <c r="K35" i="4"/>
  <c r="L34" i="4"/>
  <c r="K34" i="4"/>
  <c r="L33" i="4"/>
  <c r="K33" i="4"/>
  <c r="L32" i="4"/>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K14" i="4"/>
  <c r="L13" i="4"/>
  <c r="K13" i="4"/>
  <c r="L12" i="4"/>
  <c r="K12" i="4"/>
  <c r="L11" i="4"/>
  <c r="K11" i="4"/>
  <c r="L10" i="4"/>
  <c r="K10" i="4"/>
  <c r="L9" i="4"/>
  <c r="K9" i="4"/>
  <c r="L8" i="4"/>
  <c r="K8" i="4"/>
  <c r="L7" i="4"/>
  <c r="K7" i="4"/>
  <c r="L6" i="4"/>
  <c r="K6" i="4"/>
  <c r="L5" i="4"/>
  <c r="K5" i="4"/>
  <c r="L4" i="4"/>
  <c r="K4" i="4"/>
  <c r="F313" i="3"/>
  <c r="E313" i="3"/>
  <c r="F312" i="3"/>
  <c r="E312" i="3"/>
  <c r="F311" i="3"/>
  <c r="E311" i="3"/>
  <c r="F310" i="3"/>
  <c r="E310" i="3"/>
  <c r="F309" i="3"/>
  <c r="E309" i="3"/>
  <c r="F308" i="3"/>
  <c r="E308" i="3"/>
  <c r="F307" i="3"/>
  <c r="E307" i="3"/>
  <c r="C307" i="3"/>
  <c r="F306" i="3"/>
  <c r="E306" i="3"/>
  <c r="F305" i="3"/>
  <c r="E305" i="3"/>
  <c r="F304" i="3"/>
  <c r="E304" i="3"/>
  <c r="F303" i="3"/>
  <c r="E303" i="3"/>
  <c r="F302" i="3"/>
  <c r="E302" i="3"/>
  <c r="F301" i="3"/>
  <c r="E301" i="3"/>
  <c r="F300" i="3"/>
  <c r="E300" i="3"/>
  <c r="F299" i="3"/>
  <c r="E299" i="3"/>
  <c r="F298" i="3"/>
  <c r="E298" i="3"/>
  <c r="F297" i="3"/>
  <c r="E297" i="3"/>
  <c r="F296" i="3"/>
  <c r="E296" i="3"/>
  <c r="F295" i="3"/>
  <c r="E295" i="3"/>
  <c r="F294" i="3"/>
  <c r="E294" i="3"/>
  <c r="F293" i="3"/>
  <c r="E293" i="3"/>
  <c r="F292" i="3"/>
  <c r="E292" i="3"/>
  <c r="F291" i="3"/>
  <c r="E291" i="3"/>
  <c r="F290" i="3"/>
  <c r="E290" i="3"/>
  <c r="F289" i="3"/>
  <c r="E289" i="3"/>
  <c r="F288" i="3"/>
  <c r="E288" i="3"/>
  <c r="F287" i="3"/>
  <c r="E287" i="3"/>
  <c r="F286" i="3"/>
  <c r="E286" i="3"/>
  <c r="F285" i="3"/>
  <c r="E285" i="3"/>
  <c r="F284" i="3"/>
  <c r="E284" i="3"/>
  <c r="F283" i="3"/>
  <c r="E283" i="3"/>
  <c r="F282" i="3"/>
  <c r="E282" i="3"/>
  <c r="F281" i="3"/>
  <c r="E281" i="3"/>
  <c r="F280" i="3"/>
  <c r="E280" i="3"/>
  <c r="F279" i="3"/>
  <c r="E279" i="3"/>
  <c r="F278" i="3"/>
  <c r="E278" i="3"/>
  <c r="F277" i="3"/>
  <c r="E277" i="3"/>
  <c r="F276" i="3"/>
  <c r="E276" i="3"/>
  <c r="C276" i="3"/>
  <c r="F275" i="3"/>
  <c r="F274" i="3"/>
  <c r="D274" i="3"/>
  <c r="F273" i="3"/>
  <c r="F272" i="3"/>
  <c r="D272" i="3"/>
  <c r="F271" i="3"/>
  <c r="F270" i="3"/>
  <c r="D270" i="3"/>
  <c r="C270" i="3"/>
  <c r="F269" i="3"/>
  <c r="F268" i="3"/>
  <c r="D268" i="3"/>
  <c r="F267" i="3"/>
  <c r="F266" i="3"/>
  <c r="E266" i="3"/>
  <c r="D266" i="3"/>
  <c r="F265" i="3"/>
  <c r="F264" i="3"/>
  <c r="E264" i="3"/>
  <c r="D264" i="3"/>
  <c r="F263" i="3"/>
  <c r="F262" i="3"/>
  <c r="E262" i="3"/>
  <c r="D262" i="3"/>
  <c r="F261" i="3"/>
  <c r="F260" i="3"/>
  <c r="E260" i="3"/>
  <c r="D260" i="3"/>
  <c r="F259" i="3"/>
  <c r="F258" i="3"/>
  <c r="E258" i="3"/>
  <c r="F257" i="3"/>
  <c r="F256" i="3"/>
  <c r="E256" i="3"/>
  <c r="D256" i="3"/>
  <c r="F255" i="3"/>
  <c r="F254" i="3"/>
  <c r="E254" i="3"/>
  <c r="D254" i="3"/>
  <c r="F253" i="3"/>
  <c r="F252" i="3"/>
  <c r="E252" i="3"/>
  <c r="D252" i="3"/>
  <c r="F251" i="3"/>
  <c r="F250" i="3"/>
  <c r="E250" i="3"/>
  <c r="D250" i="3"/>
  <c r="F249" i="3"/>
  <c r="F248" i="3"/>
  <c r="E248" i="3"/>
  <c r="D248" i="3"/>
  <c r="F247" i="3"/>
  <c r="F246" i="3"/>
  <c r="E246" i="3"/>
  <c r="D246" i="3"/>
  <c r="F245" i="3"/>
  <c r="F244" i="3"/>
  <c r="E244" i="3"/>
  <c r="D244" i="3"/>
  <c r="F243" i="3"/>
  <c r="F242" i="3"/>
  <c r="E242" i="3"/>
  <c r="D242" i="3"/>
  <c r="F241" i="3"/>
  <c r="F240" i="3"/>
  <c r="E240" i="3"/>
  <c r="D240" i="3"/>
  <c r="F239" i="3"/>
  <c r="F238" i="3"/>
  <c r="E238" i="3"/>
  <c r="D238" i="3"/>
  <c r="F237" i="3"/>
  <c r="F236" i="3"/>
  <c r="E236" i="3"/>
  <c r="D236" i="3"/>
  <c r="F235" i="3"/>
  <c r="F234" i="3"/>
  <c r="E234" i="3"/>
  <c r="D234" i="3"/>
  <c r="F233" i="3"/>
  <c r="F232" i="3"/>
  <c r="E232" i="3"/>
  <c r="F231" i="3"/>
  <c r="F230" i="3"/>
  <c r="E230" i="3"/>
  <c r="D230" i="3"/>
  <c r="F229" i="3"/>
  <c r="F228" i="3"/>
  <c r="E228" i="3"/>
  <c r="D228" i="3"/>
  <c r="C228" i="3"/>
  <c r="F227" i="3"/>
  <c r="F226" i="3"/>
  <c r="D226" i="3"/>
  <c r="F225" i="3"/>
  <c r="F224" i="3"/>
  <c r="E224" i="3"/>
  <c r="F223" i="3"/>
  <c r="F222" i="3"/>
  <c r="E222" i="3"/>
  <c r="D222" i="3"/>
  <c r="F221" i="3"/>
  <c r="F220" i="3"/>
  <c r="F219" i="3"/>
  <c r="D219" i="3"/>
  <c r="C219" i="3"/>
  <c r="F218" i="3"/>
  <c r="F217" i="3"/>
  <c r="E217" i="3"/>
  <c r="F216" i="3"/>
  <c r="F215" i="3"/>
  <c r="E215" i="3"/>
  <c r="D215" i="3"/>
  <c r="C215"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5" i="3"/>
  <c r="E195" i="3"/>
  <c r="F194" i="3"/>
  <c r="E194" i="3"/>
  <c r="F193" i="3"/>
  <c r="E193" i="3"/>
  <c r="F192" i="3"/>
  <c r="E192" i="3"/>
  <c r="F191" i="3"/>
  <c r="E191" i="3"/>
  <c r="F190" i="3"/>
  <c r="E190" i="3"/>
  <c r="F189" i="3"/>
  <c r="E189" i="3"/>
  <c r="F188" i="3"/>
  <c r="E188" i="3"/>
  <c r="F187" i="3"/>
  <c r="E187" i="3"/>
  <c r="F186" i="3"/>
  <c r="E186" i="3"/>
  <c r="D186" i="3"/>
  <c r="C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F172" i="3"/>
  <c r="E172" i="3"/>
  <c r="F171" i="3"/>
  <c r="E171" i="3"/>
  <c r="F170" i="3"/>
  <c r="E170" i="3"/>
  <c r="F169" i="3"/>
  <c r="E169" i="3"/>
  <c r="F168" i="3"/>
  <c r="E168" i="3"/>
  <c r="F167" i="3"/>
  <c r="E167" i="3"/>
  <c r="F166" i="3"/>
  <c r="E166" i="3"/>
  <c r="F165" i="3"/>
  <c r="E165" i="3"/>
  <c r="F164" i="3"/>
  <c r="E164" i="3"/>
  <c r="F163" i="3"/>
  <c r="E163" i="3"/>
  <c r="F162" i="3"/>
  <c r="E162" i="3"/>
  <c r="F161" i="3"/>
  <c r="E161" i="3"/>
  <c r="F160" i="3"/>
  <c r="E160" i="3"/>
  <c r="F159" i="3"/>
  <c r="E159" i="3"/>
  <c r="F158" i="3"/>
  <c r="E158" i="3"/>
  <c r="F157" i="3"/>
  <c r="E157" i="3"/>
  <c r="F156" i="3"/>
  <c r="E156" i="3"/>
  <c r="F155" i="3"/>
  <c r="E155" i="3"/>
  <c r="C155" i="3"/>
  <c r="F154" i="3"/>
  <c r="D154" i="3"/>
  <c r="F153" i="3"/>
  <c r="E153" i="3"/>
  <c r="F152" i="3"/>
  <c r="E152" i="3"/>
  <c r="D152" i="3"/>
  <c r="F151" i="3"/>
  <c r="D151" i="3"/>
  <c r="B151" i="3"/>
  <c r="F150" i="3"/>
  <c r="D150" i="3"/>
  <c r="F149" i="3"/>
  <c r="D149" i="3"/>
  <c r="F148" i="3"/>
  <c r="D148" i="3"/>
  <c r="F147" i="3"/>
  <c r="E147" i="3"/>
  <c r="F146" i="3"/>
  <c r="F145" i="3"/>
  <c r="E145" i="3"/>
  <c r="D145" i="3"/>
  <c r="F144" i="3"/>
  <c r="E144" i="3"/>
  <c r="F143" i="3"/>
  <c r="F142" i="3"/>
  <c r="E142" i="3"/>
  <c r="F141" i="3"/>
  <c r="F140" i="3"/>
  <c r="E140" i="3"/>
  <c r="F139" i="3"/>
  <c r="F138" i="3"/>
  <c r="E138" i="3"/>
  <c r="F137" i="3"/>
  <c r="F136" i="3"/>
  <c r="E136" i="3"/>
  <c r="D136" i="3"/>
  <c r="F135" i="3"/>
  <c r="E135" i="3"/>
  <c r="F134" i="3"/>
  <c r="E134" i="3"/>
  <c r="F133" i="3"/>
  <c r="E133" i="3"/>
  <c r="F132" i="3"/>
  <c r="E132" i="3"/>
  <c r="D132" i="3"/>
  <c r="F131" i="3"/>
  <c r="E131" i="3"/>
  <c r="F130" i="3"/>
  <c r="E130" i="3"/>
  <c r="D130" i="3"/>
  <c r="F129" i="3"/>
  <c r="D129" i="3"/>
  <c r="F128" i="3"/>
  <c r="D128" i="3"/>
  <c r="F127" i="3"/>
  <c r="D127" i="3"/>
  <c r="F126" i="3"/>
  <c r="D126" i="3"/>
  <c r="F125" i="3"/>
  <c r="E125" i="3"/>
  <c r="F124" i="3"/>
  <c r="E124" i="3"/>
  <c r="F123" i="3"/>
  <c r="E123" i="3"/>
  <c r="F122" i="3"/>
  <c r="E122" i="3"/>
  <c r="D122" i="3"/>
  <c r="F121" i="3"/>
  <c r="E121" i="3"/>
  <c r="F120" i="3"/>
  <c r="E120" i="3"/>
  <c r="D120" i="3"/>
  <c r="F119" i="3"/>
  <c r="D119" i="3"/>
  <c r="F118" i="3"/>
  <c r="D118" i="3"/>
  <c r="F117" i="3"/>
  <c r="F116" i="3"/>
  <c r="D116" i="3"/>
  <c r="F115" i="3"/>
  <c r="E115" i="3"/>
  <c r="F114" i="3"/>
  <c r="E114" i="3"/>
  <c r="F113" i="3"/>
  <c r="E113" i="3"/>
  <c r="F112" i="3"/>
  <c r="E112" i="3"/>
  <c r="F111" i="3"/>
  <c r="E111" i="3"/>
  <c r="F110" i="3"/>
  <c r="E110" i="3"/>
  <c r="D110" i="3"/>
  <c r="F109" i="3"/>
  <c r="D109" i="3"/>
  <c r="F108" i="3"/>
  <c r="D108" i="3"/>
  <c r="F107" i="3"/>
  <c r="D107" i="3"/>
  <c r="F106" i="3"/>
  <c r="E106" i="3"/>
  <c r="F105" i="3"/>
  <c r="E105" i="3"/>
  <c r="F104" i="3"/>
  <c r="E104" i="3"/>
  <c r="F103" i="3"/>
  <c r="E103" i="3"/>
  <c r="F102" i="3"/>
  <c r="E102" i="3"/>
  <c r="F101" i="3"/>
  <c r="E101" i="3"/>
  <c r="D101" i="3"/>
  <c r="F100" i="3"/>
  <c r="D100" i="3"/>
  <c r="F99" i="3"/>
  <c r="D99" i="3"/>
  <c r="F98" i="3"/>
  <c r="D98" i="3"/>
  <c r="C98" i="3"/>
  <c r="F97" i="3"/>
  <c r="E97" i="3"/>
  <c r="F96" i="3"/>
  <c r="E96" i="3"/>
  <c r="F95" i="3"/>
  <c r="E95" i="3"/>
  <c r="F94" i="3"/>
  <c r="E94" i="3"/>
  <c r="F93" i="3"/>
  <c r="E93" i="3"/>
  <c r="F92" i="3"/>
  <c r="E92" i="3"/>
  <c r="D92" i="3"/>
  <c r="F91" i="3"/>
  <c r="D91" i="3"/>
  <c r="F90" i="3"/>
  <c r="D90" i="3"/>
  <c r="F89" i="3"/>
  <c r="D89" i="3"/>
  <c r="F88" i="3"/>
  <c r="D88" i="3"/>
  <c r="C88" i="3"/>
  <c r="B88" i="3"/>
  <c r="F87" i="3"/>
  <c r="F86" i="3"/>
  <c r="D86" i="3"/>
  <c r="F85" i="3"/>
  <c r="F84" i="3"/>
  <c r="D84" i="3"/>
  <c r="F83" i="3"/>
  <c r="F82" i="3"/>
  <c r="D82" i="3"/>
  <c r="F81" i="3"/>
  <c r="F80" i="3"/>
  <c r="D80" i="3"/>
  <c r="F79" i="3"/>
  <c r="F78" i="3"/>
  <c r="E78" i="3"/>
  <c r="F77" i="3"/>
  <c r="F76" i="3"/>
  <c r="E76" i="3"/>
  <c r="D76" i="3"/>
  <c r="F75" i="3"/>
  <c r="F74" i="3"/>
  <c r="F73" i="3"/>
  <c r="D73" i="3"/>
  <c r="F72" i="3"/>
  <c r="F71" i="3"/>
  <c r="D71" i="3"/>
  <c r="F70" i="3"/>
  <c r="F69" i="3"/>
  <c r="D69" i="3"/>
  <c r="F68" i="3"/>
  <c r="F67" i="3"/>
  <c r="D67" i="3"/>
  <c r="F66" i="3"/>
  <c r="F65" i="3"/>
  <c r="D65" i="3"/>
  <c r="F64" i="3"/>
  <c r="F63" i="3"/>
  <c r="E63" i="3"/>
  <c r="D63" i="3"/>
  <c r="F62" i="3"/>
  <c r="F61" i="3"/>
  <c r="E61" i="3"/>
  <c r="D61" i="3"/>
  <c r="F60" i="3"/>
  <c r="F59" i="3"/>
  <c r="E59" i="3"/>
  <c r="D59" i="3"/>
  <c r="F58" i="3"/>
  <c r="F57" i="3"/>
  <c r="E57" i="3"/>
  <c r="D57" i="3"/>
  <c r="F56" i="3"/>
  <c r="F55" i="3"/>
  <c r="E55" i="3"/>
  <c r="F54" i="3"/>
  <c r="F53" i="3"/>
  <c r="E53" i="3"/>
  <c r="D53" i="3"/>
  <c r="F52" i="3"/>
  <c r="F51" i="3"/>
  <c r="E51" i="3"/>
  <c r="D51" i="3"/>
  <c r="F50" i="3"/>
  <c r="F49" i="3"/>
  <c r="E49" i="3"/>
  <c r="D49" i="3"/>
  <c r="F48" i="3"/>
  <c r="F47" i="3"/>
  <c r="E47" i="3"/>
  <c r="D47" i="3"/>
  <c r="F46" i="3"/>
  <c r="F45" i="3"/>
  <c r="E45" i="3"/>
  <c r="D45" i="3"/>
  <c r="F44" i="3"/>
  <c r="F43" i="3"/>
  <c r="E43" i="3"/>
  <c r="D43" i="3"/>
  <c r="F42" i="3"/>
  <c r="F41" i="3"/>
  <c r="E41" i="3"/>
  <c r="D41" i="3"/>
  <c r="F40" i="3"/>
  <c r="F39" i="3"/>
  <c r="E39" i="3"/>
  <c r="D39" i="3"/>
  <c r="F38" i="3"/>
  <c r="F37" i="3"/>
  <c r="E37" i="3"/>
  <c r="D37" i="3"/>
  <c r="F36" i="3"/>
  <c r="F35" i="3"/>
  <c r="E35" i="3"/>
  <c r="D35" i="3"/>
  <c r="F34" i="3"/>
  <c r="F33" i="3"/>
  <c r="E33" i="3"/>
  <c r="D33" i="3"/>
  <c r="F32" i="3"/>
  <c r="F31" i="3"/>
  <c r="E31" i="3"/>
  <c r="D31" i="3"/>
  <c r="F30" i="3"/>
  <c r="F29" i="3"/>
  <c r="E29" i="3"/>
  <c r="D29" i="3"/>
  <c r="F28" i="3"/>
  <c r="F27" i="3"/>
  <c r="E27" i="3"/>
  <c r="F26" i="3"/>
  <c r="F25" i="3"/>
  <c r="E25" i="3"/>
  <c r="D25" i="3"/>
  <c r="F24" i="3"/>
  <c r="F23" i="3"/>
  <c r="E23" i="3"/>
  <c r="D23" i="3"/>
  <c r="F22" i="3"/>
  <c r="F21" i="3"/>
  <c r="F20" i="3"/>
  <c r="E20" i="3"/>
  <c r="D20" i="3"/>
  <c r="F19" i="3"/>
  <c r="F18" i="3"/>
  <c r="D18" i="3"/>
  <c r="F17" i="3"/>
  <c r="F16" i="3"/>
  <c r="E16" i="3"/>
  <c r="F15" i="3"/>
  <c r="F14" i="3"/>
  <c r="E14" i="3"/>
  <c r="D14" i="3"/>
  <c r="F13" i="3"/>
  <c r="F12" i="3"/>
  <c r="F11" i="3"/>
  <c r="D11" i="3"/>
  <c r="C11" i="3"/>
  <c r="F10" i="3"/>
  <c r="F9" i="3"/>
  <c r="E9" i="3"/>
  <c r="F8" i="3"/>
  <c r="F7" i="3"/>
  <c r="E7" i="3"/>
  <c r="F5" i="3"/>
  <c r="D5" i="3"/>
  <c r="C5" i="3"/>
  <c r="B5" i="3"/>
  <c r="E260" i="7"/>
  <c r="P260" i="7" l="1"/>
  <c r="B221" i="7" s="1"/>
  <c r="L260" i="7"/>
  <c r="B149" i="7" s="1"/>
  <c r="N260" i="7"/>
  <c r="B185" i="7" s="1"/>
  <c r="H323" i="8"/>
  <c r="H325" i="8"/>
  <c r="H327" i="8"/>
  <c r="H326" i="8"/>
  <c r="I327" i="8"/>
  <c r="I326" i="8"/>
  <c r="H324" i="8"/>
  <c r="I324" i="8"/>
  <c r="D8" i="6" s="1"/>
  <c r="J323" i="8"/>
  <c r="J324" i="8"/>
  <c r="D10" i="6" s="1"/>
  <c r="I323" i="8"/>
  <c r="D6" i="6"/>
  <c r="O268" i="7"/>
  <c r="K268" i="7"/>
  <c r="M268" i="7"/>
  <c r="K274" i="7"/>
  <c r="O274" i="7"/>
  <c r="M274" i="7"/>
  <c r="M269" i="7"/>
  <c r="O269" i="7"/>
  <c r="K269" i="7"/>
  <c r="M275" i="7"/>
  <c r="O275" i="7"/>
  <c r="K275" i="7"/>
  <c r="M264" i="7"/>
  <c r="O264" i="7"/>
  <c r="K264" i="7"/>
  <c r="M270" i="7"/>
  <c r="O270" i="7"/>
  <c r="K270" i="7"/>
  <c r="M276" i="7"/>
  <c r="O276" i="7"/>
  <c r="K276" i="7"/>
  <c r="K265" i="7"/>
  <c r="M265" i="7"/>
  <c r="O265" i="7"/>
  <c r="K271" i="7"/>
  <c r="M271" i="7"/>
  <c r="O271" i="7"/>
  <c r="K266" i="7"/>
  <c r="M266" i="7"/>
  <c r="O266" i="7"/>
  <c r="K272" i="7"/>
  <c r="M272" i="7"/>
  <c r="O272" i="7"/>
  <c r="O267" i="7"/>
  <c r="K267" i="7"/>
  <c r="M267" i="7"/>
  <c r="O273" i="7"/>
  <c r="K273" i="7"/>
  <c r="M273" i="7"/>
  <c r="G103" i="8"/>
  <c r="G107" i="8"/>
  <c r="G115" i="8"/>
  <c r="G121" i="8"/>
  <c r="G145" i="8"/>
  <c r="G100" i="8"/>
  <c r="G126" i="8"/>
  <c r="G130" i="8"/>
  <c r="G132" i="8"/>
  <c r="G134" i="8"/>
  <c r="G138" i="8"/>
  <c r="G105" i="8"/>
  <c r="G117" i="8"/>
  <c r="G129" i="8"/>
  <c r="G5" i="8"/>
  <c r="G7" i="8"/>
  <c r="G9" i="8"/>
  <c r="G17" i="8"/>
  <c r="G19" i="8"/>
  <c r="G21" i="8"/>
  <c r="G23" i="8"/>
  <c r="G25" i="8"/>
  <c r="G27" i="8"/>
  <c r="G29" i="8"/>
  <c r="G31" i="8"/>
  <c r="G33" i="8"/>
  <c r="G35" i="8"/>
  <c r="G37" i="8"/>
  <c r="G39" i="8"/>
  <c r="G41" i="8"/>
  <c r="G43" i="8"/>
  <c r="G45" i="8"/>
  <c r="G47" i="8"/>
  <c r="G49" i="8"/>
  <c r="G51" i="8"/>
  <c r="G53" i="8"/>
  <c r="G55" i="8"/>
  <c r="G57" i="8"/>
  <c r="G59" i="8"/>
  <c r="G61" i="8"/>
  <c r="G63" i="8"/>
  <c r="G65" i="8"/>
  <c r="G67" i="8"/>
  <c r="G69" i="8"/>
  <c r="G71" i="8"/>
  <c r="G73" i="8"/>
  <c r="G75" i="8"/>
  <c r="G77" i="8"/>
  <c r="G79" i="8"/>
  <c r="G81" i="8"/>
  <c r="G83" i="8"/>
  <c r="G85" i="8"/>
  <c r="G87" i="8"/>
  <c r="G89" i="8"/>
  <c r="G91" i="8"/>
  <c r="G93" i="8"/>
  <c r="G95" i="8"/>
  <c r="G97" i="8"/>
  <c r="G101" i="8"/>
  <c r="G127" i="8"/>
  <c r="G139" i="8"/>
  <c r="G148" i="8"/>
  <c r="G150" i="8"/>
  <c r="G152" i="8"/>
  <c r="G154" i="8"/>
  <c r="G156" i="8"/>
  <c r="G158" i="8"/>
  <c r="G160" i="8"/>
  <c r="G162" i="8"/>
  <c r="G164" i="8"/>
  <c r="G166" i="8"/>
  <c r="G168" i="8"/>
  <c r="G170" i="8"/>
  <c r="G172" i="8"/>
  <c r="G174" i="8"/>
  <c r="G176" i="8"/>
  <c r="G178" i="8"/>
  <c r="G180" i="8"/>
  <c r="G182" i="8"/>
  <c r="G184" i="8"/>
  <c r="G186" i="8"/>
  <c r="G188" i="8"/>
  <c r="G190" i="8"/>
  <c r="G192" i="8"/>
  <c r="G194" i="8"/>
  <c r="G196" i="8"/>
  <c r="G198" i="8"/>
  <c r="G200" i="8"/>
  <c r="G317" i="8"/>
  <c r="G319" i="8"/>
  <c r="G321" i="8"/>
  <c r="G111" i="8"/>
  <c r="G123" i="8"/>
  <c r="G141" i="8"/>
  <c r="G102" i="8"/>
  <c r="G104" i="8"/>
  <c r="G106" i="8"/>
  <c r="G108" i="8"/>
  <c r="G110" i="8"/>
  <c r="G112" i="8"/>
  <c r="G114" i="8"/>
  <c r="G116" i="8"/>
  <c r="G118" i="8"/>
  <c r="G120" i="8"/>
  <c r="G122" i="8"/>
  <c r="G124" i="8"/>
  <c r="G140" i="8"/>
  <c r="G142" i="8"/>
  <c r="G144" i="8"/>
  <c r="G146" i="8"/>
  <c r="G113" i="8"/>
  <c r="G143" i="8"/>
  <c r="G99" i="8"/>
  <c r="G131" i="8"/>
  <c r="G133" i="8"/>
  <c r="G137" i="8"/>
  <c r="G109" i="8"/>
  <c r="G119" i="8"/>
  <c r="G8" i="8"/>
  <c r="G16" i="8"/>
  <c r="G18" i="8"/>
  <c r="G20" i="8"/>
  <c r="G22" i="8"/>
  <c r="G24" i="8"/>
  <c r="G26" i="8"/>
  <c r="G28" i="8"/>
  <c r="E8" i="5" s="1"/>
  <c r="G30" i="8"/>
  <c r="G32" i="8"/>
  <c r="G34" i="8"/>
  <c r="G36" i="8"/>
  <c r="G38" i="8"/>
  <c r="G40" i="8"/>
  <c r="G42" i="8"/>
  <c r="G44" i="8"/>
  <c r="G46" i="8"/>
  <c r="G48" i="8"/>
  <c r="G50" i="8"/>
  <c r="G52" i="8"/>
  <c r="G54" i="8"/>
  <c r="G56" i="8"/>
  <c r="G58" i="8"/>
  <c r="G60" i="8"/>
  <c r="G62" i="8"/>
  <c r="G64" i="8"/>
  <c r="G66" i="8"/>
  <c r="G68" i="8"/>
  <c r="G70" i="8"/>
  <c r="G72" i="8"/>
  <c r="G74" i="8"/>
  <c r="G76" i="8"/>
  <c r="G78" i="8"/>
  <c r="G80" i="8"/>
  <c r="G82" i="8"/>
  <c r="G84" i="8"/>
  <c r="G86" i="8"/>
  <c r="G88" i="8"/>
  <c r="G90" i="8"/>
  <c r="G92" i="8"/>
  <c r="G94" i="8"/>
  <c r="G96" i="8"/>
  <c r="G147" i="8"/>
  <c r="G149" i="8"/>
  <c r="G151" i="8"/>
  <c r="G153" i="8"/>
  <c r="G155" i="8"/>
  <c r="G157" i="8"/>
  <c r="G159" i="8"/>
  <c r="G191" i="8"/>
  <c r="G193" i="8"/>
  <c r="G195" i="8"/>
  <c r="G197" i="8"/>
  <c r="G199" i="8"/>
  <c r="G316" i="8"/>
  <c r="G318" i="8"/>
  <c r="G320" i="8"/>
  <c r="G322" i="8"/>
  <c r="G202" i="8"/>
  <c r="E25" i="5" s="1"/>
  <c r="J258" i="8"/>
  <c r="J285" i="8"/>
  <c r="J297" i="8"/>
  <c r="J282" i="8"/>
  <c r="J303" i="8"/>
  <c r="J278" i="8"/>
  <c r="J223" i="8"/>
  <c r="L245" i="4"/>
  <c r="J272" i="8"/>
  <c r="J242" i="8"/>
  <c r="J246" i="8"/>
  <c r="J266" i="8"/>
  <c r="J260" i="8"/>
  <c r="L269" i="4"/>
  <c r="J233" i="8"/>
  <c r="J254" i="8"/>
  <c r="L260" i="4"/>
  <c r="J248" i="8"/>
  <c r="J284" i="8"/>
  <c r="G161" i="8"/>
  <c r="G163" i="8"/>
  <c r="G165" i="8"/>
  <c r="G167" i="8"/>
  <c r="G169" i="8"/>
  <c r="G171" i="8"/>
  <c r="G173" i="8"/>
  <c r="G175" i="8"/>
  <c r="G177" i="8"/>
  <c r="G179" i="8"/>
  <c r="G181" i="8"/>
  <c r="G183" i="8"/>
  <c r="G185" i="8"/>
  <c r="G187" i="8"/>
  <c r="G189" i="8"/>
  <c r="L215" i="4"/>
  <c r="J228" i="8"/>
  <c r="L218" i="4"/>
  <c r="L242" i="4"/>
  <c r="L248" i="4"/>
  <c r="L251" i="4"/>
  <c r="L254" i="4"/>
  <c r="L263" i="4"/>
  <c r="L266" i="4"/>
  <c r="L272" i="4"/>
  <c r="L275" i="4"/>
  <c r="L281" i="4"/>
  <c r="L287" i="4"/>
  <c r="L299" i="4"/>
  <c r="L250" i="4"/>
  <c r="L256" i="4"/>
  <c r="H329" i="8" l="1"/>
  <c r="I328" i="8"/>
  <c r="H328" i="8"/>
  <c r="I329" i="8"/>
  <c r="G324" i="8"/>
  <c r="D9" i="6"/>
  <c r="G323" i="8"/>
  <c r="D7" i="6"/>
  <c r="M52" i="7" s="1"/>
  <c r="Q52" i="7"/>
  <c r="D12" i="6"/>
  <c r="E5" i="5"/>
  <c r="E14" i="5"/>
  <c r="E21" i="5"/>
  <c r="E34" i="5"/>
  <c r="E23" i="5"/>
  <c r="E18" i="5"/>
  <c r="E16" i="5"/>
  <c r="E10" i="5"/>
  <c r="E17" i="5"/>
  <c r="E15" i="5"/>
  <c r="E7" i="5"/>
  <c r="E11" i="5"/>
  <c r="E19" i="5"/>
  <c r="E9" i="5"/>
  <c r="G254" i="8"/>
  <c r="G234" i="8"/>
  <c r="L268" i="4"/>
  <c r="G297" i="8"/>
  <c r="G243" i="8"/>
  <c r="L230" i="4"/>
  <c r="L221" i="4"/>
  <c r="G221" i="8"/>
  <c r="G228" i="8"/>
  <c r="G282" i="8"/>
  <c r="L232" i="4"/>
  <c r="G266" i="8"/>
  <c r="J240" i="8"/>
  <c r="J231" i="8"/>
  <c r="L244" i="4"/>
  <c r="G260" i="8"/>
  <c r="L224" i="4"/>
  <c r="G258" i="8"/>
  <c r="G237" i="8"/>
  <c r="G249" i="8"/>
  <c r="G315" i="8"/>
  <c r="G223" i="8"/>
  <c r="G231" i="8"/>
  <c r="G240" i="8"/>
  <c r="L293" i="4"/>
  <c r="G284" i="8"/>
  <c r="L236" i="4"/>
  <c r="J221" i="8"/>
  <c r="L262" i="4"/>
  <c r="L238" i="4"/>
  <c r="L305" i="4"/>
  <c r="L239" i="4"/>
  <c r="J315" i="8"/>
  <c r="J237" i="8"/>
  <c r="F268" i="7"/>
  <c r="J270" i="8"/>
  <c r="L227" i="4"/>
  <c r="J279" i="8"/>
  <c r="J255" i="8"/>
  <c r="J276" i="8"/>
  <c r="L233" i="4"/>
  <c r="J249" i="8"/>
  <c r="J243" i="8"/>
  <c r="J264" i="8"/>
  <c r="J291" i="8"/>
  <c r="J252" i="8"/>
  <c r="L274" i="4"/>
  <c r="J267" i="8"/>
  <c r="J309" i="8"/>
  <c r="L223" i="4"/>
  <c r="J234" i="8"/>
  <c r="L257" i="4"/>
  <c r="J273" i="8"/>
  <c r="J261" i="8"/>
  <c r="G276" i="7"/>
  <c r="H272" i="7"/>
  <c r="F272" i="7"/>
  <c r="J235" i="8"/>
  <c r="L225" i="4"/>
  <c r="J220" i="8"/>
  <c r="L214" i="4"/>
  <c r="J275" i="8"/>
  <c r="L265" i="4"/>
  <c r="E22" i="5"/>
  <c r="J301" i="8"/>
  <c r="L291" i="4"/>
  <c r="J229" i="8"/>
  <c r="L219" i="4"/>
  <c r="J299" i="8"/>
  <c r="L289" i="4"/>
  <c r="J239" i="8"/>
  <c r="L229" i="4"/>
  <c r="J265" i="8"/>
  <c r="L255" i="4"/>
  <c r="J241" i="8"/>
  <c r="L231" i="4"/>
  <c r="J289" i="8"/>
  <c r="L279" i="4"/>
  <c r="J274" i="8"/>
  <c r="L264" i="4"/>
  <c r="J250" i="8"/>
  <c r="L240" i="4"/>
  <c r="J238" i="8"/>
  <c r="L228" i="4"/>
  <c r="J293" i="8"/>
  <c r="L283" i="4"/>
  <c r="J230" i="8"/>
  <c r="L220" i="4"/>
  <c r="J310" i="8"/>
  <c r="L300" i="4"/>
  <c r="J304" i="8"/>
  <c r="L294" i="4"/>
  <c r="J298" i="8"/>
  <c r="L288" i="4"/>
  <c r="J292" i="8"/>
  <c r="L282" i="4"/>
  <c r="J286" i="8"/>
  <c r="L276" i="4"/>
  <c r="J313" i="8"/>
  <c r="L303" i="4"/>
  <c r="J283" i="8"/>
  <c r="L273" i="4"/>
  <c r="J271" i="8"/>
  <c r="L261" i="4"/>
  <c r="J259" i="8"/>
  <c r="L249" i="4"/>
  <c r="J247" i="8"/>
  <c r="L237" i="4"/>
  <c r="J305" i="8"/>
  <c r="L295" i="4"/>
  <c r="J287" i="8"/>
  <c r="L277" i="4"/>
  <c r="J263" i="8"/>
  <c r="L253" i="4"/>
  <c r="J251" i="8"/>
  <c r="L241" i="4"/>
  <c r="J307" i="8"/>
  <c r="L297" i="4"/>
  <c r="J280" i="8"/>
  <c r="L270" i="4"/>
  <c r="J268" i="8"/>
  <c r="L258" i="4"/>
  <c r="J256" i="8"/>
  <c r="L246" i="4"/>
  <c r="J244" i="8"/>
  <c r="L234" i="4"/>
  <c r="J232" i="8"/>
  <c r="L222" i="4"/>
  <c r="J245" i="8"/>
  <c r="L235" i="4"/>
  <c r="J314" i="8"/>
  <c r="L304" i="4"/>
  <c r="J308" i="8"/>
  <c r="L298" i="4"/>
  <c r="J302" i="8"/>
  <c r="L292" i="4"/>
  <c r="J296" i="8"/>
  <c r="L286" i="4"/>
  <c r="J290" i="8"/>
  <c r="L280" i="4"/>
  <c r="J295" i="8"/>
  <c r="L285" i="4"/>
  <c r="J269" i="8"/>
  <c r="L259" i="4"/>
  <c r="J236" i="8"/>
  <c r="L226" i="4"/>
  <c r="J312" i="8"/>
  <c r="L302" i="4"/>
  <c r="J306" i="8"/>
  <c r="L296" i="4"/>
  <c r="J300" i="8"/>
  <c r="L290" i="4"/>
  <c r="J294" i="8"/>
  <c r="L284" i="4"/>
  <c r="J288" i="8"/>
  <c r="L278" i="4"/>
  <c r="J277" i="8"/>
  <c r="L267" i="4"/>
  <c r="J253" i="8"/>
  <c r="L243" i="4"/>
  <c r="J281" i="8"/>
  <c r="L271" i="4"/>
  <c r="J257" i="8"/>
  <c r="L247" i="4"/>
  <c r="J262" i="8"/>
  <c r="L252" i="4"/>
  <c r="J222" i="8"/>
  <c r="L216" i="4"/>
  <c r="J311" i="8"/>
  <c r="L301" i="4"/>
  <c r="G272" i="7"/>
  <c r="E271" i="7" l="1"/>
  <c r="F13" i="5"/>
  <c r="F12" i="5"/>
  <c r="E13" i="5"/>
  <c r="E12" i="5"/>
  <c r="J327" i="8"/>
  <c r="D19" i="6" s="1"/>
  <c r="J326" i="8"/>
  <c r="D18" i="6" s="1"/>
  <c r="D11" i="6"/>
  <c r="G261" i="7"/>
  <c r="Q51" i="7"/>
  <c r="M51" i="7"/>
  <c r="E24" i="5"/>
  <c r="E20" i="5"/>
  <c r="H52" i="7" s="1"/>
  <c r="E276" i="7"/>
  <c r="F276" i="7"/>
  <c r="E273" i="7"/>
  <c r="E269" i="7"/>
  <c r="E270" i="7"/>
  <c r="E262" i="7"/>
  <c r="E265" i="7"/>
  <c r="E266" i="7"/>
  <c r="F261" i="7"/>
  <c r="E267" i="7"/>
  <c r="E264" i="7"/>
  <c r="E272" i="7"/>
  <c r="E274" i="7"/>
  <c r="E263" i="7"/>
  <c r="E268" i="7"/>
  <c r="L268" i="7" s="1"/>
  <c r="E261" i="7"/>
  <c r="G280" i="8"/>
  <c r="G283" i="8"/>
  <c r="G235" i="8"/>
  <c r="G273" i="8"/>
  <c r="G222" i="8"/>
  <c r="G236" i="8"/>
  <c r="G244" i="8"/>
  <c r="G268" i="8"/>
  <c r="G307" i="8"/>
  <c r="G247" i="8"/>
  <c r="G313" i="8"/>
  <c r="G311" i="8"/>
  <c r="G281" i="8"/>
  <c r="G296" i="8"/>
  <c r="G308" i="8"/>
  <c r="G263" i="8"/>
  <c r="G305" i="8"/>
  <c r="G292" i="8"/>
  <c r="G304" i="8"/>
  <c r="G238" i="8"/>
  <c r="G274" i="8"/>
  <c r="G241" i="8"/>
  <c r="G229" i="8"/>
  <c r="G252" i="8"/>
  <c r="G270" i="8"/>
  <c r="G285" i="8"/>
  <c r="G303" i="8"/>
  <c r="G256" i="8"/>
  <c r="G259" i="8"/>
  <c r="G309" i="8"/>
  <c r="G255" i="8"/>
  <c r="G294" i="8"/>
  <c r="G299" i="8"/>
  <c r="G291" i="8"/>
  <c r="G278" i="8"/>
  <c r="G257" i="8"/>
  <c r="G290" i="8"/>
  <c r="G302" i="8"/>
  <c r="G314" i="8"/>
  <c r="G245" i="8"/>
  <c r="G251" i="8"/>
  <c r="G287" i="8"/>
  <c r="G286" i="8"/>
  <c r="G298" i="8"/>
  <c r="G310" i="8"/>
  <c r="G250" i="8"/>
  <c r="G289" i="8"/>
  <c r="G265" i="8"/>
  <c r="G301" i="8"/>
  <c r="G275" i="8"/>
  <c r="G220" i="8"/>
  <c r="G267" i="8"/>
  <c r="G279" i="8"/>
  <c r="G246" i="8"/>
  <c r="G262" i="8"/>
  <c r="G277" i="8"/>
  <c r="G269" i="8"/>
  <c r="G232" i="8"/>
  <c r="G272" i="8"/>
  <c r="G306" i="8"/>
  <c r="G293" i="8"/>
  <c r="G253" i="8"/>
  <c r="G271" i="8"/>
  <c r="G264" i="8"/>
  <c r="G242" i="8"/>
  <c r="G248" i="8"/>
  <c r="G288" i="8"/>
  <c r="G300" i="8"/>
  <c r="G312" i="8"/>
  <c r="G295" i="8"/>
  <c r="G230" i="8"/>
  <c r="G239" i="8"/>
  <c r="G261" i="8"/>
  <c r="G233" i="8"/>
  <c r="G276" i="8"/>
  <c r="H276" i="7"/>
  <c r="E275" i="7"/>
  <c r="F275" i="7"/>
  <c r="G268" i="7"/>
  <c r="F20" i="5" l="1"/>
  <c r="F271" i="7"/>
  <c r="L271" i="7" s="1"/>
  <c r="G271" i="7"/>
  <c r="N271" i="7" s="1"/>
  <c r="H20" i="5"/>
  <c r="G20" i="5"/>
  <c r="H13" i="5"/>
  <c r="G13" i="5"/>
  <c r="L261" i="7"/>
  <c r="N261" i="7"/>
  <c r="P272" i="7"/>
  <c r="L272" i="7"/>
  <c r="L275" i="7"/>
  <c r="L276" i="7"/>
  <c r="H12" i="5"/>
  <c r="G12" i="5"/>
  <c r="G327" i="8"/>
  <c r="G326" i="8"/>
  <c r="E28" i="5"/>
  <c r="D51" i="7"/>
  <c r="H51" i="7"/>
  <c r="F274" i="7"/>
  <c r="L274" i="7" s="1"/>
  <c r="F263" i="7"/>
  <c r="L263" i="7" s="1"/>
  <c r="P276" i="7"/>
  <c r="G274" i="7"/>
  <c r="N274" i="7" s="1"/>
  <c r="N276" i="7"/>
  <c r="F273" i="7"/>
  <c r="L273" i="7" s="1"/>
  <c r="F269" i="7"/>
  <c r="L269" i="7" s="1"/>
  <c r="F270" i="7"/>
  <c r="L270" i="7" s="1"/>
  <c r="D53" i="7"/>
  <c r="H53" i="7"/>
  <c r="N272" i="7"/>
  <c r="F266" i="7"/>
  <c r="L266" i="7" s="1"/>
  <c r="F264" i="7"/>
  <c r="L264" i="7" s="1"/>
  <c r="F267" i="7"/>
  <c r="L267" i="7" s="1"/>
  <c r="F265" i="7"/>
  <c r="L265" i="7" s="1"/>
  <c r="F262" i="7"/>
  <c r="L262" i="7" s="1"/>
  <c r="N268" i="7"/>
  <c r="D52" i="7"/>
  <c r="E32" i="5"/>
  <c r="E31" i="5"/>
  <c r="E33" i="5"/>
  <c r="E30" i="5"/>
  <c r="H271" i="7"/>
  <c r="P271" i="7" s="1"/>
  <c r="H268" i="7"/>
  <c r="P268" i="7" s="1"/>
  <c r="H274" i="7"/>
  <c r="P274" i="7" s="1"/>
  <c r="F35" i="5" l="1"/>
  <c r="H54" i="7"/>
  <c r="D54" i="7"/>
  <c r="E36" i="5"/>
  <c r="H261" i="7"/>
  <c r="P261" i="7" s="1"/>
  <c r="G263" i="7"/>
  <c r="N263" i="7" s="1"/>
  <c r="E35" i="5"/>
  <c r="H273" i="7"/>
  <c r="P273" i="7" s="1"/>
  <c r="G273" i="7"/>
  <c r="N273" i="7" s="1"/>
  <c r="H269" i="7"/>
  <c r="P269" i="7" s="1"/>
  <c r="G269" i="7"/>
  <c r="N269" i="7" s="1"/>
  <c r="G270" i="7"/>
  <c r="N270" i="7" s="1"/>
  <c r="H267" i="7"/>
  <c r="P267" i="7" s="1"/>
  <c r="G267" i="7"/>
  <c r="N267" i="7" s="1"/>
  <c r="H265" i="7"/>
  <c r="P265" i="7" s="1"/>
  <c r="G265" i="7"/>
  <c r="N265" i="7" s="1"/>
  <c r="H264" i="7"/>
  <c r="P264" i="7" s="1"/>
  <c r="G264" i="7"/>
  <c r="N264" i="7" s="1"/>
  <c r="H266" i="7"/>
  <c r="P266" i="7" s="1"/>
  <c r="G266" i="7"/>
  <c r="N266" i="7" s="1"/>
  <c r="G262" i="7"/>
  <c r="N262" i="7" s="1"/>
  <c r="G275" i="7"/>
  <c r="N275" i="7" s="1"/>
  <c r="H35" i="5" l="1"/>
  <c r="G35" i="5"/>
  <c r="F278" i="7"/>
  <c r="H263" i="7"/>
  <c r="P263" i="7" s="1"/>
  <c r="H270" i="7"/>
  <c r="P270" i="7" s="1"/>
  <c r="F279" i="7"/>
  <c r="E278" i="7"/>
  <c r="D56" i="7"/>
  <c r="E279" i="7"/>
  <c r="H56" i="7"/>
  <c r="H262" i="7"/>
  <c r="P262" i="7" s="1"/>
  <c r="H275" i="7"/>
  <c r="P275" i="7" s="1"/>
  <c r="L278" i="7" l="1"/>
  <c r="L279" i="7"/>
  <c r="G279" i="7"/>
  <c r="N279" i="7" s="1"/>
  <c r="H279" i="7"/>
  <c r="P279" i="7" s="1"/>
  <c r="H278" i="7"/>
  <c r="P278" i="7" s="1"/>
  <c r="G278" i="7"/>
  <c r="N278" i="7" s="1"/>
  <c r="J205" i="8"/>
  <c r="L199" i="4"/>
  <c r="L212" i="4"/>
  <c r="J218" i="8"/>
  <c r="L211" i="4"/>
  <c r="J217" i="8"/>
  <c r="L204" i="4"/>
  <c r="J210" i="8"/>
  <c r="L203" i="4"/>
  <c r="J209" i="8"/>
  <c r="L200" i="4"/>
  <c r="J206" i="8"/>
  <c r="L208" i="4"/>
  <c r="J214" i="8"/>
  <c r="L205" i="4"/>
  <c r="J211" i="8"/>
  <c r="L198" i="4"/>
  <c r="J204" i="8"/>
  <c r="L201" i="4"/>
  <c r="J207" i="8"/>
  <c r="L202" i="4"/>
  <c r="J208" i="8"/>
  <c r="L209" i="4"/>
  <c r="J215" i="8"/>
  <c r="L206" i="4"/>
  <c r="J212" i="8"/>
  <c r="L207" i="4"/>
  <c r="J213" i="8"/>
  <c r="L197" i="4"/>
  <c r="G210" i="8"/>
  <c r="L210" i="4"/>
  <c r="J216" i="8"/>
  <c r="J203" i="8"/>
  <c r="G206" i="8"/>
  <c r="G218" i="8"/>
  <c r="G203" i="8"/>
  <c r="J325" i="8" l="1"/>
  <c r="D15" i="6" s="1"/>
  <c r="G208" i="8"/>
  <c r="G212" i="8"/>
  <c r="G217" i="8"/>
  <c r="G216" i="8"/>
  <c r="G209" i="8"/>
  <c r="G214" i="8"/>
  <c r="G211" i="8"/>
  <c r="G215" i="8"/>
  <c r="G207" i="8"/>
  <c r="G205" i="8"/>
  <c r="G204" i="8"/>
  <c r="G213" i="8"/>
  <c r="J329" i="8" l="1"/>
  <c r="J328" i="8"/>
  <c r="G325" i="8"/>
  <c r="G328" i="8" s="1"/>
  <c r="G329" i="8"/>
  <c r="D22" i="6"/>
  <c r="D21" i="6"/>
  <c r="M53" i="7"/>
  <c r="M54" i="7" s="1"/>
  <c r="E26" i="5"/>
  <c r="E277" i="7" s="1"/>
  <c r="Q53" i="7" l="1"/>
  <c r="Q54" i="7" s="1"/>
  <c r="E27" i="5"/>
  <c r="F277" i="7" l="1"/>
  <c r="L277" i="7" s="1"/>
  <c r="F27" i="5"/>
  <c r="F37" i="5" s="1"/>
  <c r="F38" i="5"/>
  <c r="E38" i="5"/>
  <c r="E37" i="5"/>
  <c r="G27" i="5"/>
  <c r="D55" i="7"/>
  <c r="D57" i="7" s="1"/>
  <c r="H55" i="7"/>
  <c r="H57" i="7" s="1"/>
  <c r="B4" i="7" l="1"/>
  <c r="H277" i="7"/>
  <c r="P277" i="7" s="1"/>
  <c r="G277" i="7"/>
  <c r="N277" i="7" s="1"/>
  <c r="G38" i="5"/>
  <c r="G37" i="5"/>
  <c r="H27" i="5"/>
  <c r="H38" i="5" l="1"/>
  <c r="H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Steinwender</author>
    <author>Fabian Holzner</author>
  </authors>
  <commentList>
    <comment ref="H3" authorId="0" shapeId="0" xr:uid="{00000000-0006-0000-0200-000008000000}">
      <text>
        <r>
          <rPr>
            <sz val="11"/>
            <color indexed="81"/>
            <rFont val="Calibri"/>
            <family val="2"/>
          </rPr>
          <t>Woher stammen die Daten?</t>
        </r>
      </text>
    </comment>
    <comment ref="I3" authorId="0" shapeId="0" xr:uid="{00000000-0006-0000-0200-000009000000}">
      <text>
        <r>
          <rPr>
            <sz val="11"/>
            <color indexed="81"/>
            <rFont val="Calibri"/>
            <family val="2"/>
          </rPr>
          <t>Wie wurden die Daten weiterbearbeitet? Durch wen?</t>
        </r>
      </text>
    </comment>
    <comment ref="J3" authorId="0" shapeId="0" xr:uid="{00000000-0006-0000-0200-00000A000000}">
      <text>
        <r>
          <rPr>
            <sz val="11"/>
            <color indexed="81"/>
            <rFont val="Calibri"/>
            <family val="2"/>
          </rPr>
          <t>Annahmen können anhand anderer Berichte oder durch Rückfragen an das ClimCalc-Team getroffen werden.</t>
        </r>
      </text>
    </comment>
    <comment ref="K3" authorId="0" shapeId="0" xr:uid="{00000000-0006-0000-0200-00000B000000}">
      <text>
        <r>
          <rPr>
            <sz val="11"/>
            <color indexed="81"/>
            <rFont val="Calibri"/>
            <family val="2"/>
          </rPr>
          <t>Je mehr Informationen, desto transparenter und nachvollziehbar ist die Bilanzierung. Auch NachfolgerInnen können leichter auf einer guten Dokumentation aufbauen.</t>
        </r>
      </text>
    </comment>
    <comment ref="C5" authorId="1" shapeId="0" xr:uid="{C7039846-3BED-43AD-912B-D217618D2A30}">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11" authorId="1" shapeId="0" xr:uid="{50872BE4-30D6-4850-8B78-9253C4E269B2}">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D11" authorId="1" shapeId="0" xr:uid="{9200AFB3-3DC2-49EC-88CC-200AD40BB83F}">
      <text>
        <r>
          <rPr>
            <sz val="11"/>
            <color indexed="81"/>
            <rFont val="Calibri"/>
            <family val="2"/>
          </rPr>
          <t>Achtung: Bitte nur Brennstoffe angeben, die direkt am Standort verbrannt werden (nicht Fernwärme)</t>
        </r>
        <r>
          <rPr>
            <b/>
            <sz val="11"/>
            <color indexed="81"/>
            <rFont val="Calibri"/>
            <family val="2"/>
          </rPr>
          <t>.</t>
        </r>
      </text>
    </comment>
    <comment ref="D14" authorId="1" shapeId="0" xr:uid="{476BBD8E-B92D-43F9-9EC7-CD6DDC5C5143}">
      <text>
        <r>
          <rPr>
            <sz val="11"/>
            <color indexed="81"/>
            <rFont val="Calibri"/>
            <family val="2"/>
          </rPr>
          <t>Achtung: Bitte nur Brennstoffe angeben, die direkt am Standort verbrannt werden (nicht Fernwärme).</t>
        </r>
      </text>
    </comment>
    <comment ref="D18" authorId="1" shapeId="0" xr:uid="{FB91886E-4F75-455A-98C9-40B0646C8305}">
      <text>
        <r>
          <rPr>
            <sz val="11"/>
            <color indexed="81"/>
            <rFont val="Calibri"/>
            <family val="2"/>
          </rPr>
          <t>Achtung: Bitte nur Brennstoffe angeben, die direkt am Standort verbrannt werden (nicht Fernwärme).</t>
        </r>
      </text>
    </comment>
    <comment ref="C23" authorId="1" shapeId="0" xr:uid="{40649ADE-D821-45E4-91AF-CB5B37146B5E}">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67" authorId="1" shapeId="0" xr:uid="{1C3EF217-AF9B-4E9C-ACDB-355A923FEAFF}">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73" authorId="1" shapeId="0" xr:uid="{5CD04C4C-D6C4-490A-8491-794CE75678B9}">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82" authorId="1" shapeId="0" xr:uid="{B3DE1B20-6A7D-4BD3-BD40-887F45AF3D5B}">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D92" authorId="0" shapeId="0" xr:uid="{00000000-0006-0000-0200-000001000000}">
      <text>
        <r>
          <rPr>
            <sz val="11"/>
            <color indexed="81"/>
            <rFont val="Calibri"/>
            <family val="2"/>
          </rPr>
          <t>Tragen Sie Daten nur in den Feldern zur alten Methode ODER jenen zur neuen Methode ein. Andernfalls werden die Emissionen doppelt gezählt. Nach Möglichkeit ist die neue Methode vorzuziehen. Für nähere Infos, siehe Q&amp;A-Dokument auf der ClimCalc-Website (</t>
        </r>
        <r>
          <rPr>
            <i/>
            <sz val="11"/>
            <color indexed="81"/>
            <rFont val="Calibri"/>
            <family val="2"/>
          </rPr>
          <t>"Die ClimCalc-Version für mein Bilanzjahr ermöglicht die Erfassung von Flügen sowohl nach der alten Methode 1 als auch der neuen Methode 2. Welche Methode soll ich anwenden?"</t>
        </r>
        <r>
          <rPr>
            <sz val="11"/>
            <color indexed="81"/>
            <rFont val="Calibri"/>
            <family val="2"/>
          </rPr>
          <t>).</t>
        </r>
      </text>
    </comment>
    <comment ref="D94" authorId="0" shapeId="0" xr:uid="{00000000-0006-0000-0200-000002000000}">
      <text>
        <r>
          <rPr>
            <sz val="11"/>
            <color indexed="81"/>
            <rFont val="Calibri"/>
            <family val="2"/>
          </rPr>
          <t>Tragen Sie Daten nur in den Feldern zur alten Methode ODER jenen zur neuen Methode ein. Andernfalls werden die Emissionen doppelt gezählt. Nach Möglichkeit ist die neue Methode vorzuziehen. Für nähere Infos, siehe Q&amp;A-Dokument auf der ClimCalc-Website ("Die ClimCalc-Version für mein Bilanzjahr ermöglicht die Erfassung von Flügen sowohl nach der alten Methode 1 als auch der neuen Methode 2. Welche Methode soll ich anwenden?").</t>
        </r>
      </text>
    </comment>
    <comment ref="D120" authorId="1" shapeId="0" xr:uid="{17397C11-DA3D-4030-BDB2-FF513CABDCCC}">
      <text>
        <r>
          <rPr>
            <sz val="11"/>
            <color indexed="81"/>
            <rFont val="Calibri"/>
            <family val="2"/>
          </rPr>
          <t xml:space="preserve">Wählen Sie eine Methode zu Erfassung der THG-Emissionen aus dem Flugverkehr:
</t>
        </r>
        <r>
          <rPr>
            <b/>
            <sz val="11"/>
            <color indexed="81"/>
            <rFont val="Calibri"/>
            <family val="2"/>
          </rPr>
          <t xml:space="preserve">Methode 1 („alt“): </t>
        </r>
        <r>
          <rPr>
            <sz val="11"/>
            <color indexed="81"/>
            <rFont val="Calibri"/>
            <family val="2"/>
          </rPr>
          <t xml:space="preserve">Wurde bis dato in ClimCalc (bis Version 2021) genutzt. Die Möglichkeit bleibt in dieser Version erhalten, um Vergleichbarkeit mit früheren Jahren herzustellen.
</t>
        </r>
        <r>
          <rPr>
            <b/>
            <sz val="11"/>
            <color indexed="81"/>
            <rFont val="Calibri"/>
            <family val="2"/>
          </rPr>
          <t xml:space="preserve">Methode 2 („neu“): </t>
        </r>
        <r>
          <rPr>
            <sz val="11"/>
            <color indexed="81"/>
            <rFont val="Calibri"/>
            <family val="2"/>
          </rPr>
          <t>Entspricht dem gegenwärtigen Standard des Greenhouse-Gas-Protocoll. Es wird empfohlen, diese Methode auch für künftige Bilanzierungen zu verwenden.</t>
        </r>
      </text>
    </comment>
    <comment ref="D122" authorId="0" shapeId="0" xr:uid="{00000000-0006-0000-0200-000004000000}">
      <text>
        <r>
          <rPr>
            <sz val="11"/>
            <color indexed="81"/>
            <rFont val="Calibri"/>
            <family val="2"/>
          </rPr>
          <t xml:space="preserve">Wählen Sie eine Methode zu Erfassung der THG-Emissionen aus dem Flugverkehr:
</t>
        </r>
        <r>
          <rPr>
            <b/>
            <sz val="11"/>
            <color indexed="81"/>
            <rFont val="Calibri"/>
            <family val="2"/>
          </rPr>
          <t>Methode 1 („alt“):</t>
        </r>
        <r>
          <rPr>
            <sz val="11"/>
            <color indexed="81"/>
            <rFont val="Calibri"/>
            <family val="2"/>
          </rPr>
          <t xml:space="preserve"> Wurde bis dato in ClimCalc (bis Version 2021) genutzt. Die Möglichkeit bleibt in dieser Version erhalten, um Vergleichbarkeit mit früheren Jahren herzustellen.
</t>
        </r>
        <r>
          <rPr>
            <b/>
            <sz val="11"/>
            <color indexed="81"/>
            <rFont val="Calibri"/>
            <family val="2"/>
          </rPr>
          <t>Methode 2 („neu“):</t>
        </r>
        <r>
          <rPr>
            <sz val="11"/>
            <color indexed="81"/>
            <rFont val="Calibri"/>
            <family val="2"/>
          </rPr>
          <t xml:space="preserve"> Entspricht dem gegenwärtigen Standard des Greenhouse-Gas-Protocoll. Es wird empfohlen, diese Methode auch für künftige Bilanzierungen zu verwenden.</t>
        </r>
      </text>
    </comment>
    <comment ref="D130" authorId="0" shapeId="0" xr:uid="{00000000-0006-0000-0200-000005000000}">
      <text>
        <r>
          <rPr>
            <sz val="11"/>
            <color indexed="81"/>
            <rFont val="Calibri"/>
            <family val="2"/>
          </rPr>
          <t xml:space="preserve">Wählen Sie eine Methode zu Erfassung der THG-Emissionen aus dem Flugverkehr:
</t>
        </r>
        <r>
          <rPr>
            <b/>
            <sz val="11"/>
            <color indexed="81"/>
            <rFont val="Calibri"/>
            <family val="2"/>
          </rPr>
          <t>Methode 1 („alt“):</t>
        </r>
        <r>
          <rPr>
            <sz val="11"/>
            <color indexed="81"/>
            <rFont val="Calibri"/>
            <family val="2"/>
          </rPr>
          <t xml:space="preserve"> Wurde bis dato in ClimCalc (bis Version 2021) genutzt. Die Möglichkeit bleibt in dieser Version erhalten, um Vergleichbarkeit mit früheren Jahren herzustellen.
</t>
        </r>
        <r>
          <rPr>
            <b/>
            <sz val="11"/>
            <color indexed="81"/>
            <rFont val="Calibri"/>
            <family val="2"/>
          </rPr>
          <t>Methode 2 („neu“):</t>
        </r>
        <r>
          <rPr>
            <sz val="11"/>
            <color indexed="81"/>
            <rFont val="Calibri"/>
            <family val="2"/>
          </rPr>
          <t xml:space="preserve"> Entspricht dem gegenwärtigen Standard des Greenhouse-Gas-Protocoll. Es wird empfohlen, diese Methode auch für künftige Bilanzierungen zu verwenden.</t>
        </r>
      </text>
    </comment>
    <comment ref="D132" authorId="0" shapeId="0" xr:uid="{00000000-0006-0000-0200-000006000000}">
      <text>
        <r>
          <rPr>
            <sz val="11"/>
            <color indexed="81"/>
            <rFont val="Calibri"/>
            <family val="2"/>
          </rPr>
          <t xml:space="preserve">Wählen Sie eine Methode zu Erfassung der THG-Emissionen aus dem Flugverkehr:
</t>
        </r>
        <r>
          <rPr>
            <b/>
            <sz val="11"/>
            <color indexed="81"/>
            <rFont val="Calibri"/>
            <family val="2"/>
          </rPr>
          <t>Methode 1 („alt“):</t>
        </r>
        <r>
          <rPr>
            <sz val="11"/>
            <color indexed="81"/>
            <rFont val="Calibri"/>
            <family val="2"/>
          </rPr>
          <t xml:space="preserve"> Wurde bis dato in ClimCalc (bis Version 2021) genutzt. Die Möglichkeit bleibt in dieser Version erhalten, um Vergleichbarkeit mit früheren Jahren herzustellen.
</t>
        </r>
        <r>
          <rPr>
            <b/>
            <sz val="11"/>
            <color indexed="81"/>
            <rFont val="Calibri"/>
            <family val="2"/>
          </rPr>
          <t>Methode 2 („neu“):</t>
        </r>
        <r>
          <rPr>
            <sz val="11"/>
            <color indexed="81"/>
            <rFont val="Calibri"/>
            <family val="2"/>
          </rPr>
          <t xml:space="preserve"> Entspricht dem gegenwärtigen Standard des Greenhouse-Gas-Protocoll. Es wird empfohlen, diese Methode auch für künftige Bilanzierungen zu verwenden.</t>
        </r>
      </text>
    </comment>
    <comment ref="D136" authorId="1" shapeId="0" xr:uid="{1F2C2B51-83B9-4616-B208-F00E927AC84B}">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F136" authorId="1" shapeId="0" xr:uid="{ECFB7551-B752-4B25-B566-1ED151FC343C}">
      <text>
        <r>
          <rPr>
            <sz val="11"/>
            <color indexed="81"/>
            <rFont val="Segoe UI"/>
            <family val="2"/>
          </rPr>
          <t>Achtung: Auch hier - Sie tragen in Spalte G entweder den "Km"-Wert oder den "Liter"-Wert ein. Auch bei den folgenden Kategorien.</t>
        </r>
      </text>
    </comment>
    <comment ref="F137" authorId="1" shapeId="0" xr:uid="{750875DB-F3F5-4D6E-840E-5988ADEBB5DB}">
      <text>
        <r>
          <rPr>
            <sz val="11"/>
            <color indexed="81"/>
            <rFont val="Segoe UI"/>
            <family val="2"/>
          </rPr>
          <t>Achtung: Auch hier - Sie tragen in Spalte G entweder den "Km"-Wert oder den "Liter"-Wert ein. Auch bei den folgenden Kategorien.</t>
        </r>
      </text>
    </comment>
    <comment ref="D145" authorId="1" shapeId="0" xr:uid="{10355746-A69C-4D2A-B424-5AEAF91070D0}">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186" authorId="1" shapeId="0" xr:uid="{EA8DB340-410D-4BE0-A5CF-1452A8F4A458}">
      <text>
        <r>
          <rPr>
            <sz val="11"/>
            <color indexed="81"/>
            <rFont val="Calibri"/>
            <family val="2"/>
          </rPr>
          <t>Bitte geben Sie nur die im Bilanzjahr angeschafften Geräte an.</t>
        </r>
      </text>
    </comment>
    <comment ref="C215" authorId="1" shapeId="0" xr:uid="{0662B9A1-FDAA-4089-917C-5B8BDCE75487}">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219" authorId="1" shapeId="0" xr:uid="{F56D873F-6B79-4F29-BDFD-6BE03BB80666}">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D219" authorId="1" shapeId="0" xr:uid="{BCE6169D-382D-4EFF-831E-B4F280A4C396}">
      <text>
        <r>
          <rPr>
            <sz val="11"/>
            <color indexed="81"/>
            <rFont val="Calibri"/>
            <family val="2"/>
          </rPr>
          <t>Achtung: Bitte nur Brennstoffe angeben, die direkt am Standort verbrannt werden (nicht Fernwärme).</t>
        </r>
      </text>
    </comment>
    <comment ref="D222" authorId="1" shapeId="0" xr:uid="{EA503076-BBF3-4681-B10E-815D2D45E005}">
      <text>
        <r>
          <rPr>
            <sz val="11"/>
            <color indexed="81"/>
            <rFont val="Calibri"/>
            <family val="2"/>
          </rPr>
          <t>Achtung: Bitte nur Brennstoffe angeben, die direkt am Standort verbrannt werden (nicht Fernwärme).</t>
        </r>
      </text>
    </comment>
    <comment ref="D226" authorId="1" shapeId="0" xr:uid="{96F8D9AB-8B93-4E24-8167-8FAB7BACFB49}">
      <text>
        <r>
          <rPr>
            <sz val="11"/>
            <color indexed="81"/>
            <rFont val="Calibri"/>
            <family val="2"/>
          </rPr>
          <t>Achtung: Bitte nur Brennstoffe angeben, die direkt am Standort verbrannt werden (nicht Fernwärme).</t>
        </r>
      </text>
    </comment>
    <comment ref="C228" authorId="1" shapeId="0" xr:uid="{F6DB018A-D495-4FF4-903C-A32667EF84B0}">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 ref="C270" authorId="1" shapeId="0" xr:uid="{64B1FE6C-90F2-407E-A771-0014E1E3408B}">
      <text>
        <r>
          <rPr>
            <sz val="11"/>
            <color indexed="81"/>
            <rFont val="Calibri"/>
            <family val="2"/>
          </rPr>
          <t>Für die Eingabe der Daten stehen jeweils unterschiedliche Einheiten zur Auswahl (Spalte F). Nutzen Sie jeweils immer nur eine davon - andernfalls würden Emissionen doppelt gezählt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Steinwender</author>
  </authors>
  <commentList>
    <comment ref="C185" authorId="0" shapeId="0" xr:uid="{00000000-0006-0000-0300-000001000000}">
      <text>
        <r>
          <rPr>
            <sz val="10"/>
            <rFont val="Arial"/>
            <family val="2"/>
          </rPr>
          <t>Bitte geben Sie nur die im Bilanzjahr angeschafften Geräte an.</t>
        </r>
      </text>
    </comment>
  </commentList>
</comments>
</file>

<file path=xl/sharedStrings.xml><?xml version="1.0" encoding="utf-8"?>
<sst xmlns="http://schemas.openxmlformats.org/spreadsheetml/2006/main" count="1543" uniqueCount="405">
  <si>
    <t>Dateneingabe</t>
  </si>
  <si>
    <t>Erläuterungen zur Dateneingabe</t>
  </si>
  <si>
    <t>Kerndaten</t>
  </si>
  <si>
    <t>Bilanzjahr</t>
  </si>
  <si>
    <t>Name der Universität / Hochschule</t>
  </si>
  <si>
    <t>Adresse</t>
  </si>
  <si>
    <t>Für die Bilanz zuständige Stelle</t>
  </si>
  <si>
    <t>← Geben Sie hier bitte an, welche Stelle / Einheit in Ihrer Universität / Hochschule für die Durchführung der Bilanz verantwortlich ist.</t>
  </si>
  <si>
    <t>BilanzverantwortlicheR</t>
  </si>
  <si>
    <t>← Geben Sie hier an, wer die Hauptansprechperson für die Erstellung der Bilanz sowie zu weiteren Schritte ist.</t>
  </si>
  <si>
    <t>Weitere Kontaktpersonen</t>
  </si>
  <si>
    <t>← Geben Sie hier weitere relevante Ansprechpersonen an.</t>
  </si>
  <si>
    <r>
      <rPr>
        <b/>
        <sz val="16"/>
        <rFont val="Calibri"/>
        <family val="2"/>
        <charset val="1"/>
      </rPr>
      <t xml:space="preserve">Kennzahlen </t>
    </r>
    <r>
      <rPr>
        <b/>
        <sz val="12"/>
        <rFont val="Calibri"/>
        <family val="2"/>
        <charset val="1"/>
      </rPr>
      <t>Stichtag 01.01. des Bilanzjahres</t>
    </r>
  </si>
  <si>
    <t>Anzahl der MitarbeiterInnen</t>
  </si>
  <si>
    <t>Anzahl der Vollzeitäquivalente</t>
  </si>
  <si>
    <t>Anzahl der Studierenden</t>
  </si>
  <si>
    <t>Netto-Nutzfläche der Gebäude</t>
  </si>
  <si>
    <t>Kommentare</t>
  </si>
  <si>
    <t>Systemgrenzen</t>
  </si>
  <si>
    <t>← Beschreiben Sie bitte, welcher Teil der Universität / Hochschule bilanziert wird bzw. welcher nicht bilanziert wird.</t>
  </si>
  <si>
    <t>Miteinbezogene Stellen zur Erstellung der Bilanz</t>
  </si>
  <si>
    <t>Mobilitätserhebung</t>
  </si>
  <si>
    <t>← Wann und durch wen wurde die Mobilitätserhebung durchgeführt?</t>
  </si>
  <si>
    <t>Dienstreisenerhebung</t>
  </si>
  <si>
    <t>← Die erhobenen Dienstreisen beziehen sich auf welches Jahr?</t>
  </si>
  <si>
    <t>Dokumentation der Schritte zur Erstellung der Bilanz</t>
  </si>
  <si>
    <t>← Wann wurden welche Erhebungen durchgeführt? Sonstige Anmerkungen?</t>
  </si>
  <si>
    <t>Maßnahmen zur Senkung der Treibhausgas-emissionen</t>
  </si>
  <si>
    <t>Maßnahme 1</t>
  </si>
  <si>
    <t>Maßnahme 2</t>
  </si>
  <si>
    <t>Maßnahme 3</t>
  </si>
  <si>
    <t>Maßnahme 4</t>
  </si>
  <si>
    <t>Maßnahme 5</t>
  </si>
  <si>
    <t>Maßnahme 6</t>
  </si>
  <si>
    <t>Maßnahme 7</t>
  </si>
  <si>
    <t>Maßnahme 8</t>
  </si>
  <si>
    <t>Maßnahme 9</t>
  </si>
  <si>
    <t>Maßnahme 10</t>
  </si>
  <si>
    <t>Maßnahme 11</t>
  </si>
  <si>
    <t>Maßnahme 12</t>
  </si>
  <si>
    <t>m³</t>
  </si>
  <si>
    <t>kg</t>
  </si>
  <si>
    <t>DATENEINGABE</t>
  </si>
  <si>
    <t>Einheit</t>
  </si>
  <si>
    <t>Datenquelle (Organisationseinheit, Ansprechperson, Rechnung)</t>
  </si>
  <si>
    <t>Weiterverarbeitung
(Kurze Beschreibung)</t>
  </si>
  <si>
    <t>Getätigte Annahmen
(wenn Primärdaten nicht verfügbar)</t>
  </si>
  <si>
    <t>Sonstige Anmerkungen</t>
  </si>
  <si>
    <t>Hauptmodul</t>
  </si>
  <si>
    <t>Fernwärme</t>
  </si>
  <si>
    <t>Fernkälte</t>
  </si>
  <si>
    <t>Dampferzeugung</t>
  </si>
  <si>
    <t>Sonstige Treibstoffeinsätze</t>
  </si>
  <si>
    <t>Pendeln (Studierende)</t>
  </si>
  <si>
    <t>Auslandsaufent-halte Bedienstete (Outgoing)</t>
  </si>
  <si>
    <t>Auslandsaufent-
halte Studierende (Outgoing)</t>
  </si>
  <si>
    <t>Eigenfuhrpark</t>
  </si>
  <si>
    <t>Papier</t>
  </si>
  <si>
    <r>
      <rPr>
        <sz val="11"/>
        <rFont val="Calibri"/>
        <family val="2"/>
        <charset val="1"/>
      </rPr>
      <t>Tonnen CO</t>
    </r>
    <r>
      <rPr>
        <vertAlign val="subscript"/>
        <sz val="11"/>
        <rFont val="Calibri"/>
        <family val="2"/>
        <charset val="1"/>
      </rPr>
      <t>2</t>
    </r>
    <r>
      <rPr>
        <sz val="11"/>
        <rFont val="Calibri"/>
        <family val="2"/>
        <charset val="1"/>
      </rPr>
      <t>-äqu.</t>
    </r>
  </si>
  <si>
    <r>
      <rPr>
        <b/>
        <sz val="16"/>
        <rFont val="Calibri"/>
        <family val="2"/>
        <charset val="1"/>
      </rPr>
      <t xml:space="preserve">Energie-einsatz 
</t>
    </r>
    <r>
      <rPr>
        <sz val="16"/>
        <rFont val="Calibri"/>
        <family val="2"/>
        <charset val="1"/>
      </rPr>
      <t xml:space="preserve">(nur für Mensa)
</t>
    </r>
  </si>
  <si>
    <t>Material-einsatz 
(nur für Mensa)</t>
  </si>
  <si>
    <t>Gesamt</t>
  </si>
  <si>
    <t>Scope 1</t>
  </si>
  <si>
    <t>Scope 2</t>
  </si>
  <si>
    <t>Scope 3</t>
  </si>
  <si>
    <t>direkte Emissionen</t>
  </si>
  <si>
    <t>vorgelagerte Emissionen</t>
  </si>
  <si>
    <t>Quelle des Emissionsfaktors</t>
  </si>
  <si>
    <t>Energie-einsatz</t>
  </si>
  <si>
    <t>Strom</t>
  </si>
  <si>
    <t>Stromverbrauch</t>
  </si>
  <si>
    <r>
      <rPr>
        <b/>
        <sz val="11"/>
        <color rgb="FF000000"/>
        <rFont val="Calibri"/>
        <family val="2"/>
        <charset val="1"/>
      </rPr>
      <t>mit</t>
    </r>
    <r>
      <rPr>
        <sz val="11"/>
        <color rgb="FF000000"/>
        <rFont val="Calibri"/>
        <family val="2"/>
        <charset val="1"/>
      </rPr>
      <t xml:space="preserve"> Zertifizierung nach Umweltzeichen RL UZ 46</t>
    </r>
  </si>
  <si>
    <t>kWh</t>
  </si>
  <si>
    <t>g/kWh</t>
  </si>
  <si>
    <t>MWh</t>
  </si>
  <si>
    <t>g/MWh</t>
  </si>
  <si>
    <r>
      <rPr>
        <b/>
        <sz val="11"/>
        <rFont val="Calibri"/>
        <family val="2"/>
        <charset val="1"/>
      </rPr>
      <t xml:space="preserve">ohne </t>
    </r>
    <r>
      <rPr>
        <sz val="11"/>
        <rFont val="Calibri"/>
        <family val="2"/>
        <charset val="1"/>
      </rPr>
      <t xml:space="preserve"> Zertifizierung nach Umweltzeichen RL UZ 46</t>
    </r>
  </si>
  <si>
    <t xml:space="preserve">PV Strom Eigenverbrauch </t>
  </si>
  <si>
    <t>Wärme</t>
  </si>
  <si>
    <t>Erdgasverbrauch Wärme</t>
  </si>
  <si>
    <t>kWh (Heizwert)</t>
  </si>
  <si>
    <t>kWh (Brennwert)</t>
  </si>
  <si>
    <t>Nm³</t>
  </si>
  <si>
    <t>g/m³</t>
  </si>
  <si>
    <t>Heizölverbrauch Wärme</t>
  </si>
  <si>
    <t>Heizöl extra leicht (EL)</t>
  </si>
  <si>
    <t>Liter</t>
  </si>
  <si>
    <t>g/l</t>
  </si>
  <si>
    <t>Heizöl leicht</t>
  </si>
  <si>
    <t>Kohleverbrauch Wärme</t>
  </si>
  <si>
    <t>g/kg</t>
  </si>
  <si>
    <t>Biomasse</t>
  </si>
  <si>
    <t>Hackschnitzel</t>
  </si>
  <si>
    <t>fm</t>
  </si>
  <si>
    <t>g/fm</t>
  </si>
  <si>
    <t>Wien Energie Vertrieb GmbH &amp; CO KG</t>
  </si>
  <si>
    <t>Wien</t>
  </si>
  <si>
    <t xml:space="preserve">kWh </t>
  </si>
  <si>
    <t>EVN Energievertrieb GmbH &amp; Co KG</t>
  </si>
  <si>
    <t>Wr. Neustadt</t>
  </si>
  <si>
    <t>Krems</t>
  </si>
  <si>
    <t>Fernwärme St. Pölten GmbH</t>
  </si>
  <si>
    <t>St. Pölten</t>
  </si>
  <si>
    <t>Fernwärme Tulln</t>
  </si>
  <si>
    <t>Tulln</t>
  </si>
  <si>
    <t>Energie Burgenland AG</t>
  </si>
  <si>
    <t>Eisenstadt</t>
  </si>
  <si>
    <t>Linz Strom Vertrieb GmbH &amp; Co KG</t>
  </si>
  <si>
    <t>Linz</t>
  </si>
  <si>
    <t>Wels Strom GmbH</t>
  </si>
  <si>
    <t>Wels</t>
  </si>
  <si>
    <t>Fernwärme Steyr GmbH</t>
  </si>
  <si>
    <t>Steyr</t>
  </si>
  <si>
    <t>Salzburg AG</t>
  </si>
  <si>
    <t>Salzburg</t>
  </si>
  <si>
    <t>Stadtwerke Hall in Tirol</t>
  </si>
  <si>
    <t>Hall/Tirol</t>
  </si>
  <si>
    <t xml:space="preserve">Stadtwerke Kufstein </t>
  </si>
  <si>
    <t>Kufstein</t>
  </si>
  <si>
    <t xml:space="preserve">TIGAS-Erdgas Tirol GmbH </t>
  </si>
  <si>
    <t>Innsbruck</t>
  </si>
  <si>
    <t>Stadtwerke Feldkrich</t>
  </si>
  <si>
    <t>Feldkrich</t>
  </si>
  <si>
    <t>Stadtwerke Klagenfurt AG</t>
  </si>
  <si>
    <t>Klagenfurt</t>
  </si>
  <si>
    <t xml:space="preserve">KELAG Kärntner Elektrizitäts-Aktiengesellschaft </t>
  </si>
  <si>
    <t>Spittal/Drau</t>
  </si>
  <si>
    <t>Villach</t>
  </si>
  <si>
    <t>Energie Graz AG</t>
  </si>
  <si>
    <t>Graz</t>
  </si>
  <si>
    <t>Stadtwerke Kapfenberg</t>
  </si>
  <si>
    <t>Kapfenberg</t>
  </si>
  <si>
    <t>Bad Gleichberger Naturwärme GmbH</t>
  </si>
  <si>
    <t>Bad Gleichenberg</t>
  </si>
  <si>
    <t>Stadtwerke Leoben</t>
  </si>
  <si>
    <t>Leoben</t>
  </si>
  <si>
    <t>Fernwärme-Mix</t>
  </si>
  <si>
    <t>Lieferant Wien Energie</t>
  </si>
  <si>
    <t>Lieferant Linz AG</t>
  </si>
  <si>
    <t>Fernkälte-Mix</t>
  </si>
  <si>
    <t>Erdgasverbrauch Dampf</t>
  </si>
  <si>
    <t>Heizölverbrauch Dampf</t>
  </si>
  <si>
    <t>Kohleverbrauch Dampf</t>
  </si>
  <si>
    <t>Diesel</t>
  </si>
  <si>
    <t>Benzin (inkl. Geräte mit Zweitaktgemisch)</t>
  </si>
  <si>
    <t>Erdgas / CNG (compressed natural gas)</t>
  </si>
  <si>
    <t>Mobilität</t>
  </si>
  <si>
    <t>Dienstreisen</t>
  </si>
  <si>
    <t>Pkw</t>
  </si>
  <si>
    <t>Personenkilometer</t>
  </si>
  <si>
    <t>g/Pkm</t>
  </si>
  <si>
    <t>E-Pkw</t>
  </si>
  <si>
    <t>Bahn</t>
  </si>
  <si>
    <t>Fernbus</t>
  </si>
  <si>
    <t>Flugzeug (alte Methode bis ClimCalc 2021)</t>
  </si>
  <si>
    <t>Kurzstreckenflug ( ≤ 750 km)</t>
  </si>
  <si>
    <t>Langstreckenflug (&gt; 750 km)</t>
  </si>
  <si>
    <t>Flugzeug
(neue Methode ab ClimCalc 2022)</t>
  </si>
  <si>
    <t>Inlandsflug</t>
  </si>
  <si>
    <t>Kurz-/Mittelstrecke (bis 1.000 km)</t>
  </si>
  <si>
    <t>Kurze Langstrecke (bis 4.000 km)</t>
  </si>
  <si>
    <t>Langstrecke (&gt; 4.000 km)</t>
  </si>
  <si>
    <t>Pendeln (Bedienstete)</t>
  </si>
  <si>
    <t>Motorisiertes Zweirad</t>
  </si>
  <si>
    <t>Öffentliche Verkehrsmittel</t>
  </si>
  <si>
    <t>ÖV - Bahn</t>
  </si>
  <si>
    <t>ÖV - Linienbus</t>
  </si>
  <si>
    <t>ÖV - U-Bahn</t>
  </si>
  <si>
    <t>ÖV - Straßenbahn</t>
  </si>
  <si>
    <t>ÖV -MIX inkl. U-Bahn</t>
  </si>
  <si>
    <t>ÖV -MIX exkl. U-Bahn</t>
  </si>
  <si>
    <t>Auslandsaufenthalte Bedienstete (Outgoing)</t>
  </si>
  <si>
    <t>Auslandsaufenthalte Studierende (Outgoing)</t>
  </si>
  <si>
    <t>Flugzeug (neue Methode ab ClimCalc 2022)</t>
  </si>
  <si>
    <t>Kurz-/Mittelstrecke (≤ 1.000 km)</t>
  </si>
  <si>
    <t>Kurze Langstrecke (≤ 4.000 km)</t>
  </si>
  <si>
    <t>Fahrzeugkilometer</t>
  </si>
  <si>
    <t>g/Fzkm</t>
  </si>
  <si>
    <t>g / l</t>
  </si>
  <si>
    <t>Benzin</t>
  </si>
  <si>
    <t>ohne Kenntnis über Treibstoffart</t>
  </si>
  <si>
    <t>Erdgas (CNG)</t>
  </si>
  <si>
    <t>g / kg</t>
  </si>
  <si>
    <t>Nutzfahrzeuge</t>
  </si>
  <si>
    <t>Leichte Nutzfahrzeuge (&lt;3,5t)-Diesel</t>
  </si>
  <si>
    <t>Traktoren -Diesel</t>
  </si>
  <si>
    <t>Betriebsstunden</t>
  </si>
  <si>
    <t>g/Betriebsstunde</t>
  </si>
  <si>
    <t>Fahrrad</t>
  </si>
  <si>
    <t>E-Fahrrad</t>
  </si>
  <si>
    <t>E-Moped</t>
  </si>
  <si>
    <t>Material-einsatz</t>
  </si>
  <si>
    <t>Kopierpapier</t>
  </si>
  <si>
    <t>Hygienepapier</t>
  </si>
  <si>
    <t>Toilettenpapier</t>
  </si>
  <si>
    <t>Papierhandtücher</t>
  </si>
  <si>
    <t>Druckerzeugnisse</t>
  </si>
  <si>
    <t xml:space="preserve">Kältemittel </t>
  </si>
  <si>
    <t>R22</t>
  </si>
  <si>
    <t>R401a</t>
  </si>
  <si>
    <t>R152a</t>
  </si>
  <si>
    <t>R124</t>
  </si>
  <si>
    <t>DI 36</t>
  </si>
  <si>
    <t>R600</t>
  </si>
  <si>
    <t>R134a</t>
  </si>
  <si>
    <t>R410A</t>
  </si>
  <si>
    <t>R32</t>
  </si>
  <si>
    <t>R125</t>
  </si>
  <si>
    <t>R407c</t>
  </si>
  <si>
    <t>R413A</t>
  </si>
  <si>
    <t>R218</t>
  </si>
  <si>
    <t>R600a</t>
  </si>
  <si>
    <t>R422D</t>
  </si>
  <si>
    <t>DI44</t>
  </si>
  <si>
    <t>R143A</t>
  </si>
  <si>
    <t>R290</t>
  </si>
  <si>
    <t>R402a</t>
  </si>
  <si>
    <t>R402B</t>
  </si>
  <si>
    <t>R401B</t>
  </si>
  <si>
    <t>R507</t>
  </si>
  <si>
    <t>R12</t>
  </si>
  <si>
    <t>R502</t>
  </si>
  <si>
    <t>R744</t>
  </si>
  <si>
    <t>R417A</t>
  </si>
  <si>
    <t>R115</t>
  </si>
  <si>
    <t>R404a</t>
  </si>
  <si>
    <t>R449A</t>
  </si>
  <si>
    <t>R407F</t>
  </si>
  <si>
    <t>R452a</t>
  </si>
  <si>
    <t>Produkthersteller TEGA</t>
  </si>
  <si>
    <t>IT-Geräte</t>
  </si>
  <si>
    <t>Eigene Geräte</t>
  </si>
  <si>
    <t>Multifunktionsgeräte (Netzwerkdrucker pro 10-30 Personen)</t>
  </si>
  <si>
    <t>Stück</t>
  </si>
  <si>
    <t>g/stk</t>
  </si>
  <si>
    <t>Druckerpatrone/Toner Multifunktiongeräte</t>
  </si>
  <si>
    <t>Laserdrucker und Tintenstrahldrucker</t>
  </si>
  <si>
    <t>Druckerpatrone/Toner Laserdrucker und Tintenstrahldrucker</t>
  </si>
  <si>
    <t>Notebooks</t>
  </si>
  <si>
    <t>Desktop-PCs</t>
  </si>
  <si>
    <t>Bildschirme</t>
  </si>
  <si>
    <t>Beamer</t>
  </si>
  <si>
    <t>Interne Server (Anzahl der Einzelcomputer im Serversystem)</t>
  </si>
  <si>
    <t>Mobiltelefone</t>
  </si>
  <si>
    <t>t</t>
  </si>
  <si>
    <t>Umrechnungsfaktor</t>
  </si>
  <si>
    <t>Aluminium (primär)</t>
  </si>
  <si>
    <t>Tonnen</t>
  </si>
  <si>
    <t>g/t</t>
  </si>
  <si>
    <t>Aluminium (sekundär)</t>
  </si>
  <si>
    <t>Asphalt</t>
  </si>
  <si>
    <t>Bitumen</t>
  </si>
  <si>
    <t>Glas</t>
  </si>
  <si>
    <t>Holz</t>
  </si>
  <si>
    <t>Keramik</t>
  </si>
  <si>
    <t>Kunststoffe</t>
  </si>
  <si>
    <t>Kupfer (primär)</t>
  </si>
  <si>
    <t>Kupfer (sekundär)</t>
  </si>
  <si>
    <t>Rigips</t>
  </si>
  <si>
    <t>Stahl - Elektro (sekundär)</t>
  </si>
  <si>
    <t>Stahl - Konverter (primär)</t>
  </si>
  <si>
    <t>Steinwolle</t>
  </si>
  <si>
    <t>Zement</t>
  </si>
  <si>
    <t>Ziegel</t>
  </si>
  <si>
    <r>
      <rPr>
        <b/>
        <sz val="16"/>
        <rFont val="Calibri"/>
        <family val="2"/>
        <charset val="1"/>
      </rPr>
      <t xml:space="preserve">Energie-einsatz 
</t>
    </r>
    <r>
      <rPr>
        <sz val="16"/>
        <rFont val="Calibri"/>
        <family val="2"/>
        <charset val="1"/>
      </rPr>
      <t xml:space="preserve">
(nur für Mensa)</t>
    </r>
  </si>
  <si>
    <t>g/m3</t>
  </si>
  <si>
    <r>
      <rPr>
        <b/>
        <sz val="16"/>
        <color rgb="FF000000"/>
        <rFont val="Calibri"/>
        <family val="2"/>
        <charset val="1"/>
      </rPr>
      <t xml:space="preserve">Material-einsatz 
</t>
    </r>
    <r>
      <rPr>
        <sz val="16"/>
        <color rgb="FF000000"/>
        <rFont val="Calibri"/>
        <family val="2"/>
        <charset val="1"/>
      </rPr>
      <t>(nur für Mensa)</t>
    </r>
  </si>
  <si>
    <t>Lebensmittel</t>
  </si>
  <si>
    <t>Rindfleisch</t>
  </si>
  <si>
    <t>Schweinefleisch (ausschließlich Österreich)</t>
  </si>
  <si>
    <t>Schweinefleisch (Österreich und international)</t>
  </si>
  <si>
    <t>Geflügelfleisch (ausschließlich Österreich)</t>
  </si>
  <si>
    <t>Geflügelfleisch (Österreich und international)</t>
  </si>
  <si>
    <t>Fisch</t>
  </si>
  <si>
    <t>Fette &amp; Öle</t>
  </si>
  <si>
    <t>Vorjahr 1</t>
  </si>
  <si>
    <t>Vorjahr 2</t>
  </si>
  <si>
    <t>Vorjahr 3</t>
  </si>
  <si>
    <t>Energieeinsatz</t>
  </si>
  <si>
    <t>Fuhrpark</t>
  </si>
  <si>
    <t>TEILSUMME Mobilität</t>
  </si>
  <si>
    <t>Materialeinsatz</t>
  </si>
  <si>
    <t>Direkt von Bauherr/Bauträger erhaltene Emisionsdaten (Methode 1)</t>
  </si>
  <si>
    <t>Baustoffe (Methode 2)</t>
  </si>
  <si>
    <t>Mensa</t>
  </si>
  <si>
    <t>Tabelle mit übertragenen Zahlwerten für Diagramm</t>
  </si>
  <si>
    <t>Raw Zahlen</t>
  </si>
  <si>
    <t>Farbcode</t>
  </si>
  <si>
    <t>ffa6a6</t>
  </si>
  <si>
    <t>ff0000</t>
  </si>
  <si>
    <t>2a6099</t>
  </si>
  <si>
    <t>ffd42a</t>
  </si>
  <si>
    <t>acb20c</t>
  </si>
  <si>
    <t>Einheit der Eingabe</t>
  </si>
  <si>
    <t>Pkm</t>
  </si>
  <si>
    <t>Fzkm</t>
  </si>
  <si>
    <r>
      <rPr>
        <b/>
        <sz val="16"/>
        <rFont val="Calibri"/>
        <family val="2"/>
        <charset val="1"/>
      </rPr>
      <t xml:space="preserve">Energie-einsatz
</t>
    </r>
    <r>
      <rPr>
        <sz val="16"/>
        <rFont val="Calibri"/>
        <family val="2"/>
        <charset val="1"/>
      </rPr>
      <t>(nur für Mensa)</t>
    </r>
  </si>
  <si>
    <r>
      <rPr>
        <b/>
        <sz val="16"/>
        <color rgb="FF000000"/>
        <rFont val="Calibri"/>
        <family val="2"/>
        <charset val="1"/>
      </rPr>
      <t xml:space="preserve">Material-einsatz
</t>
    </r>
    <r>
      <rPr>
        <sz val="16"/>
        <color rgb="FF000000"/>
        <rFont val="Calibri"/>
        <family val="2"/>
        <charset val="1"/>
      </rPr>
      <t>(nur für Mensa)</t>
    </r>
  </si>
  <si>
    <t>ZWISCHENSUMME (Mensa)</t>
  </si>
  <si>
    <t>SUMME (Gesamt)</t>
  </si>
  <si>
    <t xml:space="preserve">g/kWh </t>
  </si>
  <si>
    <t>Baumaterialeinsatz
(Methode 2 - nur wenn Methode 1 nicht möglich)</t>
  </si>
  <si>
    <t>Sonstige Treibstoffein-sätze</t>
  </si>
  <si>
    <t>Umweltbundesamt GmbH (Gemis)</t>
  </si>
  <si>
    <t>Umweltbundesamt GmbH (Eigene Modellierung)</t>
  </si>
  <si>
    <t>Umweltbundesamt GmbH (Ecoinvent, 22.10.2024)</t>
  </si>
  <si>
    <t>Umweltbundesamt GmbH, IPCC AR5</t>
  </si>
  <si>
    <t>Umweltbundesamt GmbH (Ecoinvent, 23.10.2024)</t>
  </si>
  <si>
    <t>Umweltbundesamt GmbH (BM Wirtschaft und Klimaschutz, Deutschland)</t>
  </si>
  <si>
    <t>Umweltbundesamt GmbH (GEMIS)</t>
  </si>
  <si>
    <t>Summe Gesamt</t>
  </si>
  <si>
    <t xml:space="preserve">Scope 2 </t>
  </si>
  <si>
    <t xml:space="preserve">Scope 3 </t>
  </si>
  <si>
    <t>← Bitte benennen Sie das Jahr (Format: YYYY), für das die Bilanz erstellt werden soll. Sie haben mit diesem Tool die Möglichkeit, das Jahr 2022 final zu bilanzieren, sowie Folgejahre vorläufig – bis die finalen Tools erscheinen.</t>
  </si>
  <si>
    <t>Stromverbrauch (kWh) pro Bedienstetem bzw. Bediensteter (Vollzeitäquivalente)</t>
  </si>
  <si>
    <r>
      <t>Wärmebedarf (kWh) pro m</t>
    </r>
    <r>
      <rPr>
        <vertAlign val="superscript"/>
        <sz val="13"/>
        <color rgb="FF000000"/>
        <rFont val="Calibri"/>
        <family val="2"/>
      </rPr>
      <t>2</t>
    </r>
    <r>
      <rPr>
        <sz val="13"/>
        <color rgb="FF000000"/>
        <rFont val="Calibri"/>
        <family val="2"/>
      </rPr>
      <t xml:space="preserve"> Nettogeschoßfläche</t>
    </r>
  </si>
  <si>
    <t>Strombilanzierung nach…</t>
  </si>
  <si>
    <t>Direkt vom Bauherrn / Gebäudeeigentümer bekanntgegebene Emissionsmenge
(Methode 1 - zu bevorzugen)</t>
  </si>
  <si>
    <t>mit Zertifizierung nach Umweltzeichen RL UZ 46</t>
  </si>
  <si>
    <t>ohne  Zertifizierung nach Umweltzeichen RL UZ 46</t>
  </si>
  <si>
    <r>
      <t xml:space="preserve">ohne </t>
    </r>
    <r>
      <rPr>
        <sz val="11"/>
        <rFont val="Calibri"/>
        <family val="2"/>
        <charset val="1"/>
      </rPr>
      <t xml:space="preserve"> Zertifizierung nach Umweltzeichen RL UZ 46</t>
    </r>
  </si>
  <si>
    <t>← Wählen Sie aus der Liste (Dropdown) jeweils ein Jahr. Die eingegebene Jahreszahl erscheint automatisch in den Diagrammen im Reiter "Ergebnisse Diagramme".</t>
  </si>
  <si>
    <t>← Tragen Sie hier die Ergebnisse aus den ClimCalc-Bilanzen der von Ihnen ausgewählten Vorjahre ein.</t>
  </si>
  <si>
    <t xml:space="preserve">← Gehen Sie hier entsprechend der Erläuterung zur Dateneingabe weiter oben in Zeile 6 vor. </t>
  </si>
  <si>
    <t>Manuelle Eintragung der Werte ausgewählter Vorjahre</t>
  </si>
  <si>
    <t>Umweltbundesamt GmbH (EPD Bundesverband Keramische Fliesen e.V, Institut Bauen und Umwelt e.V. (IBU))</t>
  </si>
  <si>
    <t xml:space="preserve">Umweltbundesamt GmbH (EPD Produkthersteller Knauff, EPD International AB) </t>
  </si>
  <si>
    <t>Umweltbundesamt GmbH (Eigene Annahme, skaliert mit Laserdrucker)</t>
  </si>
  <si>
    <t>Umweltbundesamt GmbH (Eigene Annahme, wie Notebook)</t>
  </si>
  <si>
    <t>Umweltbundesamt GmbH (Eigene Annahme, wie Desktop PC)</t>
  </si>
  <si>
    <t>Umweltbundesamt GmbH (Ecoinvent, 22.10.2024))</t>
  </si>
  <si>
    <t>²Umweltbundesamt (2024): Emissionsfaktoren der Verkehrsträger. Emissionskennzahlen Datenbasis 2022</t>
  </si>
  <si>
    <t>³Umweltbundesamt (2021): Die Ökobilanz von CO2-Reduktionspotential und Energieeinsparung Personenkraftwagen. Bewertung alternativer Antriebskonzepte hinsichtlich CO2-Reduktionspotential und Energieeinsparung</t>
  </si>
  <si>
    <t>⁴FiBL Österreich (2023): CO2-Bilanzen von 500 österreichischen biologischen und konventionellen Lebensmitteln sowie CO2-Emissionsfaktoren von internationalen Lebensmitteln. Forschungsinstitut für biologischen Landbau (FiBL) Wien, unveröffentlicht, FiBL-Datenbank.</t>
  </si>
  <si>
    <t>⁵Zamecnik G., Schweiger S., Himmelfreundpointner E., Schlatzer M., Lindenthal T. (2021): Klimaschutz und Ernährung – Darstellung und Reduktionsmöglichkeiten der Treibhausgasemissionen von verschiedenen Lebensmitteln und Ernährungsstilen. Endbericht. Forschungsinstitut für biologischen Landbau (FiBL) Wien.</t>
  </si>
  <si>
    <t>⁶Leip et al 2010: Evaluation of the livestock sector's contribution to the EU greenhouse gas emissions (GGELS)- Final report - EU Joint Research Centre</t>
  </si>
  <si>
    <r>
      <t>¹</t>
    </r>
    <r>
      <rPr>
        <sz val="11"/>
        <color theme="1"/>
        <rFont val="Calibri"/>
        <family val="2"/>
        <charset val="1"/>
      </rPr>
      <t>Umweltbundesamt (2024): Harmonisierte österreichische Direkte und vorgelagerte THG-Emissionsfaktoren für relevante Energieträger &amp; Technologien</t>
    </r>
  </si>
  <si>
    <t>Umweltbundesamt GmbH (2024): Harmonisierte Emissionsfaktoren¹</t>
  </si>
  <si>
    <t>Umweltbundesamt GmbH (2024): Emissionsfaktoren der Verkehrsträger²</t>
  </si>
  <si>
    <t>Umweltbundesamt GmbH (2021): Ökobilanz Personenkraftwagen³</t>
  </si>
  <si>
    <t xml:space="preserve"> FiBL Österreich 2023⁴</t>
  </si>
  <si>
    <t>Zamecnik et al. (2021)⁵, FiBL Österreich 2023⁴</t>
  </si>
  <si>
    <t xml:space="preserve"> FiBL Österreich 2023⁴, Leip et al. 2010⁶</t>
  </si>
  <si>
    <t>Zamecnik et al. (2021)⁵, FiBL Österreich 2023⁴, Leip et al. 2010⁶</t>
  </si>
  <si>
    <t>Strom: bisherige Berechnungsmethodik</t>
  </si>
  <si>
    <t>Bisherige Berechnungsmethodik</t>
  </si>
  <si>
    <t>… mit UZ-46-Zertifizierung</t>
  </si>
  <si>
    <t>… ohne UZ-46-Zertifizierung</t>
  </si>
  <si>
    <t>Verwendeter Emissionsfaktor (EF) für…</t>
  </si>
  <si>
    <t>Spezifischer EF</t>
  </si>
  <si>
    <t>… selbst produzierten und verbrauchten PV-Strom ("PV-Strom-Eigenverbrauch")</t>
  </si>
  <si>
    <t>EF für die
durchschnittl. österr. Stromaufbringung (österr. Kraftwerkspark &amp; Stromimporte)</t>
  </si>
  <si>
    <t>EF für die
durchschnittl. österr. Stromaufbringung
(österr. Kraftwerkspark &amp; Stromimporte)</t>
  </si>
  <si>
    <t>*Strom: Gegenüberstellung der bisherigen und der standortbasierten Berechnungsmethodik</t>
  </si>
  <si>
    <t>Standortbasierte Berechnungsmethodik</t>
  </si>
  <si>
    <t>Strom: standortbasierte Berechnungsmethodik</t>
  </si>
  <si>
    <t>HAUPTMODUL</t>
  </si>
  <si>
    <t>Emissionskategorie</t>
  </si>
  <si>
    <t>Scope</t>
  </si>
  <si>
    <t>Scope 3*</t>
  </si>
  <si>
    <t>Gesamtsumme</t>
  </si>
  <si>
    <t>Summe</t>
  </si>
  <si>
    <t>ZWISCHENSUMME (Hauptmodul)</t>
  </si>
  <si>
    <t>Summe Hauptmodul</t>
  </si>
  <si>
    <t>GEBÄUDENEUBAU UND -SANIERUNG</t>
  </si>
  <si>
    <t>Gebäudeneubau und -sanierung</t>
  </si>
  <si>
    <t>… bisheriger Berechnungsmethodik</t>
  </si>
  <si>
    <t>… standortbasierter Berechnungsmethodik</t>
  </si>
  <si>
    <t>Relative Werte (%):</t>
  </si>
  <si>
    <t>Absolute Werte (t CO₂-eq.):</t>
  </si>
  <si>
    <r>
      <t>← Da die Berechnung der Stromemissionen in früheren ClimCalc-Versionen nicht mit dieser Berechnungsmethode erfolgte, können Sie hier nicht einfach die Ergebnisse für die Stromemissionen aus früheren ClimCalc-Bilanzen übertragen. Stattdessen müssen Sie die hier einzutragenden Werte manuell berechnen. Gehen Sie dabei wie folgt vor:
1. Addieren Sie die Stromverbräuche des jeweiligen Bilanzjahrs für Strom mit UZ-46-Zertifizierung und für Strom ohne eine solche Zertifizierung.
2. Multiplizieren Sie das Ergebnis aus Schritt 1 mit dem Gesamtemissionsfaktor für Strom ohne (!) UZ-46-Zertifizierung (= bei</t>
    </r>
    <r>
      <rPr>
        <i/>
        <sz val="11"/>
        <rFont val="Calibri"/>
        <family val="2"/>
      </rPr>
      <t xml:space="preserve"> location-based</t>
    </r>
    <r>
      <rPr>
        <i/>
        <sz val="11"/>
        <color theme="1"/>
        <rFont val="Calibri"/>
        <family val="2"/>
      </rPr>
      <t>-Berechnung anzuwendender Emissionsfaktor des Strommixes in Österreich).
3. Addieren Sie zum Ergebnis aus Schritt 2 die Emissionen des PV-Strom-Eigenverbrauchs aus der ClimCalc-Bilanz des jeweiligen Jahres.
4. Tragen Sie hier das finale Ergebnis (aus Schritt 3) in die Tabelle ein.</t>
    </r>
  </si>
  <si>
    <t>Vollzitate:</t>
  </si>
  <si>
    <t>ZWISCHENSUMME (Gebäudeneubau und -sanierung)</t>
  </si>
  <si>
    <t>Strom*</t>
  </si>
  <si>
    <t>Hauptmodul (Energieeinsatz, Mobilität, Materialeinsatz)</t>
  </si>
  <si>
    <t>Gebäudeneubau &amp; -sanierung</t>
  </si>
  <si>
    <t>EMISSIONSFAKTOREN (2022)</t>
  </si>
  <si>
    <t>EINGABE STAMMDATEN</t>
  </si>
  <si>
    <t>Dokumentation</t>
  </si>
  <si>
    <t>… aus dem Netz bezogenen Strom …</t>
  </si>
  <si>
    <t>ERGEBNISSE: THG-EMISSIONEN NACH KATEGORIEN</t>
  </si>
  <si>
    <t>ERGEBNISSE: THG-EMISSIONEN NACH SCOPE-EBENEN</t>
  </si>
  <si>
    <t>ERGEBNISSE: DIAGRAMME</t>
  </si>
  <si>
    <t>Strom (bisherige B.)*</t>
  </si>
  <si>
    <t>Strom (standortbasierte B.)*</t>
  </si>
  <si>
    <t>Mensa (Strom: bisherige B.)*</t>
  </si>
  <si>
    <t>Mensa (Strom: standortbasierte B.)*</t>
  </si>
  <si>
    <t>Emissionen (t) pro Bedienstetem bzw. Bediensteter (Vollzeitäquivalente)</t>
  </si>
  <si>
    <t>Emissionen (t) pro Studierendem bzw. Studierender</t>
  </si>
  <si>
    <t>Emissionen (t) pro Uni- bzw. Hochschulangehörigem (absolute Anzahl, nicht Vollzeitäquivalente; Angehörige = Studierende &amp; Bedienstete)</t>
  </si>
  <si>
    <t>Hinweis: Die Kennzahlen können nur bei vollständig ausgefüllten Stammdaten (Reiter "Eingabe Stammdaten") berechnet werden. Wenn noch Stammdaten fehlen, erscheint hier eine Fehlermeldung ("!!! Stammdaten prüfen !!!").</t>
  </si>
  <si>
    <t>Veränderung des Bilanzergebnisses (%)</t>
  </si>
  <si>
    <r>
      <t>(in kg CO</t>
    </r>
    <r>
      <rPr>
        <vertAlign val="subscript"/>
        <sz val="20"/>
        <color rgb="FFFFFFFF"/>
        <rFont val="Calibri"/>
        <family val="2"/>
      </rPr>
      <t>2</t>
    </r>
    <r>
      <rPr>
        <sz val="20"/>
        <color rgb="FFFFFFFF"/>
        <rFont val="Calibri"/>
        <family val="2"/>
        <charset val="1"/>
      </rPr>
      <t>-Äquivalenten)</t>
    </r>
  </si>
  <si>
    <r>
      <t xml:space="preserve">DETAILERGEBNISSE </t>
    </r>
    <r>
      <rPr>
        <sz val="20"/>
        <color rgb="FFFFFFFF"/>
        <rFont val="Calibri"/>
        <family val="2"/>
      </rPr>
      <t>(in kg CO</t>
    </r>
    <r>
      <rPr>
        <vertAlign val="subscript"/>
        <sz val="20"/>
        <color rgb="FFFFFFFF"/>
        <rFont val="Calibri"/>
        <family val="2"/>
      </rPr>
      <t>2</t>
    </r>
    <r>
      <rPr>
        <sz val="20"/>
        <color rgb="FFFFFFFF"/>
        <rFont val="Calibri"/>
        <family val="2"/>
      </rPr>
      <t>-Äquivalenten)</t>
    </r>
  </si>
  <si>
    <t>MENSA</t>
  </si>
  <si>
    <r>
      <t xml:space="preserve">Variante 1:
Bei Strom Anwendung der
</t>
    </r>
    <r>
      <rPr>
        <b/>
        <sz val="12"/>
        <color rgb="FF0000CC"/>
        <rFont val="Calibri"/>
        <family val="2"/>
      </rPr>
      <t>bisherigen Berechnungsmethodik</t>
    </r>
  </si>
  <si>
    <r>
      <t xml:space="preserve">Variante 2:
Bei Strom Anwendung der </t>
    </r>
    <r>
      <rPr>
        <b/>
        <sz val="12"/>
        <color rgb="FF006600"/>
        <rFont val="Calibri"/>
        <family val="2"/>
      </rPr>
      <t>standortbasierten Berechnungsmethodik</t>
    </r>
  </si>
  <si>
    <t>TEILSUMME Energie</t>
  </si>
  <si>
    <t xml:space="preserve">TEILSUMME Materialeinsatz                                </t>
  </si>
  <si>
    <t xml:space="preserve">TEILSUMME Gebäudebau und -sanierung       </t>
  </si>
  <si>
    <t xml:space="preserve">TEILSUMME Mensa  </t>
  </si>
  <si>
    <t>GESAMTSUMME</t>
  </si>
  <si>
    <t>Proxy-EF</t>
  </si>
  <si>
    <t>Flugzeug (alte Methode)</t>
  </si>
  <si>
    <t>Flugzeug
(neue Methode)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</si>
</sst>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n/a&quot;"/>
    <numFmt numFmtId="165" formatCode="&quot;&quot;"/>
    <numFmt numFmtId="166" formatCode="* #,##0.00&quot;    &quot;;\-* #,##0.00&quot;    &quot;;* \-#&quot;    &quot;;@\ "/>
    <numFmt numFmtId="167" formatCode="* #,##0.00\ ;\-* #,##0.00\ ;* \-#\ ;@\ "/>
    <numFmt numFmtId="168" formatCode="&quot; € &quot;* #,##0.00\ ;&quot;-€ &quot;* #,##0.00\ ;&quot; € &quot;* \-#\ ;@\ "/>
    <numFmt numFmtId="169" formatCode="0\ %"/>
    <numFmt numFmtId="170" formatCode="* #,##0&quot;    &quot;;\-* #,##0&quot;    &quot;;* \-#&quot;    &quot;;@\ "/>
    <numFmt numFmtId="171" formatCode="0.00\ %"/>
    <numFmt numFmtId="172" formatCode="_-* #,##0.00\ _€_-;\-* #,##0.00\ _€_-;_-* \-??\ _€_-;_-@_-"/>
    <numFmt numFmtId="173" formatCode="_-* #,##0.00_-;\-* #,##0.00_-;_-* \-??_-;_-@_-"/>
    <numFmt numFmtId="174" formatCode="_-&quot;€ &quot;* #,##0.00_-;&quot;-€ &quot;* #,##0.00_-;_-&quot;€ &quot;* \-??_-;_-@_-"/>
    <numFmt numFmtId="175" formatCode="0.00000000000000"/>
    <numFmt numFmtId="176" formatCode="#,##0.00000"/>
  </numFmts>
  <fonts count="79" x14ac:knownFonts="1">
    <font>
      <sz val="11"/>
      <color rgb="FF333333"/>
      <name val="Calibri"/>
      <family val="2"/>
      <charset val="1"/>
    </font>
    <font>
      <sz val="11"/>
      <color rgb="FF000000"/>
      <name val="Calibri"/>
      <family val="2"/>
      <charset val="1"/>
    </font>
    <font>
      <u/>
      <sz val="10"/>
      <color rgb="FF0000FF"/>
      <name val="Arial"/>
      <family val="2"/>
      <charset val="1"/>
    </font>
    <font>
      <u/>
      <sz val="11"/>
      <color rgb="FF0000FF"/>
      <name val="Calibri"/>
      <family val="2"/>
      <charset val="1"/>
    </font>
    <font>
      <sz val="10"/>
      <name val="Arial"/>
      <family val="2"/>
      <charset val="1"/>
    </font>
    <font>
      <sz val="10"/>
      <name val="MS Sans Serif"/>
      <family val="2"/>
      <charset val="1"/>
    </font>
    <font>
      <sz val="11"/>
      <color rgb="FF000000"/>
      <name val="Arial"/>
      <family val="2"/>
      <charset val="1"/>
    </font>
    <font>
      <sz val="11"/>
      <name val="Arial"/>
      <family val="2"/>
      <charset val="1"/>
    </font>
    <font>
      <sz val="20"/>
      <color rgb="FFFFFFFF"/>
      <name val="Calibri"/>
      <family val="2"/>
      <charset val="1"/>
    </font>
    <font>
      <sz val="11"/>
      <color rgb="FFFFFFFF"/>
      <name val="Calibri"/>
      <family val="2"/>
      <charset val="1"/>
    </font>
    <font>
      <b/>
      <sz val="16"/>
      <name val="Calibri"/>
      <family val="2"/>
      <charset val="1"/>
    </font>
    <font>
      <sz val="11"/>
      <name val="Calibri"/>
      <family val="2"/>
      <charset val="1"/>
    </font>
    <font>
      <i/>
      <sz val="11"/>
      <color rgb="FF000000"/>
      <name val="Calibri"/>
      <family val="2"/>
      <charset val="1"/>
    </font>
    <font>
      <b/>
      <sz val="12"/>
      <name val="Calibri"/>
      <family val="2"/>
      <charset val="1"/>
    </font>
    <font>
      <b/>
      <sz val="11"/>
      <color rgb="FF000000"/>
      <name val="Calibri"/>
      <family val="2"/>
      <charset val="1"/>
    </font>
    <font>
      <sz val="26"/>
      <color rgb="FFFFFFFF"/>
      <name val="Calibri"/>
      <family val="2"/>
      <charset val="1"/>
    </font>
    <font>
      <b/>
      <sz val="16"/>
      <color rgb="FF000000"/>
      <name val="Calibri"/>
      <family val="2"/>
      <charset val="1"/>
    </font>
    <font>
      <sz val="16"/>
      <name val="Calibri"/>
      <family val="2"/>
      <charset val="1"/>
    </font>
    <font>
      <vertAlign val="subscript"/>
      <sz val="11"/>
      <name val="Calibri"/>
      <family val="2"/>
      <charset val="1"/>
    </font>
    <font>
      <sz val="10"/>
      <name val="Arial"/>
      <family val="2"/>
    </font>
    <font>
      <b/>
      <sz val="11"/>
      <name val="Calibri"/>
      <family val="2"/>
      <charset val="1"/>
    </font>
    <font>
      <i/>
      <sz val="11"/>
      <name val="Calibri"/>
      <family val="2"/>
      <charset val="1"/>
    </font>
    <font>
      <sz val="16"/>
      <color rgb="FF000000"/>
      <name val="Calibri"/>
      <family val="2"/>
      <charset val="1"/>
    </font>
    <font>
      <b/>
      <sz val="14"/>
      <color rgb="FF000000"/>
      <name val="Calibri"/>
      <family val="2"/>
      <charset val="1"/>
    </font>
    <font>
      <sz val="26"/>
      <color rgb="FF000000"/>
      <name val="Calibri"/>
      <family val="2"/>
      <charset val="1"/>
    </font>
    <font>
      <sz val="13"/>
      <color rgb="FF000000"/>
      <name val="Calibri"/>
      <family val="2"/>
      <charset val="1"/>
    </font>
    <font>
      <sz val="9"/>
      <color rgb="FF000000"/>
      <name val="Calibri"/>
      <family val="2"/>
      <charset val="1"/>
    </font>
    <font>
      <i/>
      <sz val="11"/>
      <color rgb="FF333333"/>
      <name val="Calibri"/>
      <family val="2"/>
      <charset val="1"/>
    </font>
    <font>
      <sz val="11"/>
      <color rgb="FF333333"/>
      <name val="Calibri"/>
      <family val="2"/>
      <charset val="1"/>
    </font>
    <font>
      <sz val="11"/>
      <color indexed="81"/>
      <name val="Segoe UI"/>
      <family val="2"/>
    </font>
    <font>
      <sz val="11"/>
      <color indexed="81"/>
      <name val="Calibri"/>
      <family val="2"/>
    </font>
    <font>
      <sz val="11"/>
      <color rgb="FFFFFFFF"/>
      <name val="Calibri"/>
      <family val="2"/>
    </font>
    <font>
      <sz val="11"/>
      <name val="Calibri"/>
      <family val="2"/>
    </font>
    <font>
      <sz val="11"/>
      <color rgb="FF333333"/>
      <name val="Calibri"/>
      <family val="2"/>
    </font>
    <font>
      <sz val="11"/>
      <color theme="0"/>
      <name val="Calibri"/>
      <family val="2"/>
      <charset val="1"/>
    </font>
    <font>
      <b/>
      <sz val="14"/>
      <name val="Calibri"/>
      <family val="2"/>
      <charset val="1"/>
    </font>
    <font>
      <sz val="11"/>
      <color rgb="FF000000"/>
      <name val="Calibri"/>
      <family val="2"/>
    </font>
    <font>
      <b/>
      <sz val="11"/>
      <color rgb="FF000000"/>
      <name val="Calibri"/>
      <family val="2"/>
    </font>
    <font>
      <b/>
      <sz val="11"/>
      <color indexed="81"/>
      <name val="Calibri"/>
      <family val="2"/>
    </font>
    <font>
      <sz val="13"/>
      <color rgb="FF000000"/>
      <name val="Calibri"/>
      <family val="2"/>
    </font>
    <font>
      <vertAlign val="superscript"/>
      <sz val="13"/>
      <color rgb="FF000000"/>
      <name val="Calibri"/>
      <family val="2"/>
    </font>
    <font>
      <b/>
      <sz val="11"/>
      <name val="Calibri"/>
      <family val="2"/>
    </font>
    <font>
      <sz val="11"/>
      <color rgb="FFF2F2F2"/>
      <name val="Calibri"/>
      <family val="2"/>
    </font>
    <font>
      <sz val="11"/>
      <color theme="1"/>
      <name val="Calibri"/>
      <family val="2"/>
      <charset val="1"/>
    </font>
    <font>
      <sz val="11"/>
      <color theme="1"/>
      <name val="Calibri"/>
      <family val="2"/>
    </font>
    <font>
      <b/>
      <sz val="11"/>
      <color theme="1"/>
      <name val="Calibri"/>
      <family val="2"/>
    </font>
    <font>
      <b/>
      <sz val="12"/>
      <color theme="1"/>
      <name val="Calibri"/>
      <family val="2"/>
    </font>
    <font>
      <i/>
      <sz val="11"/>
      <color theme="1"/>
      <name val="Calibri"/>
      <family val="2"/>
    </font>
    <font>
      <sz val="12"/>
      <color theme="1"/>
      <name val="Source Sans Pro"/>
      <family val="2"/>
    </font>
    <font>
      <i/>
      <sz val="9"/>
      <color rgb="FF333333"/>
      <name val="Calibri"/>
      <family val="2"/>
    </font>
    <font>
      <sz val="12"/>
      <color rgb="FF000000"/>
      <name val="Calibri"/>
      <family val="2"/>
    </font>
    <font>
      <b/>
      <sz val="11"/>
      <color theme="1"/>
      <name val="Calibri"/>
      <family val="2"/>
      <charset val="1"/>
    </font>
    <font>
      <b/>
      <sz val="20"/>
      <color rgb="FF000000"/>
      <name val="Calibri"/>
      <family val="2"/>
    </font>
    <font>
      <b/>
      <sz val="16"/>
      <color rgb="FF000000"/>
      <name val="Calibri"/>
      <family val="2"/>
    </font>
    <font>
      <i/>
      <sz val="9"/>
      <color rgb="FF000000"/>
      <name val="Calibri"/>
      <family val="2"/>
    </font>
    <font>
      <b/>
      <sz val="12"/>
      <name val="Calibri"/>
      <family val="2"/>
    </font>
    <font>
      <sz val="12"/>
      <name val="Calibri"/>
      <family val="2"/>
    </font>
    <font>
      <i/>
      <sz val="11"/>
      <name val="Calibri"/>
      <family val="2"/>
    </font>
    <font>
      <b/>
      <sz val="20"/>
      <name val="Calibri"/>
      <family val="2"/>
    </font>
    <font>
      <b/>
      <sz val="13"/>
      <color rgb="FF000000"/>
      <name val="Calibri"/>
      <family val="2"/>
    </font>
    <font>
      <sz val="20"/>
      <color rgb="FFFFFFFF"/>
      <name val="Calibri"/>
      <family val="2"/>
    </font>
    <font>
      <vertAlign val="subscript"/>
      <sz val="20"/>
      <color rgb="FFFFFFFF"/>
      <name val="Calibri"/>
      <family val="2"/>
    </font>
    <font>
      <b/>
      <sz val="12"/>
      <color rgb="FF0000CC"/>
      <name val="Calibri"/>
      <family val="2"/>
    </font>
    <font>
      <sz val="11"/>
      <color rgb="FF0000CC"/>
      <name val="Calibri"/>
      <family val="2"/>
      <charset val="1"/>
    </font>
    <font>
      <b/>
      <sz val="11"/>
      <color rgb="FF0000CC"/>
      <name val="Calibri"/>
      <family val="2"/>
      <charset val="1"/>
    </font>
    <font>
      <b/>
      <sz val="14"/>
      <color rgb="FF0000CC"/>
      <name val="Calibri"/>
      <family val="2"/>
    </font>
    <font>
      <sz val="11"/>
      <color rgb="FF0000CC"/>
      <name val="Calibri"/>
      <family val="2"/>
    </font>
    <font>
      <sz val="14"/>
      <color rgb="FF0000CC"/>
      <name val="Calibri"/>
      <family val="2"/>
    </font>
    <font>
      <sz val="11"/>
      <color rgb="FF006600"/>
      <name val="Calibri"/>
      <family val="2"/>
      <charset val="1"/>
    </font>
    <font>
      <b/>
      <sz val="11"/>
      <color rgb="FF006600"/>
      <name val="Calibri"/>
      <family val="2"/>
      <charset val="1"/>
    </font>
    <font>
      <b/>
      <sz val="14"/>
      <color rgb="FF006600"/>
      <name val="Calibri"/>
      <family val="2"/>
    </font>
    <font>
      <sz val="11"/>
      <color rgb="FF006600"/>
      <name val="Calibri"/>
      <family val="2"/>
    </font>
    <font>
      <sz val="14"/>
      <color rgb="FF006600"/>
      <name val="Calibri"/>
      <family val="2"/>
    </font>
    <font>
      <b/>
      <sz val="12"/>
      <color rgb="FF006600"/>
      <name val="Calibri"/>
      <family val="2"/>
    </font>
    <font>
      <b/>
      <sz val="13"/>
      <color rgb="FF006600"/>
      <name val="Calibri"/>
      <family val="2"/>
    </font>
    <font>
      <b/>
      <sz val="13"/>
      <color rgb="FF0000CC"/>
      <name val="Calibri"/>
      <family val="2"/>
    </font>
    <font>
      <b/>
      <sz val="11"/>
      <color rgb="FF0000CC"/>
      <name val="Calibri"/>
      <family val="2"/>
    </font>
    <font>
      <b/>
      <sz val="11"/>
      <color rgb="FF006600"/>
      <name val="Calibri"/>
      <family val="2"/>
    </font>
    <font>
      <i/>
      <sz val="11"/>
      <color indexed="81"/>
      <name val="Calibri"/>
      <family val="2"/>
    </font>
  </fonts>
  <fills count="27">
    <fill>
      <patternFill patternType="none"/>
    </fill>
    <fill>
      <patternFill patternType="gray125"/>
    </fill>
    <fill>
      <patternFill patternType="solid">
        <fgColor rgb="FFD7E4BD"/>
        <bgColor rgb="FFC3D69B"/>
      </patternFill>
    </fill>
    <fill>
      <patternFill patternType="solid">
        <fgColor rgb="FF808080"/>
        <bgColor rgb="FF4F81BD"/>
      </patternFill>
    </fill>
    <fill>
      <patternFill patternType="solid">
        <fgColor rgb="FFF2F2F2"/>
        <bgColor rgb="FFFFFFFF"/>
      </patternFill>
    </fill>
    <fill>
      <patternFill patternType="solid">
        <fgColor rgb="FFFFFFFF"/>
        <bgColor rgb="FFF2F2F2"/>
      </patternFill>
    </fill>
    <fill>
      <patternFill patternType="solid">
        <fgColor rgb="FFBFBFBF"/>
        <bgColor rgb="FFB3B3B3"/>
      </patternFill>
    </fill>
    <fill>
      <patternFill patternType="solid">
        <fgColor rgb="FFCCCCCC"/>
        <bgColor rgb="FFBFBFBF"/>
      </patternFill>
    </fill>
    <fill>
      <patternFill patternType="solid">
        <fgColor rgb="FFFCD5B5"/>
        <bgColor rgb="FFD7E4BD"/>
      </patternFill>
    </fill>
    <fill>
      <patternFill patternType="solid">
        <fgColor rgb="FFC3D69B"/>
        <bgColor rgb="FFCCCCCC"/>
      </patternFill>
    </fill>
    <fill>
      <patternFill patternType="solid">
        <fgColor rgb="FFB9CDE5"/>
        <bgColor rgb="FFCCCCCC"/>
      </patternFill>
    </fill>
    <fill>
      <patternFill patternType="solid">
        <fgColor rgb="FFD7E4BD"/>
        <bgColor rgb="FFF2F2F2"/>
      </patternFill>
    </fill>
    <fill>
      <patternFill patternType="solid">
        <fgColor theme="0"/>
        <bgColor indexed="64"/>
      </patternFill>
    </fill>
    <fill>
      <patternFill patternType="solid">
        <fgColor theme="0"/>
        <bgColor rgb="FFF2F2F2"/>
      </patternFill>
    </fill>
    <fill>
      <patternFill patternType="solid">
        <fgColor rgb="FFD7E4BD"/>
        <bgColor rgb="FFCCCCCC"/>
      </patternFill>
    </fill>
    <fill>
      <patternFill patternType="solid">
        <fgColor rgb="FFD7E4BD"/>
        <bgColor indexed="64"/>
      </patternFill>
    </fill>
    <fill>
      <patternFill patternType="solid">
        <fgColor theme="0" tint="-0.249977111117893"/>
        <bgColor indexed="64"/>
      </patternFill>
    </fill>
    <fill>
      <patternFill patternType="solid">
        <fgColor theme="0" tint="-0.249977111117893"/>
        <bgColor rgb="FFB3B3B3"/>
      </patternFill>
    </fill>
    <fill>
      <patternFill patternType="solid">
        <fgColor theme="0" tint="-4.9989318521683403E-2"/>
        <bgColor indexed="64"/>
      </patternFill>
    </fill>
    <fill>
      <patternFill patternType="solid">
        <fgColor rgb="FF808080"/>
        <bgColor indexed="64"/>
      </patternFill>
    </fill>
    <fill>
      <patternFill patternType="solid">
        <fgColor rgb="FFFFFFCC"/>
        <bgColor indexed="64"/>
      </patternFill>
    </fill>
    <fill>
      <patternFill patternType="solid">
        <fgColor rgb="FFC2D69A"/>
        <bgColor rgb="FFCCCCCC"/>
      </patternFill>
    </fill>
    <fill>
      <patternFill patternType="solid">
        <fgColor rgb="FFCCECFF"/>
        <bgColor indexed="64"/>
      </patternFill>
    </fill>
    <fill>
      <patternFill patternType="solid">
        <fgColor theme="4" tint="0.79998168889431442"/>
        <bgColor indexed="64"/>
      </patternFill>
    </fill>
    <fill>
      <patternFill patternType="solid">
        <fgColor rgb="FFFFCCCC"/>
        <bgColor indexed="64"/>
      </patternFill>
    </fill>
    <fill>
      <patternFill patternType="solid">
        <fgColor theme="0"/>
        <bgColor rgb="FF4F81BD"/>
      </patternFill>
    </fill>
    <fill>
      <patternFill patternType="solid">
        <fgColor rgb="FF9DC3E6"/>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rgb="FFFFFFFF"/>
      </right>
      <top/>
      <bottom/>
      <diagonal/>
    </border>
    <border>
      <left/>
      <right/>
      <top style="thin">
        <color auto="1"/>
      </top>
      <bottom style="medium">
        <color auto="1"/>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indexed="64"/>
      </left>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FFFFFF"/>
      </left>
      <right/>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indexed="64"/>
      </top>
      <bottom/>
      <diagonal/>
    </border>
    <border>
      <left/>
      <right/>
      <top style="thin">
        <color rgb="FFFFFFFF"/>
      </top>
      <bottom style="thin">
        <color rgb="FFFFFFFF"/>
      </bottom>
      <diagonal/>
    </border>
    <border>
      <left style="thin">
        <color rgb="FFFFFFFF"/>
      </left>
      <right style="thin">
        <color rgb="FFFFFFFF"/>
      </right>
      <top/>
      <bottom/>
      <diagonal/>
    </border>
  </borders>
  <cellStyleXfs count="939">
    <xf numFmtId="0" fontId="0" fillId="0" borderId="0"/>
    <xf numFmtId="166" fontId="28" fillId="0" borderId="0" applyBorder="0" applyProtection="0"/>
    <xf numFmtId="164" fontId="1" fillId="0" borderId="0" applyBorder="0" applyProtection="0"/>
    <xf numFmtId="164" fontId="1" fillId="2" borderId="0" applyBorder="0" applyProtection="0"/>
    <xf numFmtId="165" fontId="1" fillId="0" borderId="0" applyBorder="0" applyProtection="0"/>
    <xf numFmtId="166" fontId="1" fillId="0" borderId="0" applyBorder="0" applyProtection="0"/>
    <xf numFmtId="166" fontId="1" fillId="0" borderId="0" applyBorder="0" applyProtection="0"/>
    <xf numFmtId="167" fontId="1" fillId="0" borderId="0" applyBorder="0" applyProtection="0"/>
    <xf numFmtId="167" fontId="1" fillId="0" borderId="0" applyBorder="0" applyProtection="0"/>
    <xf numFmtId="168" fontId="1" fillId="0" borderId="0" applyBorder="0" applyProtection="0"/>
    <xf numFmtId="0" fontId="2" fillId="0" borderId="0" applyBorder="0" applyProtection="0"/>
    <xf numFmtId="0" fontId="3"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7"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7"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166" fontId="1" fillId="0" borderId="0" applyBorder="0" applyProtection="0"/>
    <xf numFmtId="0" fontId="4" fillId="0" borderId="0"/>
    <xf numFmtId="0" fontId="1" fillId="0" borderId="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169" fontId="1" fillId="0" borderId="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6" fillId="0" borderId="0"/>
    <xf numFmtId="0" fontId="1" fillId="0" borderId="0"/>
    <xf numFmtId="0" fontId="1" fillId="0" borderId="0"/>
    <xf numFmtId="0" fontId="5" fillId="0" borderId="0"/>
    <xf numFmtId="0" fontId="5" fillId="0" borderId="0"/>
    <xf numFmtId="0" fontId="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1" fillId="0" borderId="0" applyBorder="0" applyProtection="0"/>
    <xf numFmtId="164" fontId="1" fillId="0" borderId="0" applyBorder="0" applyProtection="0"/>
    <xf numFmtId="0" fontId="1" fillId="0" borderId="0"/>
    <xf numFmtId="172" fontId="1" fillId="0" borderId="0" applyBorder="0" applyProtection="0"/>
    <xf numFmtId="172" fontId="1" fillId="0" borderId="0" applyBorder="0" applyProtection="0"/>
    <xf numFmtId="172" fontId="1" fillId="0" borderId="0" applyBorder="0" applyProtection="0"/>
    <xf numFmtId="173" fontId="1" fillId="0" borderId="0" applyBorder="0" applyProtection="0"/>
    <xf numFmtId="173" fontId="1" fillId="0" borderId="0" applyBorder="0" applyProtection="0"/>
    <xf numFmtId="174"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3"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3"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172" fontId="1" fillId="0" borderId="0" applyBorder="0" applyProtection="0"/>
    <xf numFmtId="0" fontId="48" fillId="0" borderId="0" applyFill="0" applyBorder="0" applyAlignment="0"/>
  </cellStyleXfs>
  <cellXfs count="570">
    <xf numFmtId="0" fontId="0" fillId="0" borderId="0" xfId="0"/>
    <xf numFmtId="0" fontId="0" fillId="0" borderId="1" xfId="0" applyBorder="1"/>
    <xf numFmtId="3" fontId="9" fillId="3" borderId="4" xfId="0" applyNumberFormat="1" applyFont="1" applyFill="1" applyBorder="1" applyAlignment="1">
      <alignment horizontal="center" vertical="center"/>
    </xf>
    <xf numFmtId="0" fontId="9" fillId="3" borderId="5" xfId="0" applyFont="1" applyFill="1" applyBorder="1" applyAlignment="1">
      <alignment horizontal="center" vertical="center"/>
    </xf>
    <xf numFmtId="3" fontId="11" fillId="4" borderId="2" xfId="0" applyNumberFormat="1" applyFont="1" applyFill="1" applyBorder="1" applyAlignment="1">
      <alignment horizontal="left" wrapText="1"/>
    </xf>
    <xf numFmtId="0" fontId="12" fillId="0" borderId="6" xfId="0" applyFont="1" applyBorder="1" applyAlignment="1">
      <alignment wrapText="1"/>
    </xf>
    <xf numFmtId="3" fontId="11" fillId="4" borderId="4" xfId="0" applyNumberFormat="1" applyFont="1" applyFill="1" applyBorder="1" applyAlignment="1">
      <alignment horizontal="left" wrapText="1"/>
    </xf>
    <xf numFmtId="0" fontId="0" fillId="5" borderId="0" xfId="0" applyFill="1"/>
    <xf numFmtId="0" fontId="0" fillId="0" borderId="0" xfId="0" applyAlignment="1">
      <alignment horizontal="left"/>
    </xf>
    <xf numFmtId="0" fontId="0" fillId="0" borderId="0" xfId="0" applyAlignment="1">
      <alignment horizontal="left" vertical="center"/>
    </xf>
    <xf numFmtId="0" fontId="0" fillId="0" borderId="0" xfId="0" applyAlignment="1">
      <alignment horizontal="right"/>
    </xf>
    <xf numFmtId="0" fontId="14" fillId="5" borderId="0" xfId="0" applyFont="1" applyFill="1"/>
    <xf numFmtId="0" fontId="8"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4" xfId="0" applyFont="1" applyFill="1" applyBorder="1" applyAlignment="1">
      <alignment vertical="center"/>
    </xf>
    <xf numFmtId="3" fontId="9" fillId="3" borderId="4" xfId="0" applyNumberFormat="1" applyFont="1" applyFill="1" applyBorder="1" applyAlignment="1">
      <alignment horizontal="lef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3" fontId="0" fillId="2" borderId="6" xfId="0" applyNumberFormat="1" applyFill="1" applyBorder="1" applyAlignment="1" applyProtection="1">
      <alignment horizontal="right"/>
      <protection locked="0"/>
    </xf>
    <xf numFmtId="3" fontId="0" fillId="0" borderId="6" xfId="0" applyNumberFormat="1" applyBorder="1" applyAlignment="1" applyProtection="1">
      <alignment horizontal="left" vertical="top"/>
      <protection locked="0"/>
    </xf>
    <xf numFmtId="3" fontId="1" fillId="6" borderId="4" xfId="0" applyNumberFormat="1" applyFont="1" applyFill="1" applyBorder="1" applyAlignment="1">
      <alignment horizontal="left"/>
    </xf>
    <xf numFmtId="0" fontId="1" fillId="6" borderId="4" xfId="0" applyFont="1" applyFill="1" applyBorder="1" applyAlignment="1">
      <alignment horizontal="left" vertical="center" wrapText="1"/>
    </xf>
    <xf numFmtId="0" fontId="1" fillId="4" borderId="4" xfId="0" applyFont="1" applyFill="1" applyBorder="1" applyAlignment="1">
      <alignment horizontal="left" vertical="center" wrapText="1"/>
    </xf>
    <xf numFmtId="3" fontId="1" fillId="4" borderId="4" xfId="0" applyNumberFormat="1" applyFont="1" applyFill="1" applyBorder="1" applyAlignment="1">
      <alignment horizontal="left"/>
    </xf>
    <xf numFmtId="3" fontId="11" fillId="4" borderId="4" xfId="0" applyNumberFormat="1" applyFont="1" applyFill="1" applyBorder="1" applyAlignment="1">
      <alignment horizontal="left" vertical="center" wrapText="1"/>
    </xf>
    <xf numFmtId="3" fontId="0" fillId="0" borderId="8" xfId="0" applyNumberFormat="1" applyBorder="1" applyAlignment="1" applyProtection="1">
      <alignment horizontal="left" vertical="top"/>
      <protection locked="0"/>
    </xf>
    <xf numFmtId="3" fontId="0" fillId="0" borderId="0" xfId="0" applyNumberFormat="1" applyAlignment="1">
      <alignment horizontal="center"/>
    </xf>
    <xf numFmtId="0" fontId="0" fillId="5" borderId="0" xfId="0" applyFill="1" applyAlignment="1">
      <alignment horizontal="left"/>
    </xf>
    <xf numFmtId="3" fontId="0" fillId="5" borderId="0" xfId="0" applyNumberFormat="1" applyFill="1" applyAlignment="1">
      <alignment horizontal="center"/>
    </xf>
    <xf numFmtId="0" fontId="0" fillId="5" borderId="0" xfId="0" applyFill="1" applyAlignment="1">
      <alignment horizontal="right"/>
    </xf>
    <xf numFmtId="1" fontId="9" fillId="3" borderId="4" xfId="0" applyNumberFormat="1" applyFont="1" applyFill="1" applyBorder="1" applyAlignment="1">
      <alignment horizontal="left" vertical="center"/>
    </xf>
    <xf numFmtId="3" fontId="9" fillId="3" borderId="4" xfId="0" applyNumberFormat="1" applyFont="1" applyFill="1" applyBorder="1" applyAlignment="1">
      <alignment vertical="center"/>
    </xf>
    <xf numFmtId="3" fontId="9" fillId="3" borderId="4" xfId="0" applyNumberFormat="1" applyFont="1" applyFill="1" applyBorder="1" applyAlignment="1">
      <alignment horizontal="left" vertical="center"/>
    </xf>
    <xf numFmtId="3" fontId="9" fillId="3" borderId="6"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3" borderId="5" xfId="0" applyNumberFormat="1" applyFont="1" applyFill="1" applyBorder="1" applyAlignment="1">
      <alignment horizontal="center" vertical="center"/>
    </xf>
    <xf numFmtId="3" fontId="9" fillId="3" borderId="3"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11" fillId="4" borderId="4" xfId="0" applyNumberFormat="1" applyFont="1" applyFill="1" applyBorder="1" applyAlignment="1">
      <alignment horizontal="left"/>
    </xf>
    <xf numFmtId="3" fontId="11" fillId="2" borderId="6" xfId="0" applyNumberFormat="1" applyFont="1" applyFill="1" applyBorder="1" applyAlignment="1">
      <alignment horizontal="right"/>
    </xf>
    <xf numFmtId="3" fontId="11" fillId="2" borderId="4" xfId="0" applyNumberFormat="1" applyFont="1" applyFill="1" applyBorder="1" applyAlignment="1">
      <alignment horizontal="right"/>
    </xf>
    <xf numFmtId="3" fontId="11" fillId="2" borderId="3" xfId="0" applyNumberFormat="1" applyFont="1" applyFill="1" applyBorder="1" applyAlignment="1">
      <alignment horizontal="right"/>
    </xf>
    <xf numFmtId="3" fontId="11" fillId="2" borderId="5" xfId="0" applyNumberFormat="1" applyFont="1" applyFill="1" applyBorder="1" applyAlignment="1">
      <alignment horizontal="right"/>
    </xf>
    <xf numFmtId="3" fontId="11" fillId="2" borderId="4" xfId="0" applyNumberFormat="1" applyFont="1" applyFill="1" applyBorder="1" applyAlignment="1">
      <alignment horizontal="left" indent="1"/>
    </xf>
    <xf numFmtId="3" fontId="11" fillId="4" borderId="4" xfId="669" applyNumberFormat="1" applyFont="1" applyFill="1" applyBorder="1" applyAlignment="1">
      <alignment horizontal="left"/>
    </xf>
    <xf numFmtId="3" fontId="11" fillId="4" borderId="4" xfId="669" applyNumberFormat="1" applyFont="1" applyFill="1" applyBorder="1" applyAlignment="1">
      <alignment horizontal="left" vertical="center" wrapText="1"/>
    </xf>
    <xf numFmtId="3" fontId="11" fillId="4" borderId="7" xfId="0" applyNumberFormat="1" applyFont="1" applyFill="1" applyBorder="1" applyAlignment="1">
      <alignment horizontal="left" vertical="center" wrapText="1"/>
    </xf>
    <xf numFmtId="0" fontId="12" fillId="4" borderId="0" xfId="0" applyFont="1" applyFill="1" applyAlignment="1">
      <alignment horizontal="left" indent="15"/>
    </xf>
    <xf numFmtId="3" fontId="1" fillId="6" borderId="4" xfId="669" applyNumberFormat="1" applyFill="1" applyBorder="1" applyAlignment="1">
      <alignment horizontal="left" vertical="center" wrapText="1"/>
    </xf>
    <xf numFmtId="3" fontId="1" fillId="6" borderId="2" xfId="0" applyNumberFormat="1" applyFont="1" applyFill="1" applyBorder="1" applyAlignment="1">
      <alignment horizontal="left" vertical="center" wrapText="1"/>
    </xf>
    <xf numFmtId="3" fontId="0" fillId="6" borderId="4" xfId="0" applyNumberFormat="1" applyFill="1" applyBorder="1" applyAlignment="1">
      <alignment vertical="center"/>
    </xf>
    <xf numFmtId="3" fontId="1" fillId="6" borderId="4" xfId="0" applyNumberFormat="1" applyFont="1" applyFill="1" applyBorder="1" applyAlignment="1">
      <alignment horizontal="left" vertical="center" wrapText="1"/>
    </xf>
    <xf numFmtId="3" fontId="0" fillId="6" borderId="4" xfId="0" applyNumberFormat="1" applyFill="1" applyBorder="1"/>
    <xf numFmtId="3" fontId="1" fillId="6" borderId="4" xfId="0" applyNumberFormat="1" applyFont="1" applyFill="1" applyBorder="1" applyAlignment="1">
      <alignment vertical="center" wrapText="1"/>
    </xf>
    <xf numFmtId="3" fontId="0" fillId="6" borderId="4" xfId="0" applyNumberFormat="1" applyFill="1" applyBorder="1" applyAlignment="1">
      <alignment wrapText="1"/>
    </xf>
    <xf numFmtId="0" fontId="1" fillId="2" borderId="0" xfId="0" applyFont="1" applyFill="1" applyAlignment="1">
      <alignment horizontal="left" indent="1"/>
    </xf>
    <xf numFmtId="3" fontId="1" fillId="6" borderId="7" xfId="669" applyNumberFormat="1" applyFill="1" applyBorder="1" applyAlignment="1">
      <alignment vertical="center" wrapText="1"/>
    </xf>
    <xf numFmtId="3" fontId="1" fillId="6" borderId="2" xfId="669" applyNumberFormat="1" applyFill="1" applyBorder="1" applyAlignment="1">
      <alignment vertical="center" wrapText="1"/>
    </xf>
    <xf numFmtId="3" fontId="1" fillId="6" borderId="4" xfId="669" applyNumberFormat="1" applyFill="1" applyBorder="1" applyAlignment="1">
      <alignment horizontal="left" vertical="center"/>
    </xf>
    <xf numFmtId="3" fontId="1" fillId="6" borderId="4" xfId="669" applyNumberFormat="1" applyFill="1" applyBorder="1" applyAlignment="1">
      <alignment horizontal="left"/>
    </xf>
    <xf numFmtId="3" fontId="1" fillId="6" borderId="4" xfId="669" applyNumberFormat="1" applyFill="1" applyBorder="1" applyAlignment="1">
      <alignment horizontal="left" vertical="top"/>
    </xf>
    <xf numFmtId="3" fontId="1" fillId="4" borderId="4" xfId="0" applyNumberFormat="1" applyFont="1" applyFill="1" applyBorder="1" applyAlignment="1">
      <alignment horizontal="left" vertical="center" wrapText="1"/>
    </xf>
    <xf numFmtId="3" fontId="0" fillId="4" borderId="4" xfId="0" applyNumberFormat="1" applyFill="1" applyBorder="1" applyAlignment="1">
      <alignment horizontal="left"/>
    </xf>
    <xf numFmtId="3" fontId="1" fillId="4" borderId="7" xfId="0" applyNumberFormat="1" applyFont="1" applyFill="1" applyBorder="1" applyAlignment="1">
      <alignment horizontal="left" vertical="center" wrapText="1"/>
    </xf>
    <xf numFmtId="3" fontId="1" fillId="4" borderId="4" xfId="0" applyNumberFormat="1" applyFont="1" applyFill="1" applyBorder="1" applyAlignment="1">
      <alignment horizontal="left" vertical="center"/>
    </xf>
    <xf numFmtId="3" fontId="11" fillId="2" borderId="4" xfId="669" applyNumberFormat="1" applyFont="1" applyFill="1" applyBorder="1" applyAlignment="1">
      <alignment horizontal="right"/>
    </xf>
    <xf numFmtId="3" fontId="1" fillId="2" borderId="4" xfId="669" applyNumberFormat="1" applyFill="1" applyBorder="1" applyAlignment="1">
      <alignment horizontal="right"/>
    </xf>
    <xf numFmtId="3" fontId="1" fillId="6" borderId="4" xfId="669" applyNumberFormat="1" applyFill="1" applyBorder="1" applyAlignment="1">
      <alignment vertical="center" wrapText="1"/>
    </xf>
    <xf numFmtId="0" fontId="14" fillId="0" borderId="0" xfId="0" applyFont="1" applyAlignment="1">
      <alignment wrapText="1"/>
    </xf>
    <xf numFmtId="3" fontId="0" fillId="0" borderId="0" xfId="0" applyNumberFormat="1"/>
    <xf numFmtId="0" fontId="0" fillId="0" borderId="0" xfId="0" applyAlignment="1">
      <alignment vertical="center"/>
    </xf>
    <xf numFmtId="0" fontId="0" fillId="5" borderId="0" xfId="0" applyFill="1" applyAlignment="1">
      <alignment vertical="center"/>
    </xf>
    <xf numFmtId="0" fontId="0" fillId="5" borderId="9" xfId="0" applyFill="1" applyBorder="1"/>
    <xf numFmtId="3" fontId="10" fillId="5" borderId="0" xfId="0" applyNumberFormat="1" applyFont="1" applyFill="1" applyAlignment="1">
      <alignment vertical="center"/>
    </xf>
    <xf numFmtId="0" fontId="9" fillId="3" borderId="0" xfId="0" applyFont="1" applyFill="1" applyAlignment="1">
      <alignment horizontal="center" vertical="center"/>
    </xf>
    <xf numFmtId="3" fontId="0" fillId="2" borderId="6" xfId="0" applyNumberFormat="1" applyFill="1" applyBorder="1" applyAlignment="1" applyProtection="1">
      <alignment horizontal="center"/>
      <protection locked="0"/>
    </xf>
    <xf numFmtId="3" fontId="10" fillId="5" borderId="0" xfId="0" applyNumberFormat="1" applyFont="1" applyFill="1" applyAlignment="1">
      <alignment vertical="top"/>
    </xf>
    <xf numFmtId="0" fontId="14" fillId="0" borderId="0" xfId="0" applyFont="1" applyAlignment="1">
      <alignment vertical="top"/>
    </xf>
    <xf numFmtId="3" fontId="0" fillId="5" borderId="0" xfId="0" applyNumberFormat="1" applyFill="1" applyAlignment="1">
      <alignment vertical="center"/>
    </xf>
    <xf numFmtId="3" fontId="0" fillId="0" borderId="0" xfId="0" applyNumberFormat="1" applyAlignment="1">
      <alignment vertical="center"/>
    </xf>
    <xf numFmtId="3" fontId="16" fillId="0" borderId="0" xfId="0" applyNumberFormat="1" applyFont="1" applyAlignment="1">
      <alignment vertical="center"/>
    </xf>
    <xf numFmtId="3" fontId="11" fillId="0" borderId="0" xfId="0" applyNumberFormat="1" applyFont="1" applyAlignment="1">
      <alignment vertical="center"/>
    </xf>
    <xf numFmtId="0" fontId="9" fillId="0" borderId="0" xfId="0" applyFont="1" applyAlignment="1">
      <alignment vertical="center"/>
    </xf>
    <xf numFmtId="3" fontId="8" fillId="3" borderId="0" xfId="0" applyNumberFormat="1" applyFont="1" applyFill="1" applyAlignment="1">
      <alignment vertical="center"/>
    </xf>
    <xf numFmtId="3" fontId="16" fillId="3" borderId="0" xfId="0" applyNumberFormat="1" applyFont="1" applyFill="1" applyAlignment="1">
      <alignment horizontal="left" vertical="center"/>
    </xf>
    <xf numFmtId="170" fontId="1" fillId="0" borderId="2" xfId="1" applyNumberFormat="1" applyFont="1" applyBorder="1" applyAlignment="1" applyProtection="1">
      <alignment horizontal="center"/>
    </xf>
    <xf numFmtId="0" fontId="1" fillId="0" borderId="1" xfId="393" applyBorder="1"/>
    <xf numFmtId="0" fontId="1" fillId="0" borderId="14" xfId="393" applyBorder="1"/>
    <xf numFmtId="0" fontId="1" fillId="0" borderId="11" xfId="393" applyBorder="1"/>
    <xf numFmtId="0" fontId="1" fillId="0" borderId="16" xfId="393" applyBorder="1"/>
    <xf numFmtId="0" fontId="9" fillId="3" borderId="2" xfId="0" applyFont="1" applyFill="1" applyBorder="1" applyAlignment="1">
      <alignment horizontal="right"/>
    </xf>
    <xf numFmtId="0" fontId="11" fillId="5" borderId="0" xfId="0" applyFont="1" applyFill="1" applyAlignment="1">
      <alignment horizontal="left"/>
    </xf>
    <xf numFmtId="3" fontId="0" fillId="5" borderId="0" xfId="0" applyNumberFormat="1" applyFill="1"/>
    <xf numFmtId="0" fontId="11" fillId="5" borderId="0" xfId="393" applyFont="1" applyFill="1" applyAlignment="1">
      <alignment horizontal="left"/>
    </xf>
    <xf numFmtId="0" fontId="11" fillId="5" borderId="2" xfId="0" applyFont="1" applyFill="1" applyBorder="1" applyAlignment="1">
      <alignment horizontal="left"/>
    </xf>
    <xf numFmtId="3" fontId="0" fillId="5" borderId="2" xfId="0" applyNumberFormat="1" applyFill="1" applyBorder="1"/>
    <xf numFmtId="0" fontId="11" fillId="5" borderId="2" xfId="393" applyFont="1" applyFill="1" applyBorder="1" applyAlignment="1">
      <alignment horizontal="left"/>
    </xf>
    <xf numFmtId="0" fontId="20" fillId="5" borderId="4" xfId="0" applyFont="1" applyFill="1" applyBorder="1" applyAlignment="1">
      <alignment horizontal="left"/>
    </xf>
    <xf numFmtId="3" fontId="14" fillId="5" borderId="4" xfId="0" applyNumberFormat="1" applyFont="1" applyFill="1" applyBorder="1"/>
    <xf numFmtId="0" fontId="20" fillId="10" borderId="7" xfId="393" applyFont="1" applyFill="1" applyBorder="1" applyAlignment="1">
      <alignment horizontal="left"/>
    </xf>
    <xf numFmtId="3" fontId="14" fillId="10" borderId="7" xfId="393" applyNumberFormat="1" applyFont="1" applyFill="1" applyBorder="1"/>
    <xf numFmtId="3" fontId="0" fillId="0" borderId="11" xfId="0" applyNumberFormat="1" applyBorder="1"/>
    <xf numFmtId="0" fontId="26" fillId="0" borderId="1" xfId="393" applyFont="1" applyBorder="1"/>
    <xf numFmtId="0" fontId="20" fillId="10" borderId="7" xfId="0" applyFont="1" applyFill="1" applyBorder="1" applyAlignment="1">
      <alignment horizontal="left"/>
    </xf>
    <xf numFmtId="3" fontId="14" fillId="10" borderId="7" xfId="0" applyNumberFormat="1" applyFont="1" applyFill="1" applyBorder="1"/>
    <xf numFmtId="0" fontId="1" fillId="0" borderId="13" xfId="393" applyBorder="1"/>
    <xf numFmtId="0" fontId="1" fillId="0" borderId="1" xfId="393" applyBorder="1" applyAlignment="1">
      <alignment horizontal="center"/>
    </xf>
    <xf numFmtId="0" fontId="1" fillId="0" borderId="1" xfId="393" applyBorder="1" applyAlignment="1">
      <alignment horizontal="left"/>
    </xf>
    <xf numFmtId="0" fontId="14" fillId="0" borderId="11" xfId="393" applyFont="1" applyBorder="1" applyAlignment="1">
      <alignment horizontal="left"/>
    </xf>
    <xf numFmtId="0" fontId="12" fillId="0" borderId="1" xfId="393" applyFont="1" applyBorder="1"/>
    <xf numFmtId="0" fontId="14" fillId="0" borderId="1" xfId="0" applyFont="1" applyBorder="1"/>
    <xf numFmtId="0" fontId="14" fillId="0" borderId="1" xfId="393" applyFont="1" applyBorder="1"/>
    <xf numFmtId="0" fontId="14" fillId="0" borderId="1" xfId="393" applyFont="1" applyBorder="1" applyAlignment="1">
      <alignment horizontal="right" vertical="top"/>
    </xf>
    <xf numFmtId="0" fontId="14" fillId="0" borderId="1" xfId="0" applyFont="1" applyBorder="1" applyAlignment="1">
      <alignment horizontal="left" vertical="center"/>
    </xf>
    <xf numFmtId="0" fontId="0" fillId="5" borderId="0" xfId="0" applyFill="1" applyAlignment="1">
      <alignment horizontal="center"/>
    </xf>
    <xf numFmtId="0" fontId="0" fillId="5" borderId="0" xfId="0" applyFill="1" applyAlignment="1">
      <alignment horizontal="center" vertical="center"/>
    </xf>
    <xf numFmtId="3" fontId="9" fillId="3" borderId="4"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0" fillId="0" borderId="0" xfId="0" applyAlignment="1">
      <alignment horizontal="center"/>
    </xf>
    <xf numFmtId="170" fontId="1" fillId="0" borderId="19" xfId="1" applyNumberFormat="1" applyFont="1" applyBorder="1" applyAlignment="1" applyProtection="1">
      <alignment horizontal="right"/>
    </xf>
    <xf numFmtId="170" fontId="1" fillId="0" borderId="7" xfId="1" applyNumberFormat="1" applyFont="1" applyBorder="1" applyAlignment="1" applyProtection="1">
      <alignment horizontal="right"/>
    </xf>
    <xf numFmtId="170" fontId="1" fillId="0" borderId="20" xfId="1" applyNumberFormat="1" applyFont="1" applyBorder="1" applyAlignment="1" applyProtection="1">
      <alignment horizontal="right"/>
    </xf>
    <xf numFmtId="3" fontId="1" fillId="6" borderId="4" xfId="0" applyNumberFormat="1" applyFont="1" applyFill="1" applyBorder="1" applyAlignment="1">
      <alignment horizontal="left" wrapText="1"/>
    </xf>
    <xf numFmtId="0" fontId="11" fillId="0" borderId="0" xfId="0" applyFont="1"/>
    <xf numFmtId="170" fontId="1" fillId="0" borderId="5" xfId="1" applyNumberFormat="1" applyFont="1" applyBorder="1" applyAlignment="1" applyProtection="1">
      <alignment horizontal="right"/>
    </xf>
    <xf numFmtId="0" fontId="11" fillId="5" borderId="0" xfId="0" applyFont="1" applyFill="1" applyAlignment="1">
      <alignment vertical="center"/>
    </xf>
    <xf numFmtId="0" fontId="20" fillId="5" borderId="0" xfId="0" applyFont="1" applyFill="1" applyAlignment="1">
      <alignment vertical="center"/>
    </xf>
    <xf numFmtId="0" fontId="9" fillId="5" borderId="0" xfId="0" applyFont="1" applyFill="1" applyAlignment="1">
      <alignment vertical="center"/>
    </xf>
    <xf numFmtId="3" fontId="1" fillId="4" borderId="4" xfId="0" applyNumberFormat="1" applyFont="1" applyFill="1" applyBorder="1" applyAlignment="1">
      <alignment vertical="center" wrapText="1"/>
    </xf>
    <xf numFmtId="0" fontId="12" fillId="4" borderId="0" xfId="0" applyFont="1" applyFill="1" applyAlignment="1">
      <alignment horizontal="left" wrapText="1"/>
    </xf>
    <xf numFmtId="3" fontId="0" fillId="6" borderId="4" xfId="0" applyNumberFormat="1" applyFill="1" applyBorder="1" applyAlignment="1">
      <alignment vertical="center" wrapText="1"/>
    </xf>
    <xf numFmtId="3" fontId="0" fillId="4" borderId="4" xfId="0" applyNumberFormat="1" applyFill="1" applyBorder="1" applyAlignment="1">
      <alignment wrapText="1"/>
    </xf>
    <xf numFmtId="3" fontId="1" fillId="4" borderId="4" xfId="0" applyNumberFormat="1" applyFont="1" applyFill="1" applyBorder="1" applyAlignment="1">
      <alignment horizontal="left" wrapText="1"/>
    </xf>
    <xf numFmtId="0" fontId="1" fillId="6" borderId="2" xfId="0" applyFont="1" applyFill="1" applyBorder="1" applyAlignment="1">
      <alignment horizontal="left" vertical="center" wrapText="1"/>
    </xf>
    <xf numFmtId="0" fontId="0" fillId="6" borderId="4" xfId="0" applyFill="1" applyBorder="1" applyAlignment="1">
      <alignment horizontal="left" vertical="center" wrapText="1"/>
    </xf>
    <xf numFmtId="0" fontId="0" fillId="6" borderId="4" xfId="0" applyFill="1" applyBorder="1" applyAlignment="1">
      <alignment horizontal="left" wrapText="1"/>
    </xf>
    <xf numFmtId="0" fontId="1" fillId="6" borderId="2" xfId="669" applyFill="1" applyBorder="1" applyAlignment="1">
      <alignment horizontal="left" vertical="center" wrapText="1"/>
    </xf>
    <xf numFmtId="0" fontId="1" fillId="6" borderId="4" xfId="669" applyFill="1" applyBorder="1" applyAlignment="1">
      <alignment horizontal="left" vertical="center" wrapText="1"/>
    </xf>
    <xf numFmtId="0" fontId="0" fillId="4" borderId="4" xfId="0" applyFill="1" applyBorder="1" applyAlignment="1">
      <alignment horizontal="left" wrapText="1"/>
    </xf>
    <xf numFmtId="0" fontId="1" fillId="6" borderId="4" xfId="0" applyFont="1" applyFill="1" applyBorder="1" applyAlignment="1">
      <alignment horizontal="left" wrapText="1"/>
    </xf>
    <xf numFmtId="3" fontId="11" fillId="11" borderId="4" xfId="0" applyNumberFormat="1" applyFont="1" applyFill="1" applyBorder="1" applyAlignment="1">
      <alignment horizontal="right"/>
    </xf>
    <xf numFmtId="3" fontId="11" fillId="4" borderId="4" xfId="0" applyNumberFormat="1" applyFont="1" applyFill="1" applyBorder="1" applyAlignment="1">
      <alignment horizontal="left" vertical="center"/>
    </xf>
    <xf numFmtId="3" fontId="31" fillId="3" borderId="6" xfId="0" applyNumberFormat="1" applyFont="1" applyFill="1" applyBorder="1" applyAlignment="1">
      <alignment horizontal="center" vertical="center"/>
    </xf>
    <xf numFmtId="3" fontId="31" fillId="3" borderId="3" xfId="0" applyNumberFormat="1" applyFont="1" applyFill="1" applyBorder="1" applyAlignment="1">
      <alignment horizontal="center" vertical="center"/>
    </xf>
    <xf numFmtId="3" fontId="31" fillId="3" borderId="4" xfId="0" applyNumberFormat="1" applyFont="1" applyFill="1" applyBorder="1" applyAlignment="1">
      <alignment horizontal="center" vertical="center"/>
    </xf>
    <xf numFmtId="3" fontId="31" fillId="3" borderId="5" xfId="0" applyNumberFormat="1" applyFont="1" applyFill="1" applyBorder="1" applyAlignment="1">
      <alignment horizontal="center" vertical="center"/>
    </xf>
    <xf numFmtId="3" fontId="31" fillId="3" borderId="3" xfId="0" applyNumberFormat="1" applyFont="1" applyFill="1" applyBorder="1" applyAlignment="1">
      <alignment horizontal="center" vertical="center" wrapText="1"/>
    </xf>
    <xf numFmtId="3" fontId="31" fillId="3" borderId="5" xfId="0" applyNumberFormat="1" applyFont="1" applyFill="1" applyBorder="1" applyAlignment="1">
      <alignment horizontal="center" vertical="center" wrapText="1"/>
    </xf>
    <xf numFmtId="3" fontId="32" fillId="2" borderId="6" xfId="0" applyNumberFormat="1" applyFont="1" applyFill="1" applyBorder="1" applyAlignment="1">
      <alignment horizontal="right"/>
    </xf>
    <xf numFmtId="3" fontId="32" fillId="2" borderId="4" xfId="0" applyNumberFormat="1" applyFont="1" applyFill="1" applyBorder="1" applyAlignment="1">
      <alignment horizontal="right"/>
    </xf>
    <xf numFmtId="3" fontId="32" fillId="2" borderId="3" xfId="0" applyNumberFormat="1" applyFont="1" applyFill="1" applyBorder="1" applyAlignment="1">
      <alignment horizontal="right"/>
    </xf>
    <xf numFmtId="3" fontId="32" fillId="2" borderId="5" xfId="0" applyNumberFormat="1" applyFont="1" applyFill="1" applyBorder="1" applyAlignment="1">
      <alignment horizontal="right"/>
    </xf>
    <xf numFmtId="0" fontId="34" fillId="5" borderId="0" xfId="0" applyFont="1" applyFill="1"/>
    <xf numFmtId="0" fontId="0" fillId="12" borderId="0" xfId="0" applyFill="1"/>
    <xf numFmtId="0" fontId="0" fillId="13" borderId="0" xfId="0" applyFill="1"/>
    <xf numFmtId="0" fontId="0" fillId="12" borderId="0" xfId="0" applyFill="1" applyAlignment="1">
      <alignment horizontal="left"/>
    </xf>
    <xf numFmtId="0" fontId="0" fillId="12" borderId="0" xfId="0" applyFill="1" applyAlignment="1">
      <alignment horizontal="left" vertical="center"/>
    </xf>
    <xf numFmtId="0" fontId="0" fillId="12" borderId="0" xfId="0" applyFill="1" applyAlignment="1">
      <alignment horizontal="right"/>
    </xf>
    <xf numFmtId="3" fontId="11" fillId="0" borderId="0" xfId="0" applyNumberFormat="1" applyFont="1" applyAlignment="1">
      <alignment horizontal="right"/>
    </xf>
    <xf numFmtId="3" fontId="9" fillId="0" borderId="0" xfId="0" applyNumberFormat="1" applyFont="1" applyAlignment="1">
      <alignment horizontal="center" vertical="center"/>
    </xf>
    <xf numFmtId="3" fontId="21" fillId="0" borderId="0" xfId="0" applyNumberFormat="1" applyFont="1" applyAlignment="1">
      <alignment horizontal="right"/>
    </xf>
    <xf numFmtId="3" fontId="9" fillId="0" borderId="0" xfId="0" applyNumberFormat="1" applyFont="1" applyAlignment="1">
      <alignment vertical="center"/>
    </xf>
    <xf numFmtId="3" fontId="11" fillId="0" borderId="0" xfId="669" applyNumberFormat="1" applyFont="1" applyAlignment="1">
      <alignment horizontal="right"/>
    </xf>
    <xf numFmtId="3" fontId="1" fillId="0" borderId="0" xfId="669" applyNumberFormat="1" applyAlignment="1">
      <alignment horizontal="right"/>
    </xf>
    <xf numFmtId="0" fontId="9" fillId="3" borderId="5" xfId="0" applyFont="1" applyFill="1" applyBorder="1" applyAlignment="1">
      <alignment horizontal="center" vertical="center" wrapText="1"/>
    </xf>
    <xf numFmtId="3" fontId="9" fillId="3" borderId="5" xfId="0" applyNumberFormat="1" applyFont="1" applyFill="1" applyBorder="1" applyAlignment="1">
      <alignment vertical="center"/>
    </xf>
    <xf numFmtId="0" fontId="14" fillId="0" borderId="1" xfId="393" applyFont="1" applyBorder="1" applyAlignment="1">
      <alignment wrapText="1"/>
    </xf>
    <xf numFmtId="170" fontId="0" fillId="0" borderId="0" xfId="0" applyNumberFormat="1"/>
    <xf numFmtId="0" fontId="1" fillId="12" borderId="1" xfId="393" applyFill="1" applyBorder="1"/>
    <xf numFmtId="0" fontId="14" fillId="12" borderId="0" xfId="393" applyFont="1" applyFill="1" applyAlignment="1">
      <alignment vertical="top" wrapText="1"/>
    </xf>
    <xf numFmtId="0" fontId="0" fillId="12" borderId="1" xfId="0" applyFill="1" applyBorder="1"/>
    <xf numFmtId="3" fontId="0" fillId="0" borderId="0" xfId="0" applyNumberFormat="1" applyAlignment="1">
      <alignment horizontal="right"/>
    </xf>
    <xf numFmtId="0" fontId="24" fillId="5" borderId="11" xfId="393" applyFont="1" applyFill="1" applyBorder="1"/>
    <xf numFmtId="0" fontId="14" fillId="12" borderId="16" xfId="393" applyFont="1" applyFill="1" applyBorder="1" applyAlignment="1">
      <alignment vertical="top" wrapText="1"/>
    </xf>
    <xf numFmtId="0" fontId="14" fillId="12" borderId="26" xfId="393" applyFont="1" applyFill="1" applyBorder="1" applyAlignment="1">
      <alignment vertical="top" wrapText="1"/>
    </xf>
    <xf numFmtId="0" fontId="14" fillId="12" borderId="27" xfId="393" applyFont="1" applyFill="1" applyBorder="1" applyAlignment="1">
      <alignment vertical="top" wrapText="1"/>
    </xf>
    <xf numFmtId="0" fontId="14" fillId="12" borderId="17" xfId="393" applyFont="1" applyFill="1" applyBorder="1" applyAlignment="1">
      <alignment vertical="top" wrapText="1"/>
    </xf>
    <xf numFmtId="0" fontId="14" fillId="12" borderId="28" xfId="393" applyFont="1" applyFill="1" applyBorder="1" applyAlignment="1">
      <alignment vertical="top" wrapText="1"/>
    </xf>
    <xf numFmtId="0" fontId="1" fillId="0" borderId="12" xfId="393" applyBorder="1"/>
    <xf numFmtId="3" fontId="23" fillId="0" borderId="0" xfId="0" applyNumberFormat="1" applyFont="1" applyAlignment="1">
      <alignment vertical="top"/>
    </xf>
    <xf numFmtId="3" fontId="10" fillId="6" borderId="0" xfId="0" applyNumberFormat="1" applyFont="1" applyFill="1" applyAlignment="1">
      <alignment horizontal="left" vertical="center"/>
    </xf>
    <xf numFmtId="170" fontId="0" fillId="0" borderId="0" xfId="0" applyNumberFormat="1" applyAlignment="1">
      <alignment horizontal="right"/>
    </xf>
    <xf numFmtId="3" fontId="8" fillId="3" borderId="5" xfId="0" applyNumberFormat="1" applyFont="1" applyFill="1" applyBorder="1" applyAlignment="1">
      <alignment vertical="center"/>
    </xf>
    <xf numFmtId="3" fontId="11" fillId="16" borderId="4" xfId="0" applyNumberFormat="1" applyFont="1" applyFill="1" applyBorder="1" applyAlignment="1">
      <alignment horizontal="left" vertical="center" wrapText="1"/>
    </xf>
    <xf numFmtId="0" fontId="1" fillId="16" borderId="4" xfId="0" applyFont="1" applyFill="1" applyBorder="1" applyAlignment="1">
      <alignment horizontal="left" vertical="center" wrapText="1"/>
    </xf>
    <xf numFmtId="3" fontId="1" fillId="16" borderId="4" xfId="0" applyNumberFormat="1" applyFont="1" applyFill="1" applyBorder="1" applyAlignment="1">
      <alignment horizontal="left" wrapText="1"/>
    </xf>
    <xf numFmtId="0" fontId="1" fillId="0" borderId="15" xfId="393" applyBorder="1"/>
    <xf numFmtId="0" fontId="1" fillId="0" borderId="26" xfId="393" applyBorder="1"/>
    <xf numFmtId="0" fontId="34" fillId="5" borderId="0" xfId="0" applyFont="1" applyFill="1" applyAlignment="1">
      <alignment horizontal="center"/>
    </xf>
    <xf numFmtId="0" fontId="20" fillId="5" borderId="0" xfId="0" applyFont="1" applyFill="1" applyAlignment="1">
      <alignment horizontal="left" vertical="center" wrapText="1"/>
    </xf>
    <xf numFmtId="0" fontId="0" fillId="0" borderId="7" xfId="0" applyBorder="1"/>
    <xf numFmtId="0" fontId="0" fillId="0" borderId="7" xfId="0" applyBorder="1" applyAlignment="1">
      <alignment vertical="center"/>
    </xf>
    <xf numFmtId="0" fontId="0" fillId="0" borderId="7" xfId="0" applyBorder="1" applyAlignment="1">
      <alignment horizontal="left"/>
    </xf>
    <xf numFmtId="170" fontId="41" fillId="0" borderId="19" xfId="1" applyNumberFormat="1" applyFont="1" applyBorder="1" applyAlignment="1" applyProtection="1">
      <alignment horizontal="right" vertical="center"/>
    </xf>
    <xf numFmtId="170" fontId="41" fillId="0" borderId="7" xfId="1" applyNumberFormat="1" applyFont="1" applyBorder="1" applyAlignment="1" applyProtection="1">
      <alignment horizontal="right" vertical="center"/>
    </xf>
    <xf numFmtId="170" fontId="41" fillId="0" borderId="20" xfId="1" applyNumberFormat="1" applyFont="1" applyBorder="1" applyAlignment="1" applyProtection="1">
      <alignment horizontal="right" vertical="center"/>
    </xf>
    <xf numFmtId="170" fontId="14" fillId="8" borderId="10" xfId="1" applyNumberFormat="1" applyFont="1" applyFill="1" applyBorder="1" applyProtection="1"/>
    <xf numFmtId="170" fontId="1" fillId="0" borderId="4" xfId="1" applyNumberFormat="1" applyFont="1" applyBorder="1" applyProtection="1"/>
    <xf numFmtId="170" fontId="1" fillId="0" borderId="2" xfId="1" applyNumberFormat="1" applyFont="1" applyBorder="1" applyProtection="1"/>
    <xf numFmtId="0" fontId="34" fillId="7" borderId="0" xfId="0" applyFont="1" applyFill="1" applyAlignment="1" applyProtection="1">
      <alignment horizontal="center" vertical="center"/>
      <protection locked="0"/>
    </xf>
    <xf numFmtId="3" fontId="43" fillId="6" borderId="4" xfId="0" applyNumberFormat="1" applyFont="1" applyFill="1" applyBorder="1" applyAlignment="1">
      <alignment wrapText="1"/>
    </xf>
    <xf numFmtId="175" fontId="0" fillId="0" borderId="0" xfId="0" applyNumberFormat="1"/>
    <xf numFmtId="0" fontId="43" fillId="0" borderId="0" xfId="0" applyFont="1"/>
    <xf numFmtId="164" fontId="0" fillId="0" borderId="0" xfId="0" applyNumberFormat="1"/>
    <xf numFmtId="170" fontId="1" fillId="0" borderId="5" xfId="1" applyNumberFormat="1" applyFont="1" applyBorder="1" applyProtection="1"/>
    <xf numFmtId="3" fontId="0" fillId="12" borderId="0" xfId="0" applyNumberFormat="1" applyFill="1" applyAlignment="1">
      <alignment vertical="center"/>
    </xf>
    <xf numFmtId="3" fontId="0" fillId="20" borderId="0" xfId="0" applyNumberFormat="1" applyFill="1" applyAlignment="1">
      <alignment vertical="center"/>
    </xf>
    <xf numFmtId="0" fontId="0" fillId="20" borderId="0" xfId="0" applyFill="1"/>
    <xf numFmtId="0" fontId="0" fillId="20" borderId="0" xfId="0" applyFill="1" applyAlignment="1">
      <alignment horizontal="center"/>
    </xf>
    <xf numFmtId="3" fontId="8" fillId="20" borderId="18" xfId="0" applyNumberFormat="1" applyFont="1" applyFill="1" applyBorder="1" applyAlignment="1">
      <alignment horizontal="center" vertical="center" wrapText="1"/>
    </xf>
    <xf numFmtId="3" fontId="8" fillId="20" borderId="23" xfId="0" applyNumberFormat="1" applyFont="1" applyFill="1" applyBorder="1" applyAlignment="1">
      <alignment horizontal="center" vertical="center" wrapText="1"/>
    </xf>
    <xf numFmtId="3" fontId="45" fillId="20" borderId="6" xfId="0" quotePrefix="1" applyNumberFormat="1" applyFont="1" applyFill="1" applyBorder="1" applyAlignment="1">
      <alignment horizontal="center" vertical="center" wrapText="1"/>
    </xf>
    <xf numFmtId="0" fontId="47" fillId="0" borderId="6" xfId="0" applyFont="1" applyBorder="1" applyAlignment="1">
      <alignment vertical="center" wrapText="1"/>
    </xf>
    <xf numFmtId="0" fontId="47" fillId="0" borderId="6" xfId="0" applyFont="1" applyBorder="1" applyAlignment="1">
      <alignment wrapText="1"/>
    </xf>
    <xf numFmtId="176" fontId="11" fillId="0" borderId="0" xfId="0" applyNumberFormat="1" applyFont="1" applyAlignment="1">
      <alignment horizontal="right"/>
    </xf>
    <xf numFmtId="0" fontId="49" fillId="0" borderId="0" xfId="0" applyFont="1" applyAlignment="1">
      <alignment vertical="top" wrapText="1"/>
    </xf>
    <xf numFmtId="0" fontId="20" fillId="0" borderId="0" xfId="0" applyFont="1" applyAlignment="1">
      <alignment vertical="center"/>
    </xf>
    <xf numFmtId="0" fontId="50" fillId="0" borderId="0" xfId="0" applyFont="1" applyAlignment="1">
      <alignment vertical="top" wrapText="1"/>
    </xf>
    <xf numFmtId="170" fontId="0" fillId="12" borderId="5" xfId="1" applyNumberFormat="1" applyFont="1" applyFill="1" applyBorder="1" applyProtection="1"/>
    <xf numFmtId="170" fontId="0" fillId="12" borderId="23" xfId="1" applyNumberFormat="1" applyFont="1" applyFill="1" applyBorder="1" applyProtection="1"/>
    <xf numFmtId="3" fontId="0" fillId="2" borderId="3" xfId="0" applyNumberFormat="1" applyFill="1" applyBorder="1" applyAlignment="1" applyProtection="1">
      <alignment horizontal="right"/>
      <protection locked="0"/>
    </xf>
    <xf numFmtId="170" fontId="14" fillId="8" borderId="10" xfId="1" applyNumberFormat="1" applyFont="1" applyFill="1" applyBorder="1" applyAlignment="1" applyProtection="1">
      <alignment horizontal="right"/>
    </xf>
    <xf numFmtId="3" fontId="11" fillId="22" borderId="6" xfId="0" applyNumberFormat="1" applyFont="1" applyFill="1" applyBorder="1" applyAlignment="1">
      <alignment horizontal="center" vertical="center" wrapText="1"/>
    </xf>
    <xf numFmtId="3" fontId="11" fillId="23" borderId="6" xfId="0" applyNumberFormat="1" applyFont="1" applyFill="1" applyBorder="1" applyAlignment="1">
      <alignment horizontal="center" vertical="center" wrapText="1"/>
    </xf>
    <xf numFmtId="3" fontId="11" fillId="12" borderId="34" xfId="0" applyNumberFormat="1" applyFont="1" applyFill="1" applyBorder="1" applyAlignment="1">
      <alignment horizontal="left" vertical="center" wrapText="1"/>
    </xf>
    <xf numFmtId="3" fontId="11" fillId="12" borderId="4" xfId="0" applyNumberFormat="1" applyFont="1" applyFill="1" applyBorder="1" applyAlignment="1">
      <alignment horizontal="left" vertical="center" wrapText="1"/>
    </xf>
    <xf numFmtId="0" fontId="9" fillId="3" borderId="33" xfId="0" applyFont="1" applyFill="1" applyBorder="1" applyAlignment="1">
      <alignment horizontal="left"/>
    </xf>
    <xf numFmtId="0" fontId="9" fillId="3" borderId="2" xfId="0" applyFont="1" applyFill="1" applyBorder="1" applyAlignment="1">
      <alignment horizontal="left"/>
    </xf>
    <xf numFmtId="0" fontId="52" fillId="5" borderId="0" xfId="393" applyFont="1" applyFill="1" applyAlignment="1">
      <alignment vertical="center"/>
    </xf>
    <xf numFmtId="0" fontId="52" fillId="5" borderId="9" xfId="393" applyFont="1" applyFill="1" applyBorder="1" applyAlignment="1">
      <alignment vertical="center"/>
    </xf>
    <xf numFmtId="0" fontId="32" fillId="0" borderId="1" xfId="393" applyFont="1" applyBorder="1"/>
    <xf numFmtId="0" fontId="49" fillId="12" borderId="26" xfId="0" applyFont="1" applyFill="1" applyBorder="1" applyAlignment="1">
      <alignment vertical="top" wrapText="1"/>
    </xf>
    <xf numFmtId="0" fontId="49" fillId="12" borderId="27" xfId="0" applyFont="1" applyFill="1" applyBorder="1" applyAlignment="1">
      <alignment vertical="top" wrapText="1"/>
    </xf>
    <xf numFmtId="0" fontId="49" fillId="12" borderId="28" xfId="0" applyFont="1" applyFill="1" applyBorder="1" applyAlignment="1">
      <alignment vertical="top" wrapText="1"/>
    </xf>
    <xf numFmtId="3" fontId="53" fillId="3" borderId="0" xfId="0" applyNumberFormat="1" applyFont="1" applyFill="1" applyAlignment="1">
      <alignment horizontal="left" vertical="center"/>
    </xf>
    <xf numFmtId="3" fontId="16" fillId="25" borderId="0" xfId="0" applyNumberFormat="1" applyFont="1" applyFill="1" applyAlignment="1">
      <alignment horizontal="left" vertical="center"/>
    </xf>
    <xf numFmtId="0" fontId="9" fillId="25" borderId="0" xfId="0" applyFont="1" applyFill="1" applyAlignment="1">
      <alignment horizontal="center" vertical="center"/>
    </xf>
    <xf numFmtId="0" fontId="12" fillId="12" borderId="15" xfId="393" applyFont="1" applyFill="1" applyBorder="1" applyAlignment="1">
      <alignment vertical="center" wrapText="1"/>
    </xf>
    <xf numFmtId="0" fontId="12" fillId="12" borderId="16" xfId="393" applyFont="1" applyFill="1" applyBorder="1" applyAlignment="1">
      <alignment vertical="center" wrapText="1"/>
    </xf>
    <xf numFmtId="0" fontId="24" fillId="5" borderId="26" xfId="393" applyFont="1" applyFill="1" applyBorder="1"/>
    <xf numFmtId="0" fontId="24" fillId="5" borderId="27" xfId="393" applyFont="1" applyFill="1" applyBorder="1"/>
    <xf numFmtId="0" fontId="14" fillId="0" borderId="1" xfId="0" applyFont="1" applyBorder="1" applyAlignment="1">
      <alignment vertical="center" wrapText="1"/>
    </xf>
    <xf numFmtId="0" fontId="37" fillId="0" borderId="12" xfId="393" applyFont="1" applyBorder="1" applyAlignment="1">
      <alignment horizontal="left" vertical="top" wrapText="1"/>
    </xf>
    <xf numFmtId="0" fontId="37" fillId="0" borderId="13" xfId="393" applyFont="1" applyBorder="1" applyAlignment="1">
      <alignment horizontal="left" vertical="top" wrapText="1"/>
    </xf>
    <xf numFmtId="0" fontId="41" fillId="12" borderId="29" xfId="393" applyFont="1" applyFill="1" applyBorder="1" applyAlignment="1">
      <alignment vertical="top" wrapText="1"/>
    </xf>
    <xf numFmtId="0" fontId="41" fillId="12" borderId="0" xfId="393" applyFont="1" applyFill="1" applyAlignment="1">
      <alignment vertical="top" wrapText="1"/>
    </xf>
    <xf numFmtId="0" fontId="41" fillId="12" borderId="9" xfId="393" applyFont="1" applyFill="1" applyBorder="1" applyAlignment="1">
      <alignment vertical="top" wrapText="1"/>
    </xf>
    <xf numFmtId="0" fontId="56" fillId="0" borderId="16" xfId="393" applyFont="1" applyBorder="1"/>
    <xf numFmtId="0" fontId="56" fillId="0" borderId="1" xfId="393" applyFont="1" applyBorder="1"/>
    <xf numFmtId="0" fontId="56" fillId="0" borderId="1" xfId="0" applyFont="1" applyBorder="1"/>
    <xf numFmtId="3" fontId="8" fillId="3" borderId="4" xfId="0" applyNumberFormat="1" applyFont="1" applyFill="1" applyBorder="1" applyAlignment="1">
      <alignment horizontal="left" vertical="center"/>
    </xf>
    <xf numFmtId="3" fontId="0" fillId="0" borderId="3" xfId="0" applyNumberFormat="1" applyBorder="1" applyProtection="1">
      <protection locked="0"/>
    </xf>
    <xf numFmtId="1" fontId="0" fillId="0" borderId="3" xfId="0" applyNumberFormat="1" applyBorder="1" applyAlignment="1" applyProtection="1">
      <alignment horizontal="center"/>
      <protection locked="0"/>
    </xf>
    <xf numFmtId="0" fontId="1" fillId="12" borderId="0" xfId="393" applyFill="1"/>
    <xf numFmtId="0" fontId="1" fillId="12" borderId="9" xfId="393" applyFill="1" applyBorder="1"/>
    <xf numFmtId="0" fontId="1" fillId="12" borderId="15" xfId="393" applyFill="1" applyBorder="1"/>
    <xf numFmtId="0" fontId="1" fillId="12" borderId="16" xfId="393" applyFill="1" applyBorder="1"/>
    <xf numFmtId="0" fontId="52" fillId="13" borderId="0" xfId="393" applyFont="1" applyFill="1" applyAlignment="1">
      <alignment vertical="center"/>
    </xf>
    <xf numFmtId="0" fontId="52" fillId="13" borderId="9" xfId="393" applyFont="1" applyFill="1" applyBorder="1" applyAlignment="1">
      <alignment vertical="center"/>
    </xf>
    <xf numFmtId="0" fontId="24" fillId="13" borderId="15" xfId="393" applyFont="1" applyFill="1" applyBorder="1"/>
    <xf numFmtId="0" fontId="24" fillId="13" borderId="16" xfId="393" applyFont="1" applyFill="1" applyBorder="1"/>
    <xf numFmtId="3" fontId="15" fillId="3" borderId="3" xfId="0" applyNumberFormat="1" applyFont="1" applyFill="1" applyBorder="1" applyAlignment="1">
      <alignment vertical="center"/>
    </xf>
    <xf numFmtId="0" fontId="12" fillId="4" borderId="6" xfId="0" applyFont="1" applyFill="1" applyBorder="1" applyAlignment="1">
      <alignment wrapText="1"/>
    </xf>
    <xf numFmtId="3" fontId="11" fillId="5" borderId="5" xfId="0" applyNumberFormat="1" applyFont="1" applyFill="1" applyBorder="1" applyAlignment="1">
      <alignment horizontal="left" vertical="top"/>
    </xf>
    <xf numFmtId="3" fontId="11" fillId="0" borderId="5" xfId="0" applyNumberFormat="1" applyFont="1" applyBorder="1" applyAlignment="1">
      <alignment horizontal="left" vertical="top"/>
    </xf>
    <xf numFmtId="3" fontId="11" fillId="0" borderId="5" xfId="0" applyNumberFormat="1" applyFont="1" applyBorder="1" applyAlignment="1">
      <alignment horizontal="left" vertical="top" wrapText="1"/>
    </xf>
    <xf numFmtId="3" fontId="9" fillId="3" borderId="5" xfId="0" applyNumberFormat="1" applyFont="1" applyFill="1" applyBorder="1" applyAlignment="1">
      <alignment horizontal="lef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3" fontId="11" fillId="5" borderId="5" xfId="0" applyNumberFormat="1" applyFont="1" applyFill="1" applyBorder="1" applyAlignment="1">
      <alignment horizontal="left" vertical="top" wrapText="1"/>
    </xf>
    <xf numFmtId="0" fontId="58" fillId="12" borderId="0" xfId="393" applyFont="1" applyFill="1" applyAlignment="1">
      <alignment vertical="center"/>
    </xf>
    <xf numFmtId="3" fontId="15" fillId="3" borderId="0" xfId="0" applyNumberFormat="1" applyFont="1" applyFill="1" applyAlignment="1">
      <alignment vertical="center" wrapText="1"/>
    </xf>
    <xf numFmtId="3" fontId="15" fillId="3" borderId="2" xfId="0" applyNumberFormat="1" applyFont="1" applyFill="1" applyBorder="1" applyAlignment="1">
      <alignment vertical="top" wrapText="1"/>
    </xf>
    <xf numFmtId="0" fontId="34" fillId="13" borderId="0" xfId="0" applyFont="1" applyFill="1" applyAlignment="1">
      <alignment horizontal="left"/>
    </xf>
    <xf numFmtId="0" fontId="34" fillId="13" borderId="0" xfId="0" applyFont="1" applyFill="1" applyAlignment="1">
      <alignment vertical="center"/>
    </xf>
    <xf numFmtId="0" fontId="34" fillId="12" borderId="0" xfId="0" applyFont="1" applyFill="1" applyAlignment="1">
      <alignment horizontal="right"/>
    </xf>
    <xf numFmtId="0" fontId="34" fillId="12" borderId="0" xfId="0" applyFont="1" applyFill="1"/>
    <xf numFmtId="0" fontId="14" fillId="12" borderId="1" xfId="0" applyFont="1" applyFill="1" applyBorder="1" applyAlignment="1">
      <alignment vertical="center" wrapText="1"/>
    </xf>
    <xf numFmtId="0" fontId="14" fillId="0" borderId="13" xfId="0" applyFont="1" applyBorder="1" applyAlignment="1">
      <alignment vertical="center" wrapText="1"/>
    </xf>
    <xf numFmtId="0" fontId="14" fillId="12" borderId="14" xfId="0" applyFont="1" applyFill="1" applyBorder="1" applyAlignment="1">
      <alignment vertical="center" wrapText="1"/>
    </xf>
    <xf numFmtId="0" fontId="1" fillId="12" borderId="11" xfId="393" applyFill="1" applyBorder="1"/>
    <xf numFmtId="0" fontId="1" fillId="12" borderId="39" xfId="393" applyFill="1" applyBorder="1"/>
    <xf numFmtId="0" fontId="1" fillId="0" borderId="28" xfId="393" applyBorder="1"/>
    <xf numFmtId="0" fontId="0" fillId="12" borderId="11" xfId="0" applyFill="1" applyBorder="1"/>
    <xf numFmtId="0" fontId="0" fillId="12" borderId="26" xfId="0" applyFill="1" applyBorder="1"/>
    <xf numFmtId="0" fontId="0" fillId="12" borderId="27" xfId="0" applyFill="1" applyBorder="1"/>
    <xf numFmtId="0" fontId="0" fillId="12" borderId="28" xfId="0" applyFill="1" applyBorder="1"/>
    <xf numFmtId="0" fontId="1" fillId="12" borderId="29" xfId="393" applyFill="1" applyBorder="1"/>
    <xf numFmtId="0" fontId="39" fillId="12" borderId="0" xfId="393" applyFont="1" applyFill="1" applyAlignment="1">
      <alignment horizontal="left" vertical="center" wrapText="1"/>
    </xf>
    <xf numFmtId="166" fontId="36" fillId="12" borderId="0" xfId="12" applyFont="1" applyFill="1" applyBorder="1" applyAlignment="1" applyProtection="1">
      <alignment horizontal="center" vertical="center" wrapText="1"/>
    </xf>
    <xf numFmtId="0" fontId="14" fillId="12" borderId="13" xfId="0" applyFont="1" applyFill="1" applyBorder="1" applyAlignment="1">
      <alignment vertical="center" wrapText="1"/>
    </xf>
    <xf numFmtId="0" fontId="1" fillId="12" borderId="12" xfId="393" applyFill="1" applyBorder="1"/>
    <xf numFmtId="0" fontId="1" fillId="0" borderId="1" xfId="0" applyFont="1" applyBorder="1" applyAlignment="1">
      <alignment vertical="top"/>
    </xf>
    <xf numFmtId="0" fontId="1" fillId="12" borderId="13" xfId="393" applyFill="1" applyBorder="1"/>
    <xf numFmtId="0" fontId="0" fillId="12" borderId="14" xfId="0" applyFill="1" applyBorder="1"/>
    <xf numFmtId="0" fontId="1" fillId="12" borderId="14" xfId="393" applyFill="1" applyBorder="1"/>
    <xf numFmtId="0" fontId="1" fillId="0" borderId="0" xfId="393"/>
    <xf numFmtId="0" fontId="0" fillId="0" borderId="0" xfId="0" applyAlignment="1">
      <alignment wrapText="1"/>
    </xf>
    <xf numFmtId="0" fontId="27" fillId="0" borderId="0" xfId="0" applyFont="1"/>
    <xf numFmtId="3" fontId="1" fillId="0" borderId="0" xfId="393" applyNumberFormat="1"/>
    <xf numFmtId="0" fontId="1" fillId="0" borderId="0" xfId="0" applyFont="1"/>
    <xf numFmtId="171" fontId="1" fillId="0" borderId="0" xfId="393" applyNumberFormat="1"/>
    <xf numFmtId="0" fontId="0" fillId="12" borderId="9" xfId="0" applyFill="1" applyBorder="1"/>
    <xf numFmtId="3" fontId="63" fillId="12" borderId="4" xfId="0" applyNumberFormat="1" applyFont="1" applyFill="1" applyBorder="1" applyAlignment="1">
      <alignment horizontal="left" wrapText="1"/>
    </xf>
    <xf numFmtId="170" fontId="63" fillId="0" borderId="5" xfId="1" applyNumberFormat="1" applyFont="1" applyBorder="1" applyProtection="1"/>
    <xf numFmtId="3" fontId="63" fillId="2" borderId="6" xfId="0" applyNumberFormat="1" applyFont="1" applyFill="1" applyBorder="1" applyAlignment="1" applyProtection="1">
      <alignment horizontal="center"/>
      <protection locked="0"/>
    </xf>
    <xf numFmtId="170" fontId="64" fillId="8" borderId="4" xfId="1" applyNumberFormat="1" applyFont="1" applyFill="1" applyBorder="1" applyProtection="1"/>
    <xf numFmtId="170" fontId="64" fillId="8" borderId="5" xfId="1" applyNumberFormat="1" applyFont="1" applyFill="1" applyBorder="1" applyProtection="1"/>
    <xf numFmtId="170" fontId="64" fillId="8" borderId="7" xfId="1" applyNumberFormat="1" applyFont="1" applyFill="1" applyBorder="1" applyProtection="1"/>
    <xf numFmtId="170" fontId="65" fillId="14" borderId="34" xfId="1" applyNumberFormat="1" applyFont="1" applyFill="1" applyBorder="1" applyProtection="1"/>
    <xf numFmtId="3" fontId="66" fillId="17" borderId="4" xfId="0" applyNumberFormat="1" applyFont="1" applyFill="1" applyBorder="1" applyAlignment="1">
      <alignment horizontal="left" vertical="center"/>
    </xf>
    <xf numFmtId="170" fontId="66" fillId="0" borderId="4" xfId="1" applyNumberFormat="1" applyFont="1" applyBorder="1" applyAlignment="1" applyProtection="1">
      <alignment horizontal="center"/>
    </xf>
    <xf numFmtId="170" fontId="66" fillId="0" borderId="2" xfId="1" applyNumberFormat="1" applyFont="1" applyBorder="1" applyAlignment="1" applyProtection="1">
      <alignment horizontal="center"/>
    </xf>
    <xf numFmtId="3" fontId="67" fillId="21" borderId="2" xfId="0" applyNumberFormat="1" applyFont="1" applyFill="1" applyBorder="1" applyAlignment="1">
      <alignment horizontal="left" vertical="center"/>
    </xf>
    <xf numFmtId="170" fontId="65" fillId="9" borderId="2" xfId="1" applyNumberFormat="1" applyFont="1" applyFill="1" applyBorder="1" applyAlignment="1" applyProtection="1">
      <alignment horizontal="center" vertical="top"/>
    </xf>
    <xf numFmtId="3" fontId="68" fillId="12" borderId="4" xfId="0" applyNumberFormat="1" applyFont="1" applyFill="1" applyBorder="1" applyAlignment="1">
      <alignment horizontal="left" wrapText="1"/>
    </xf>
    <xf numFmtId="170" fontId="68" fillId="0" borderId="5" xfId="1" applyNumberFormat="1" applyFont="1" applyBorder="1" applyProtection="1"/>
    <xf numFmtId="3" fontId="68" fillId="2" borderId="6" xfId="0" applyNumberFormat="1" applyFont="1" applyFill="1" applyBorder="1" applyAlignment="1" applyProtection="1">
      <alignment horizontal="center"/>
      <protection locked="0"/>
    </xf>
    <xf numFmtId="170" fontId="69" fillId="8" borderId="10" xfId="1" applyNumberFormat="1" applyFont="1" applyFill="1" applyBorder="1" applyProtection="1"/>
    <xf numFmtId="170" fontId="69" fillId="8" borderId="36" xfId="1" applyNumberFormat="1" applyFont="1" applyFill="1" applyBorder="1" applyProtection="1"/>
    <xf numFmtId="170" fontId="70" fillId="14" borderId="10" xfId="1" applyNumberFormat="1" applyFont="1" applyFill="1" applyBorder="1" applyAlignment="1" applyProtection="1">
      <alignment horizontal="right"/>
    </xf>
    <xf numFmtId="170" fontId="70" fillId="14" borderId="10" xfId="1" applyNumberFormat="1" applyFont="1" applyFill="1" applyBorder="1" applyProtection="1"/>
    <xf numFmtId="3" fontId="71" fillId="17" borderId="7" xfId="0" applyNumberFormat="1" applyFont="1" applyFill="1" applyBorder="1" applyAlignment="1">
      <alignment horizontal="left" vertical="center"/>
    </xf>
    <xf numFmtId="170" fontId="71" fillId="0" borderId="4" xfId="1" applyNumberFormat="1" applyFont="1" applyBorder="1" applyAlignment="1" applyProtection="1">
      <alignment horizontal="center"/>
    </xf>
    <xf numFmtId="170" fontId="71" fillId="0" borderId="0" xfId="1" applyNumberFormat="1" applyFont="1" applyBorder="1" applyAlignment="1" applyProtection="1">
      <alignment horizontal="center"/>
    </xf>
    <xf numFmtId="3" fontId="72" fillId="21" borderId="7" xfId="0" applyNumberFormat="1" applyFont="1" applyFill="1" applyBorder="1" applyAlignment="1">
      <alignment horizontal="left" vertical="center"/>
    </xf>
    <xf numFmtId="170" fontId="70" fillId="9" borderId="7" xfId="1" applyNumberFormat="1" applyFont="1" applyFill="1" applyBorder="1" applyAlignment="1" applyProtection="1">
      <alignment horizontal="center" vertical="top"/>
    </xf>
    <xf numFmtId="0" fontId="14" fillId="0" borderId="17" xfId="0" applyFont="1" applyBorder="1" applyAlignment="1">
      <alignment vertical="center" wrapText="1"/>
    </xf>
    <xf numFmtId="0" fontId="14" fillId="0" borderId="14" xfId="0" applyFont="1" applyBorder="1" applyAlignment="1">
      <alignment vertical="center" wrapText="1"/>
    </xf>
    <xf numFmtId="0" fontId="14" fillId="12" borderId="28" xfId="0" applyFont="1" applyFill="1" applyBorder="1" applyAlignment="1">
      <alignment vertical="center" wrapText="1"/>
    </xf>
    <xf numFmtId="0" fontId="14" fillId="12" borderId="11" xfId="0" applyFont="1" applyFill="1" applyBorder="1" applyAlignment="1">
      <alignment vertical="center" wrapText="1"/>
    </xf>
    <xf numFmtId="0" fontId="14" fillId="12" borderId="0" xfId="0" applyFont="1" applyFill="1" applyAlignment="1">
      <alignment vertical="center" wrapText="1"/>
    </xf>
    <xf numFmtId="0" fontId="53" fillId="12" borderId="0" xfId="0" applyFont="1" applyFill="1" applyAlignment="1">
      <alignment vertical="top"/>
    </xf>
    <xf numFmtId="0" fontId="53" fillId="12" borderId="9" xfId="0" applyFont="1" applyFill="1" applyBorder="1" applyAlignment="1">
      <alignment vertical="top"/>
    </xf>
    <xf numFmtId="0" fontId="53" fillId="12" borderId="38" xfId="0" applyFont="1" applyFill="1" applyBorder="1" applyAlignment="1">
      <alignment vertical="top"/>
    </xf>
    <xf numFmtId="0" fontId="53" fillId="12" borderId="13" xfId="0" applyFont="1" applyFill="1" applyBorder="1" applyAlignment="1">
      <alignment vertical="top"/>
    </xf>
    <xf numFmtId="3" fontId="76" fillId="20" borderId="6" xfId="0" applyNumberFormat="1" applyFont="1" applyFill="1" applyBorder="1" applyAlignment="1">
      <alignment horizontal="left" vertical="center" wrapText="1"/>
    </xf>
    <xf numFmtId="3" fontId="77" fillId="20" borderId="6" xfId="0" applyNumberFormat="1" applyFont="1" applyFill="1" applyBorder="1" applyAlignment="1">
      <alignment horizontal="left" vertical="center" wrapText="1"/>
    </xf>
    <xf numFmtId="3" fontId="11" fillId="5" borderId="0" xfId="0" applyNumberFormat="1" applyFont="1" applyFill="1" applyAlignment="1">
      <alignment horizontal="left"/>
    </xf>
    <xf numFmtId="3" fontId="11" fillId="5" borderId="2" xfId="0" applyNumberFormat="1" applyFont="1" applyFill="1" applyBorder="1" applyAlignment="1">
      <alignment horizontal="left"/>
    </xf>
    <xf numFmtId="3" fontId="63" fillId="18" borderId="4" xfId="0" applyNumberFormat="1" applyFont="1" applyFill="1" applyBorder="1" applyAlignment="1">
      <alignment horizontal="left" wrapText="1"/>
    </xf>
    <xf numFmtId="170" fontId="63" fillId="0" borderId="19" xfId="1" applyNumberFormat="1" applyFont="1" applyBorder="1" applyAlignment="1" applyProtection="1">
      <alignment horizontal="right"/>
    </xf>
    <xf numFmtId="170" fontId="63" fillId="0" borderId="7" xfId="1" applyNumberFormat="1" applyFont="1" applyBorder="1" applyAlignment="1" applyProtection="1">
      <alignment horizontal="right"/>
    </xf>
    <xf numFmtId="170" fontId="63" fillId="0" borderId="20" xfId="1" applyNumberFormat="1" applyFont="1" applyBorder="1" applyAlignment="1" applyProtection="1">
      <alignment horizontal="right"/>
    </xf>
    <xf numFmtId="170" fontId="76" fillId="0" borderId="19" xfId="1" applyNumberFormat="1" applyFont="1" applyBorder="1" applyAlignment="1" applyProtection="1">
      <alignment horizontal="right" vertical="center"/>
    </xf>
    <xf numFmtId="170" fontId="76" fillId="0" borderId="7" xfId="1" applyNumberFormat="1" applyFont="1" applyBorder="1" applyAlignment="1" applyProtection="1">
      <alignment horizontal="right" vertical="center"/>
    </xf>
    <xf numFmtId="170" fontId="76" fillId="0" borderId="20" xfId="1" applyNumberFormat="1" applyFont="1" applyBorder="1" applyAlignment="1" applyProtection="1">
      <alignment horizontal="right" vertical="center"/>
    </xf>
    <xf numFmtId="170" fontId="76" fillId="0" borderId="19" xfId="0" applyNumberFormat="1" applyFont="1" applyBorder="1"/>
    <xf numFmtId="170" fontId="76" fillId="0" borderId="7" xfId="0" applyNumberFormat="1" applyFont="1" applyBorder="1"/>
    <xf numFmtId="170" fontId="76" fillId="0" borderId="20" xfId="0" applyNumberFormat="1" applyFont="1" applyBorder="1"/>
    <xf numFmtId="3" fontId="68" fillId="18" borderId="4" xfId="0" applyNumberFormat="1" applyFont="1" applyFill="1" applyBorder="1" applyAlignment="1">
      <alignment horizontal="left" wrapText="1"/>
    </xf>
    <xf numFmtId="170" fontId="68" fillId="0" borderId="19" xfId="1" applyNumberFormat="1" applyFont="1" applyBorder="1" applyAlignment="1" applyProtection="1">
      <alignment horizontal="right"/>
    </xf>
    <xf numFmtId="170" fontId="68" fillId="0" borderId="7" xfId="1" applyNumberFormat="1" applyFont="1" applyBorder="1" applyAlignment="1" applyProtection="1">
      <alignment horizontal="right"/>
    </xf>
    <xf numFmtId="170" fontId="68" fillId="0" borderId="20" xfId="1" applyNumberFormat="1" applyFont="1" applyBorder="1" applyAlignment="1" applyProtection="1">
      <alignment horizontal="right"/>
    </xf>
    <xf numFmtId="170" fontId="77" fillId="0" borderId="19" xfId="1" applyNumberFormat="1" applyFont="1" applyBorder="1" applyAlignment="1" applyProtection="1">
      <alignment horizontal="right" vertical="center"/>
    </xf>
    <xf numFmtId="170" fontId="77" fillId="0" borderId="7" xfId="1" applyNumberFormat="1" applyFont="1" applyBorder="1" applyAlignment="1" applyProtection="1">
      <alignment horizontal="right" vertical="center"/>
    </xf>
    <xf numFmtId="170" fontId="77" fillId="0" borderId="20" xfId="1" applyNumberFormat="1" applyFont="1" applyBorder="1" applyAlignment="1" applyProtection="1">
      <alignment horizontal="right" vertical="center"/>
    </xf>
    <xf numFmtId="170" fontId="77" fillId="0" borderId="3" xfId="1" applyNumberFormat="1" applyFont="1" applyBorder="1" applyAlignment="1" applyProtection="1">
      <alignment horizontal="right" vertical="center"/>
    </xf>
    <xf numFmtId="170" fontId="77" fillId="0" borderId="4" xfId="1" applyNumberFormat="1" applyFont="1" applyBorder="1" applyAlignment="1" applyProtection="1">
      <alignment horizontal="right" vertical="center"/>
    </xf>
    <xf numFmtId="170" fontId="77" fillId="0" borderId="5" xfId="1" applyNumberFormat="1" applyFont="1" applyBorder="1" applyAlignment="1" applyProtection="1">
      <alignment horizontal="right" vertical="center"/>
    </xf>
    <xf numFmtId="3" fontId="20" fillId="8" borderId="24" xfId="0" applyNumberFormat="1" applyFont="1" applyFill="1" applyBorder="1" applyAlignment="1">
      <alignment horizontal="center" vertical="center"/>
    </xf>
    <xf numFmtId="3" fontId="20" fillId="8" borderId="10" xfId="0" applyNumberFormat="1" applyFont="1" applyFill="1" applyBorder="1"/>
    <xf numFmtId="3" fontId="35" fillId="0" borderId="0" xfId="0" applyNumberFormat="1" applyFont="1" applyAlignment="1">
      <alignment horizontal="center" wrapText="1"/>
    </xf>
    <xf numFmtId="3" fontId="72" fillId="0" borderId="0" xfId="0" applyNumberFormat="1" applyFont="1"/>
    <xf numFmtId="170" fontId="70" fillId="0" borderId="0" xfId="1" applyNumberFormat="1" applyFont="1" applyBorder="1" applyAlignment="1" applyProtection="1">
      <alignment horizontal="right"/>
    </xf>
    <xf numFmtId="170" fontId="70" fillId="0" borderId="0" xfId="1" applyNumberFormat="1" applyFont="1" applyBorder="1" applyProtection="1"/>
    <xf numFmtId="0" fontId="12" fillId="0" borderId="0" xfId="0" applyFont="1" applyAlignment="1">
      <alignment horizontal="center"/>
    </xf>
    <xf numFmtId="0" fontId="0" fillId="12" borderId="18" xfId="0" applyFill="1" applyBorder="1" applyAlignment="1">
      <alignment horizontal="center"/>
    </xf>
    <xf numFmtId="3" fontId="10" fillId="4" borderId="19"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0" fontId="12" fillId="4" borderId="6" xfId="0" applyFont="1" applyFill="1" applyBorder="1" applyAlignment="1">
      <alignment horizontal="center" wrapText="1"/>
    </xf>
    <xf numFmtId="0" fontId="0" fillId="12" borderId="2" xfId="0" applyFill="1" applyBorder="1" applyAlignment="1">
      <alignment horizontal="center"/>
    </xf>
    <xf numFmtId="0" fontId="12" fillId="0" borderId="6" xfId="0" applyFont="1" applyBorder="1" applyAlignment="1">
      <alignment horizontal="left" vertical="center" wrapText="1"/>
    </xf>
    <xf numFmtId="3" fontId="11" fillId="4" borderId="6" xfId="0" applyNumberFormat="1" applyFont="1" applyFill="1" applyBorder="1" applyAlignment="1">
      <alignment horizontal="center" wrapText="1"/>
    </xf>
    <xf numFmtId="0" fontId="15" fillId="3" borderId="4" xfId="0" applyFont="1" applyFill="1" applyBorder="1" applyAlignment="1">
      <alignment horizontal="center" vertical="center" wrapText="1"/>
    </xf>
    <xf numFmtId="0" fontId="16" fillId="6" borderId="4" xfId="0" applyFont="1" applyFill="1" applyBorder="1" applyAlignment="1">
      <alignment horizontal="left" vertical="center" wrapText="1"/>
    </xf>
    <xf numFmtId="0" fontId="1" fillId="17" borderId="7" xfId="0" applyFont="1" applyFill="1" applyBorder="1" applyAlignment="1">
      <alignment horizontal="left" vertical="center" wrapText="1"/>
    </xf>
    <xf numFmtId="0" fontId="1" fillId="17" borderId="0" xfId="0" applyFont="1" applyFill="1" applyAlignment="1">
      <alignment horizontal="left" vertical="center" wrapText="1"/>
    </xf>
    <xf numFmtId="0" fontId="1" fillId="17" borderId="2"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4" xfId="669" applyFont="1" applyFill="1" applyBorder="1" applyAlignment="1">
      <alignment horizontal="left" vertical="center" wrapText="1"/>
    </xf>
    <xf numFmtId="3" fontId="0" fillId="0" borderId="6" xfId="0" applyNumberFormat="1" applyBorder="1" applyAlignment="1" applyProtection="1">
      <alignment horizontal="left" vertical="top"/>
      <protection locked="0"/>
    </xf>
    <xf numFmtId="0" fontId="10" fillId="4" borderId="7" xfId="0" applyFont="1" applyFill="1" applyBorder="1" applyAlignment="1">
      <alignment horizontal="left" vertical="center" wrapText="1"/>
    </xf>
    <xf numFmtId="3" fontId="8" fillId="3" borderId="4"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0" xfId="0" applyFont="1" applyFill="1" applyAlignment="1">
      <alignment horizontal="left" vertical="center" wrapText="1"/>
    </xf>
    <xf numFmtId="0" fontId="1" fillId="16" borderId="2" xfId="0" applyFont="1" applyFill="1" applyBorder="1" applyAlignment="1">
      <alignment horizontal="left" vertical="center" wrapText="1"/>
    </xf>
    <xf numFmtId="0" fontId="32" fillId="16" borderId="4" xfId="0" applyFont="1" applyFill="1" applyBorder="1" applyAlignment="1">
      <alignment horizontal="left" vertical="center" wrapText="1"/>
    </xf>
    <xf numFmtId="0" fontId="10" fillId="16" borderId="7"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2" xfId="0" applyFont="1" applyFill="1" applyBorder="1" applyAlignment="1">
      <alignment horizontal="center" vertical="center" wrapText="1"/>
    </xf>
    <xf numFmtId="0" fontId="1" fillId="6" borderId="2" xfId="0" applyFont="1" applyFill="1" applyBorder="1" applyAlignment="1">
      <alignment horizontal="left" vertical="center" wrapText="1"/>
    </xf>
    <xf numFmtId="3" fontId="1" fillId="6" borderId="2" xfId="0" applyNumberFormat="1" applyFont="1" applyFill="1" applyBorder="1" applyAlignment="1">
      <alignment horizontal="left" vertical="center" wrapText="1"/>
    </xf>
    <xf numFmtId="0" fontId="1" fillId="6" borderId="7"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3" fontId="8" fillId="3" borderId="4" xfId="0" applyNumberFormat="1" applyFont="1" applyFill="1" applyBorder="1" applyAlignment="1">
      <alignment horizontal="left" vertical="center"/>
    </xf>
    <xf numFmtId="0" fontId="8" fillId="3" borderId="4" xfId="0" applyFont="1" applyFill="1" applyBorder="1" applyAlignment="1">
      <alignment horizontal="left" vertical="center"/>
    </xf>
    <xf numFmtId="0" fontId="10" fillId="4" borderId="4" xfId="0" applyFont="1" applyFill="1" applyBorder="1" applyAlignment="1">
      <alignment horizontal="left" vertical="center" wrapText="1"/>
    </xf>
    <xf numFmtId="3" fontId="1" fillId="4" borderId="4" xfId="0" applyNumberFormat="1" applyFont="1" applyFill="1" applyBorder="1" applyAlignment="1">
      <alignment horizontal="left" vertical="center" wrapText="1"/>
    </xf>
    <xf numFmtId="3" fontId="15" fillId="3" borderId="2" xfId="0" applyNumberFormat="1" applyFont="1" applyFill="1" applyBorder="1" applyAlignment="1">
      <alignment horizontal="left" vertical="center" wrapText="1"/>
    </xf>
    <xf numFmtId="0" fontId="43" fillId="0" borderId="0" xfId="0" applyFont="1" applyAlignment="1">
      <alignment horizontal="left"/>
    </xf>
    <xf numFmtId="3" fontId="11" fillId="4" borderId="4" xfId="669" applyNumberFormat="1" applyFont="1" applyFill="1" applyBorder="1" applyAlignment="1">
      <alignment horizontal="left" vertical="center" wrapText="1"/>
    </xf>
    <xf numFmtId="3" fontId="32" fillId="4" borderId="7" xfId="0" applyNumberFormat="1" applyFont="1" applyFill="1" applyBorder="1" applyAlignment="1">
      <alignment horizontal="left" vertical="center" wrapText="1"/>
    </xf>
    <xf numFmtId="3" fontId="32" fillId="4" borderId="0" xfId="0" applyNumberFormat="1" applyFont="1" applyFill="1" applyAlignment="1">
      <alignment horizontal="left" vertical="center" wrapText="1"/>
    </xf>
    <xf numFmtId="3" fontId="32" fillId="4" borderId="2" xfId="0" applyNumberFormat="1" applyFont="1" applyFill="1" applyBorder="1" applyAlignment="1">
      <alignment horizontal="left" vertical="center" wrapText="1"/>
    </xf>
    <xf numFmtId="3" fontId="10" fillId="4" borderId="7" xfId="0" applyNumberFormat="1" applyFont="1" applyFill="1" applyBorder="1" applyAlignment="1">
      <alignment horizontal="center" vertical="center" wrapText="1"/>
    </xf>
    <xf numFmtId="3" fontId="10" fillId="4" borderId="0" xfId="0" applyNumberFormat="1" applyFont="1" applyFill="1" applyAlignment="1">
      <alignment horizontal="center" vertical="center" wrapText="1"/>
    </xf>
    <xf numFmtId="3" fontId="10" fillId="4" borderId="2" xfId="0" applyNumberFormat="1" applyFont="1" applyFill="1" applyBorder="1" applyAlignment="1">
      <alignment horizontal="center" vertical="center" wrapText="1"/>
    </xf>
    <xf numFmtId="0" fontId="43" fillId="0" borderId="0" xfId="0" applyFont="1" applyAlignment="1">
      <alignment horizontal="left" vertical="top"/>
    </xf>
    <xf numFmtId="3" fontId="16" fillId="6" borderId="4" xfId="0" applyNumberFormat="1" applyFont="1" applyFill="1" applyBorder="1" applyAlignment="1">
      <alignment horizontal="left" vertical="center" wrapText="1"/>
    </xf>
    <xf numFmtId="3" fontId="1" fillId="6" borderId="4" xfId="0" applyNumberFormat="1" applyFont="1" applyFill="1" applyBorder="1" applyAlignment="1">
      <alignment horizontal="left" vertical="center" wrapText="1"/>
    </xf>
    <xf numFmtId="3" fontId="1" fillId="6" borderId="4" xfId="0" applyNumberFormat="1" applyFont="1" applyFill="1" applyBorder="1" applyAlignment="1">
      <alignment horizontal="left" vertical="center"/>
    </xf>
    <xf numFmtId="0" fontId="44"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left" vertical="top" wrapText="1"/>
    </xf>
    <xf numFmtId="3" fontId="11" fillId="4" borderId="4" xfId="669" applyNumberFormat="1" applyFont="1" applyFill="1" applyBorder="1" applyAlignment="1">
      <alignment vertical="center" wrapText="1"/>
    </xf>
    <xf numFmtId="3" fontId="11" fillId="4" borderId="4" xfId="0" applyNumberFormat="1" applyFont="1" applyFill="1" applyBorder="1" applyAlignment="1">
      <alignment horizontal="left" vertical="center" wrapText="1"/>
    </xf>
    <xf numFmtId="3" fontId="10" fillId="4" borderId="7" xfId="0" applyNumberFormat="1" applyFont="1" applyFill="1" applyBorder="1" applyAlignment="1">
      <alignment horizontal="left" vertical="center" wrapText="1"/>
    </xf>
    <xf numFmtId="3" fontId="14" fillId="4" borderId="4" xfId="669" applyNumberFormat="1" applyFont="1" applyFill="1" applyBorder="1" applyAlignment="1">
      <alignment vertical="center" wrapText="1"/>
    </xf>
    <xf numFmtId="3" fontId="20" fillId="4" borderId="4" xfId="669" applyNumberFormat="1" applyFont="1" applyFill="1" applyBorder="1" applyAlignment="1">
      <alignment vertical="center" wrapText="1"/>
    </xf>
    <xf numFmtId="3" fontId="11" fillId="4" borderId="4" xfId="669" applyNumberFormat="1" applyFont="1" applyFill="1" applyBorder="1" applyAlignment="1">
      <alignment vertical="center"/>
    </xf>
    <xf numFmtId="3" fontId="10" fillId="4" borderId="4" xfId="0" applyNumberFormat="1" applyFont="1" applyFill="1" applyBorder="1" applyAlignment="1">
      <alignment horizontal="left" vertical="center" wrapText="1"/>
    </xf>
    <xf numFmtId="3" fontId="1" fillId="6" borderId="4" xfId="669" applyNumberFormat="1" applyFill="1" applyBorder="1" applyAlignment="1">
      <alignment horizontal="left" vertical="center" wrapText="1"/>
    </xf>
    <xf numFmtId="3" fontId="1" fillId="6" borderId="7" xfId="0" applyNumberFormat="1" applyFont="1" applyFill="1" applyBorder="1" applyAlignment="1">
      <alignment horizontal="left" vertical="center" wrapText="1"/>
    </xf>
    <xf numFmtId="3" fontId="11" fillId="4" borderId="7" xfId="0" applyNumberFormat="1" applyFont="1" applyFill="1" applyBorder="1" applyAlignment="1">
      <alignment horizontal="left" vertical="center" wrapText="1"/>
    </xf>
    <xf numFmtId="3" fontId="11" fillId="4" borderId="4" xfId="0" applyNumberFormat="1" applyFont="1" applyFill="1" applyBorder="1" applyAlignment="1">
      <alignment vertical="center" wrapText="1"/>
    </xf>
    <xf numFmtId="3" fontId="11" fillId="4" borderId="4" xfId="0" applyNumberFormat="1" applyFont="1" applyFill="1" applyBorder="1" applyAlignment="1">
      <alignment horizontal="center" vertical="center"/>
    </xf>
    <xf numFmtId="3" fontId="14" fillId="4" borderId="4" xfId="0" applyNumberFormat="1" applyFont="1" applyFill="1" applyBorder="1" applyAlignment="1">
      <alignment vertical="center" wrapText="1"/>
    </xf>
    <xf numFmtId="3" fontId="20" fillId="4" borderId="4" xfId="0" applyNumberFormat="1" applyFont="1" applyFill="1" applyBorder="1" applyAlignment="1">
      <alignment vertical="center" wrapText="1"/>
    </xf>
    <xf numFmtId="3" fontId="11" fillId="4" borderId="7" xfId="0" applyNumberFormat="1" applyFont="1" applyFill="1" applyBorder="1" applyAlignment="1">
      <alignment vertical="center" wrapText="1"/>
    </xf>
    <xf numFmtId="3" fontId="11" fillId="4" borderId="4" xfId="0" applyNumberFormat="1" applyFont="1" applyFill="1" applyBorder="1" applyAlignment="1">
      <alignment vertical="center"/>
    </xf>
    <xf numFmtId="0" fontId="12" fillId="4" borderId="8" xfId="0" applyFont="1" applyFill="1" applyBorder="1" applyAlignment="1">
      <alignment horizontal="center"/>
    </xf>
    <xf numFmtId="0" fontId="12" fillId="4" borderId="32" xfId="0" applyFont="1" applyFill="1" applyBorder="1" applyAlignment="1">
      <alignment horizontal="center"/>
    </xf>
    <xf numFmtId="0" fontId="12" fillId="4" borderId="31" xfId="0" applyFont="1" applyFill="1" applyBorder="1" applyAlignment="1">
      <alignment horizontal="center"/>
    </xf>
    <xf numFmtId="3" fontId="10" fillId="0" borderId="0" xfId="0" applyNumberFormat="1" applyFont="1" applyAlignment="1">
      <alignment horizontal="center" vertical="center"/>
    </xf>
    <xf numFmtId="0" fontId="34" fillId="0" borderId="0" xfId="0" applyFont="1" applyAlignment="1">
      <alignment horizontal="center"/>
    </xf>
    <xf numFmtId="0" fontId="42" fillId="3" borderId="0" xfId="0" applyFont="1" applyFill="1" applyAlignment="1">
      <alignment horizontal="center" vertical="center"/>
    </xf>
    <xf numFmtId="3" fontId="1" fillId="12" borderId="35" xfId="0" applyNumberFormat="1" applyFont="1" applyFill="1" applyBorder="1" applyAlignment="1">
      <alignment vertical="center" wrapText="1"/>
    </xf>
    <xf numFmtId="3" fontId="1" fillId="12" borderId="34" xfId="0" applyNumberFormat="1" applyFont="1" applyFill="1" applyBorder="1" applyAlignment="1">
      <alignment vertical="center" wrapText="1"/>
    </xf>
    <xf numFmtId="3" fontId="1" fillId="12" borderId="3" xfId="0" applyNumberFormat="1" applyFont="1" applyFill="1" applyBorder="1" applyAlignment="1">
      <alignment vertical="center" wrapText="1"/>
    </xf>
    <xf numFmtId="3" fontId="1" fillId="12" borderId="4" xfId="0" applyNumberFormat="1" applyFont="1" applyFill="1" applyBorder="1" applyAlignment="1">
      <alignment vertical="center" wrapText="1"/>
    </xf>
    <xf numFmtId="3" fontId="11" fillId="12" borderId="3" xfId="0" applyNumberFormat="1" applyFont="1" applyFill="1" applyBorder="1" applyAlignment="1">
      <alignment vertical="center" wrapText="1"/>
    </xf>
    <xf numFmtId="3" fontId="11" fillId="12" borderId="4" xfId="0" applyNumberFormat="1" applyFont="1" applyFill="1" applyBorder="1" applyAlignment="1">
      <alignment vertical="center" wrapText="1"/>
    </xf>
    <xf numFmtId="3" fontId="11" fillId="12" borderId="35" xfId="0" applyNumberFormat="1" applyFont="1" applyFill="1" applyBorder="1" applyAlignment="1">
      <alignment horizontal="left" vertical="center" wrapText="1"/>
    </xf>
    <xf numFmtId="3" fontId="11" fillId="12" borderId="34" xfId="0" applyNumberFormat="1" applyFont="1" applyFill="1" applyBorder="1" applyAlignment="1">
      <alignment horizontal="left" vertical="center" wrapText="1"/>
    </xf>
    <xf numFmtId="3" fontId="11" fillId="12" borderId="3" xfId="0" applyNumberFormat="1" applyFont="1" applyFill="1" applyBorder="1" applyAlignment="1">
      <alignment horizontal="left" vertical="center" wrapText="1"/>
    </xf>
    <xf numFmtId="3" fontId="11" fillId="12" borderId="4" xfId="0" applyNumberFormat="1" applyFont="1" applyFill="1" applyBorder="1" applyAlignment="1">
      <alignment horizontal="left" vertical="center" wrapText="1"/>
    </xf>
    <xf numFmtId="3" fontId="11" fillId="12" borderId="7" xfId="0" applyNumberFormat="1" applyFont="1" applyFill="1" applyBorder="1" applyAlignment="1">
      <alignment horizontal="left" vertical="center" wrapText="1"/>
    </xf>
    <xf numFmtId="3" fontId="11" fillId="12" borderId="2" xfId="0" applyNumberFormat="1" applyFont="1" applyFill="1" applyBorder="1" applyAlignment="1">
      <alignment horizontal="left" vertical="center" wrapText="1"/>
    </xf>
    <xf numFmtId="3" fontId="1" fillId="12" borderId="4" xfId="0" applyNumberFormat="1" applyFont="1" applyFill="1" applyBorder="1" applyAlignment="1">
      <alignment horizontal="left" vertical="center" wrapText="1"/>
    </xf>
    <xf numFmtId="0" fontId="34" fillId="19" borderId="21" xfId="0" applyFont="1" applyFill="1" applyBorder="1" applyAlignment="1">
      <alignment horizontal="center"/>
    </xf>
    <xf numFmtId="0" fontId="34" fillId="19" borderId="22" xfId="0" applyFont="1" applyFill="1" applyBorder="1" applyAlignment="1">
      <alignment horizontal="center"/>
    </xf>
    <xf numFmtId="3" fontId="15" fillId="3" borderId="0" xfId="0" applyNumberFormat="1" applyFont="1" applyFill="1" applyAlignment="1">
      <alignment horizontal="left" vertical="top" wrapText="1"/>
    </xf>
    <xf numFmtId="3" fontId="8" fillId="3" borderId="0" xfId="0" applyNumberFormat="1" applyFont="1" applyFill="1" applyAlignment="1">
      <alignment horizontal="left" vertical="center" wrapText="1"/>
    </xf>
    <xf numFmtId="3" fontId="20" fillId="8" borderId="19" xfId="0" applyNumberFormat="1" applyFont="1" applyFill="1" applyBorder="1" applyAlignment="1">
      <alignment horizontal="center"/>
    </xf>
    <xf numFmtId="3" fontId="20" fillId="8" borderId="25" xfId="0" applyNumberFormat="1" applyFont="1" applyFill="1" applyBorder="1" applyAlignment="1">
      <alignment horizontal="center"/>
    </xf>
    <xf numFmtId="3" fontId="20" fillId="8" borderId="24" xfId="0" applyNumberFormat="1" applyFont="1" applyFill="1" applyBorder="1" applyAlignment="1">
      <alignment horizontal="center"/>
    </xf>
    <xf numFmtId="3" fontId="20" fillId="8" borderId="10" xfId="0" applyNumberFormat="1" applyFont="1" applyFill="1" applyBorder="1" applyAlignment="1">
      <alignment horizontal="center"/>
    </xf>
    <xf numFmtId="3" fontId="10" fillId="6" borderId="37" xfId="0" applyNumberFormat="1" applyFont="1" applyFill="1" applyBorder="1" applyAlignment="1">
      <alignment horizontal="center" vertical="center" wrapText="1"/>
    </xf>
    <xf numFmtId="3" fontId="10" fillId="6" borderId="23" xfId="0" applyNumberFormat="1" applyFont="1" applyFill="1" applyBorder="1" applyAlignment="1">
      <alignment horizontal="center" vertical="center" wrapText="1"/>
    </xf>
    <xf numFmtId="3" fontId="10" fillId="6" borderId="18" xfId="0" applyNumberFormat="1" applyFont="1" applyFill="1" applyBorder="1" applyAlignment="1">
      <alignment horizontal="center" vertical="center" wrapText="1"/>
    </xf>
    <xf numFmtId="3" fontId="11" fillId="22" borderId="8" xfId="0" applyNumberFormat="1" applyFont="1" applyFill="1" applyBorder="1" applyAlignment="1">
      <alignment horizontal="center" vertical="center" wrapText="1"/>
    </xf>
    <xf numFmtId="3" fontId="11" fillId="22" borderId="31" xfId="0" applyNumberFormat="1" applyFont="1" applyFill="1" applyBorder="1" applyAlignment="1">
      <alignment horizontal="center" vertical="center" wrapText="1"/>
    </xf>
    <xf numFmtId="3" fontId="1" fillId="12" borderId="3" xfId="0" applyNumberFormat="1" applyFont="1" applyFill="1" applyBorder="1" applyAlignment="1">
      <alignment horizontal="left" vertical="center" wrapText="1"/>
    </xf>
    <xf numFmtId="3" fontId="66" fillId="8" borderId="4" xfId="0" applyNumberFormat="1" applyFont="1" applyFill="1" applyBorder="1" applyAlignment="1">
      <alignment horizontal="left" wrapText="1"/>
    </xf>
    <xf numFmtId="3" fontId="64" fillId="8" borderId="4" xfId="0" applyNumberFormat="1" applyFont="1" applyFill="1" applyBorder="1" applyAlignment="1">
      <alignment horizontal="left" wrapText="1"/>
    </xf>
    <xf numFmtId="3" fontId="71" fillId="8" borderId="10" xfId="0" applyNumberFormat="1" applyFont="1" applyFill="1" applyBorder="1" applyAlignment="1">
      <alignment horizontal="left" wrapText="1"/>
    </xf>
    <xf numFmtId="3" fontId="69" fillId="8" borderId="10" xfId="0" applyNumberFormat="1" applyFont="1" applyFill="1" applyBorder="1" applyAlignment="1">
      <alignment horizontal="left" wrapText="1"/>
    </xf>
    <xf numFmtId="3" fontId="14" fillId="8" borderId="10" xfId="0" applyNumberFormat="1" applyFont="1" applyFill="1" applyBorder="1" applyAlignment="1">
      <alignment wrapText="1"/>
    </xf>
    <xf numFmtId="3" fontId="11" fillId="24" borderId="6" xfId="0" applyNumberFormat="1" applyFont="1" applyFill="1" applyBorder="1" applyAlignment="1">
      <alignment horizontal="center" vertical="center" wrapText="1"/>
    </xf>
    <xf numFmtId="3" fontId="45" fillId="20" borderId="6" xfId="0" applyNumberFormat="1" applyFont="1" applyFill="1" applyBorder="1" applyAlignment="1">
      <alignment horizontal="center" vertical="center" wrapText="1"/>
    </xf>
    <xf numFmtId="0" fontId="45" fillId="20" borderId="6" xfId="0" applyFont="1" applyFill="1" applyBorder="1" applyAlignment="1">
      <alignment horizontal="center"/>
    </xf>
    <xf numFmtId="3" fontId="46" fillId="20" borderId="0" xfId="0" applyNumberFormat="1" applyFont="1" applyFill="1" applyAlignment="1">
      <alignment horizontal="center" vertical="center"/>
    </xf>
    <xf numFmtId="3" fontId="35" fillId="15" borderId="30" xfId="0" applyNumberFormat="1" applyFont="1" applyFill="1" applyBorder="1" applyAlignment="1">
      <alignment horizontal="center" wrapText="1"/>
    </xf>
    <xf numFmtId="3" fontId="35" fillId="15" borderId="25" xfId="0" applyNumberFormat="1" applyFont="1" applyFill="1" applyBorder="1" applyAlignment="1">
      <alignment horizontal="center" wrapText="1"/>
    </xf>
    <xf numFmtId="3" fontId="11" fillId="0" borderId="30" xfId="0" applyNumberFormat="1" applyFont="1" applyBorder="1" applyAlignment="1">
      <alignment horizontal="left" vertical="center" wrapText="1"/>
    </xf>
    <xf numFmtId="3" fontId="11" fillId="0" borderId="22" xfId="0" applyNumberFormat="1" applyFont="1" applyBorder="1" applyAlignment="1">
      <alignment horizontal="left" vertical="center" wrapText="1"/>
    </xf>
    <xf numFmtId="3" fontId="66" fillId="8" borderId="4" xfId="0" applyNumberFormat="1" applyFont="1" applyFill="1" applyBorder="1" applyAlignment="1">
      <alignment wrapText="1"/>
    </xf>
    <xf numFmtId="3" fontId="71" fillId="8" borderId="10" xfId="0" applyNumberFormat="1" applyFont="1" applyFill="1" applyBorder="1" applyAlignment="1">
      <alignment wrapText="1"/>
    </xf>
    <xf numFmtId="3" fontId="67" fillId="15" borderId="34" xfId="0" applyNumberFormat="1" applyFont="1" applyFill="1" applyBorder="1" applyAlignment="1">
      <alignment horizontal="left"/>
    </xf>
    <xf numFmtId="3" fontId="72" fillId="14" borderId="10" xfId="0" applyNumberFormat="1" applyFont="1" applyFill="1" applyBorder="1"/>
    <xf numFmtId="3" fontId="10" fillId="6" borderId="7" xfId="0" applyNumberFormat="1" applyFont="1" applyFill="1" applyBorder="1" applyAlignment="1">
      <alignment horizontal="center" vertical="center" wrapText="1"/>
    </xf>
    <xf numFmtId="3" fontId="10" fillId="6" borderId="0" xfId="0" applyNumberFormat="1" applyFont="1" applyFill="1" applyAlignment="1">
      <alignment horizontal="center" vertical="center" wrapText="1"/>
    </xf>
    <xf numFmtId="3" fontId="10" fillId="6" borderId="2" xfId="0" applyNumberFormat="1" applyFont="1" applyFill="1" applyBorder="1" applyAlignment="1">
      <alignment horizontal="center" vertical="center" wrapText="1"/>
    </xf>
    <xf numFmtId="3" fontId="16" fillId="6" borderId="37" xfId="0" applyNumberFormat="1" applyFont="1" applyFill="1" applyBorder="1" applyAlignment="1">
      <alignment horizontal="center" vertical="center" wrapText="1"/>
    </xf>
    <xf numFmtId="3" fontId="16" fillId="6" borderId="18" xfId="0" applyNumberFormat="1" applyFont="1" applyFill="1" applyBorder="1" applyAlignment="1">
      <alignment horizontal="center" vertical="center" wrapText="1"/>
    </xf>
    <xf numFmtId="3" fontId="16" fillId="6" borderId="23" xfId="0" applyNumberFormat="1" applyFont="1" applyFill="1" applyBorder="1" applyAlignment="1">
      <alignment horizontal="center" vertical="center" wrapText="1"/>
    </xf>
    <xf numFmtId="3" fontId="15" fillId="3" borderId="0" xfId="0" applyNumberFormat="1" applyFont="1" applyFill="1" applyAlignment="1">
      <alignment horizontal="left" vertical="center"/>
    </xf>
    <xf numFmtId="0" fontId="0" fillId="0" borderId="0" xfId="0" applyAlignment="1">
      <alignment horizontal="center"/>
    </xf>
    <xf numFmtId="3" fontId="10" fillId="6" borderId="0" xfId="0" applyNumberFormat="1" applyFont="1" applyFill="1" applyAlignment="1">
      <alignment horizontal="left" vertical="center"/>
    </xf>
    <xf numFmtId="3" fontId="23" fillId="21" borderId="0" xfId="0" applyNumberFormat="1" applyFont="1" applyFill="1" applyAlignment="1">
      <alignment horizontal="left" vertical="center"/>
    </xf>
    <xf numFmtId="3" fontId="10" fillId="6" borderId="7" xfId="0" applyNumberFormat="1" applyFont="1" applyFill="1" applyBorder="1" applyAlignment="1">
      <alignment horizontal="left" vertical="center"/>
    </xf>
    <xf numFmtId="3" fontId="16" fillId="6" borderId="7" xfId="0" applyNumberFormat="1" applyFont="1" applyFill="1" applyBorder="1" applyAlignment="1">
      <alignment horizontal="left" vertical="center"/>
    </xf>
    <xf numFmtId="3" fontId="16" fillId="6" borderId="2" xfId="0" applyNumberFormat="1" applyFont="1" applyFill="1" applyBorder="1" applyAlignment="1">
      <alignment horizontal="left" vertical="center"/>
    </xf>
    <xf numFmtId="0" fontId="53" fillId="12" borderId="0" xfId="0" applyFont="1" applyFill="1" applyAlignment="1">
      <alignment horizontal="center" vertical="top"/>
    </xf>
    <xf numFmtId="0" fontId="53" fillId="12" borderId="12" xfId="0" applyFont="1" applyFill="1" applyBorder="1" applyAlignment="1">
      <alignment horizontal="center" vertical="top"/>
    </xf>
    <xf numFmtId="0" fontId="53" fillId="12" borderId="38" xfId="0" applyFont="1" applyFill="1" applyBorder="1" applyAlignment="1">
      <alignment horizontal="center" vertical="top"/>
    </xf>
    <xf numFmtId="0" fontId="59" fillId="0" borderId="3" xfId="393" applyFont="1" applyBorder="1" applyAlignment="1">
      <alignment horizontal="center" vertical="center"/>
    </xf>
    <xf numFmtId="0" fontId="59" fillId="0" borderId="4" xfId="393" applyFont="1" applyBorder="1" applyAlignment="1">
      <alignment horizontal="center" vertical="center"/>
    </xf>
    <xf numFmtId="0" fontId="59" fillId="0" borderId="5" xfId="393" applyFont="1" applyBorder="1" applyAlignment="1">
      <alignment horizontal="center" vertical="center"/>
    </xf>
    <xf numFmtId="0" fontId="54" fillId="12" borderId="0" xfId="393" applyFont="1" applyFill="1" applyAlignment="1">
      <alignment horizontal="left" vertical="center" wrapText="1"/>
    </xf>
    <xf numFmtId="0" fontId="54" fillId="12" borderId="18" xfId="393" applyFont="1" applyFill="1" applyBorder="1" applyAlignment="1">
      <alignment horizontal="left" vertical="center" wrapText="1"/>
    </xf>
    <xf numFmtId="0" fontId="39" fillId="26" borderId="6" xfId="393" applyFont="1" applyFill="1" applyBorder="1" applyAlignment="1">
      <alignment horizontal="left" vertical="center" wrapText="1"/>
    </xf>
    <xf numFmtId="0" fontId="75" fillId="0" borderId="6" xfId="393" applyFont="1" applyBorder="1" applyAlignment="1">
      <alignment horizontal="center" vertical="center" wrapText="1"/>
    </xf>
    <xf numFmtId="166" fontId="66" fillId="0" borderId="6" xfId="12" applyFont="1" applyBorder="1" applyAlignment="1" applyProtection="1">
      <alignment horizontal="center" vertical="center"/>
    </xf>
    <xf numFmtId="166" fontId="36" fillId="0" borderId="6" xfId="12" applyFont="1" applyBorder="1" applyAlignment="1" applyProtection="1">
      <alignment horizontal="center" vertical="center"/>
    </xf>
    <xf numFmtId="166" fontId="36" fillId="0" borderId="6" xfId="12" applyFont="1" applyBorder="1" applyAlignment="1" applyProtection="1">
      <alignment horizontal="center" vertical="center" wrapText="1"/>
    </xf>
    <xf numFmtId="0" fontId="74" fillId="0" borderId="6" xfId="393" applyFont="1" applyBorder="1" applyAlignment="1">
      <alignment horizontal="center" vertical="center" wrapText="1"/>
    </xf>
    <xf numFmtId="166" fontId="71" fillId="0" borderId="6" xfId="12" applyFont="1" applyBorder="1" applyAlignment="1" applyProtection="1">
      <alignment horizontal="center" vertical="center"/>
    </xf>
    <xf numFmtId="0" fontId="1" fillId="12" borderId="29" xfId="393" applyFill="1" applyBorder="1" applyAlignment="1">
      <alignment horizontal="center" vertical="top" wrapText="1"/>
    </xf>
    <xf numFmtId="0" fontId="1" fillId="12" borderId="9" xfId="393" applyFill="1" applyBorder="1" applyAlignment="1">
      <alignment horizontal="center" vertical="top" wrapText="1"/>
    </xf>
    <xf numFmtId="0" fontId="25" fillId="12" borderId="0" xfId="393" applyFont="1" applyFill="1" applyAlignment="1">
      <alignment horizontal="left"/>
    </xf>
    <xf numFmtId="0" fontId="41" fillId="12" borderId="29" xfId="393" applyFont="1" applyFill="1" applyBorder="1" applyAlignment="1">
      <alignment horizontal="left" vertical="top" wrapText="1"/>
    </xf>
    <xf numFmtId="0" fontId="41" fillId="12" borderId="0" xfId="393" applyFont="1" applyFill="1" applyAlignment="1">
      <alignment horizontal="left" vertical="top" wrapText="1"/>
    </xf>
    <xf numFmtId="0" fontId="41" fillId="12" borderId="9" xfId="393" applyFont="1" applyFill="1" applyBorder="1" applyAlignment="1">
      <alignment horizontal="left" vertical="top" wrapText="1"/>
    </xf>
    <xf numFmtId="0" fontId="37" fillId="0" borderId="12" xfId="393" applyFont="1" applyBorder="1" applyAlignment="1">
      <alignment horizontal="left" vertical="top" wrapText="1"/>
    </xf>
    <xf numFmtId="0" fontId="37" fillId="0" borderId="38" xfId="393" applyFont="1" applyBorder="1" applyAlignment="1">
      <alignment horizontal="left" vertical="top" wrapText="1"/>
    </xf>
    <xf numFmtId="0" fontId="37" fillId="0" borderId="13" xfId="393" applyFont="1" applyBorder="1" applyAlignment="1">
      <alignment horizontal="left" vertical="top" wrapText="1"/>
    </xf>
    <xf numFmtId="0" fontId="55" fillId="12" borderId="0" xfId="393" applyFont="1" applyFill="1" applyAlignment="1">
      <alignment horizontal="center" vertical="top" wrapText="1"/>
    </xf>
    <xf numFmtId="0" fontId="55" fillId="12" borderId="27" xfId="393" applyFont="1" applyFill="1" applyBorder="1" applyAlignment="1">
      <alignment horizontal="center" vertical="top" wrapText="1"/>
    </xf>
    <xf numFmtId="0" fontId="55" fillId="12" borderId="16" xfId="393" applyFont="1" applyFill="1" applyBorder="1" applyAlignment="1">
      <alignment horizontal="center" vertical="top" wrapText="1"/>
    </xf>
    <xf numFmtId="0" fontId="55" fillId="12" borderId="17" xfId="393" applyFont="1" applyFill="1" applyBorder="1" applyAlignment="1">
      <alignment horizontal="center" vertical="top" wrapText="1"/>
    </xf>
    <xf numFmtId="0" fontId="55" fillId="12" borderId="9" xfId="393" applyFont="1" applyFill="1" applyBorder="1" applyAlignment="1">
      <alignment horizontal="center" vertical="top" wrapText="1"/>
    </xf>
    <xf numFmtId="0" fontId="55" fillId="12" borderId="28" xfId="393" applyFont="1" applyFill="1" applyBorder="1" applyAlignment="1">
      <alignment horizontal="center" vertical="top" wrapText="1"/>
    </xf>
    <xf numFmtId="0" fontId="55" fillId="12" borderId="15" xfId="393" applyFont="1" applyFill="1" applyBorder="1" applyAlignment="1">
      <alignment horizontal="center" vertical="top" wrapText="1"/>
    </xf>
    <xf numFmtId="0" fontId="55" fillId="12" borderId="29" xfId="393" applyFont="1" applyFill="1" applyBorder="1" applyAlignment="1">
      <alignment horizontal="center" vertical="top" wrapText="1"/>
    </xf>
    <xf numFmtId="0" fontId="55" fillId="12" borderId="26" xfId="393" applyFont="1" applyFill="1" applyBorder="1" applyAlignment="1">
      <alignment horizontal="center" vertical="top" wrapText="1"/>
    </xf>
    <xf numFmtId="0" fontId="58" fillId="20" borderId="0" xfId="393" applyFont="1" applyFill="1" applyAlignment="1">
      <alignment horizontal="center" vertical="center"/>
    </xf>
    <xf numFmtId="3" fontId="66" fillId="12" borderId="4" xfId="0" applyNumberFormat="1" applyFont="1" applyFill="1" applyBorder="1" applyAlignment="1">
      <alignment horizontal="left" vertical="center"/>
    </xf>
    <xf numFmtId="0" fontId="66" fillId="12" borderId="4" xfId="0" applyFont="1" applyFill="1" applyBorder="1" applyAlignment="1">
      <alignment horizontal="left" vertical="center"/>
    </xf>
    <xf numFmtId="0" fontId="66" fillId="12" borderId="5" xfId="0" applyFont="1" applyFill="1" applyBorder="1" applyAlignment="1">
      <alignment horizontal="left" vertical="center"/>
    </xf>
    <xf numFmtId="3" fontId="71" fillId="12" borderId="4" xfId="0" applyNumberFormat="1" applyFont="1" applyFill="1" applyBorder="1" applyAlignment="1">
      <alignment horizontal="left" vertical="center"/>
    </xf>
    <xf numFmtId="0" fontId="71" fillId="12" borderId="4" xfId="0" applyFont="1" applyFill="1" applyBorder="1" applyAlignment="1">
      <alignment horizontal="left" vertical="center"/>
    </xf>
    <xf numFmtId="0" fontId="71" fillId="12" borderId="5" xfId="0" applyFont="1" applyFill="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3" fontId="66" fillId="0" borderId="4" xfId="0" applyNumberFormat="1" applyFont="1" applyBorder="1" applyAlignment="1">
      <alignment horizontal="left" vertic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3" fontId="71" fillId="0" borderId="4" xfId="0" applyNumberFormat="1" applyFont="1" applyBorder="1" applyAlignment="1">
      <alignment horizontal="left" vertical="center"/>
    </xf>
    <xf numFmtId="0" fontId="71" fillId="0" borderId="4" xfId="0" applyFont="1" applyBorder="1" applyAlignment="1">
      <alignment horizontal="left" vertical="center"/>
    </xf>
    <xf numFmtId="0" fontId="71" fillId="0" borderId="5" xfId="0" applyFont="1" applyBorder="1" applyAlignment="1">
      <alignment horizontal="left" vertical="center"/>
    </xf>
    <xf numFmtId="3" fontId="11" fillId="4" borderId="4" xfId="669" applyNumberFormat="1" applyFont="1" applyFill="1" applyBorder="1" applyAlignment="1" applyProtection="1">
      <alignment horizontal="left" vertical="center" wrapText="1"/>
      <protection locked="0"/>
    </xf>
    <xf numFmtId="3" fontId="1" fillId="4" borderId="4" xfId="0" applyNumberFormat="1" applyFont="1" applyFill="1" applyBorder="1" applyAlignment="1">
      <alignment vertical="center" wrapText="1"/>
    </xf>
    <xf numFmtId="3" fontId="63" fillId="18" borderId="4" xfId="0" applyNumberFormat="1" applyFont="1" applyFill="1" applyBorder="1" applyAlignment="1">
      <alignment horizontal="left" vertical="center" wrapText="1"/>
    </xf>
    <xf numFmtId="3" fontId="63" fillId="18" borderId="4" xfId="0" applyNumberFormat="1" applyFont="1" applyFill="1" applyBorder="1" applyAlignment="1">
      <alignment vertical="center" wrapText="1"/>
    </xf>
    <xf numFmtId="3" fontId="11" fillId="4" borderId="4" xfId="0" applyNumberFormat="1" applyFont="1" applyFill="1" applyBorder="1" applyAlignment="1">
      <alignment horizontal="center" vertical="center" wrapText="1"/>
    </xf>
    <xf numFmtId="1" fontId="0" fillId="5" borderId="0" xfId="0" applyNumberFormat="1" applyFill="1" applyAlignment="1">
      <alignment horizontal="center"/>
    </xf>
    <xf numFmtId="3" fontId="15" fillId="3" borderId="4" xfId="0" applyNumberFormat="1"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0" xfId="0" applyFont="1" applyFill="1" applyAlignment="1">
      <alignment horizontal="left" vertical="center" wrapText="1"/>
    </xf>
    <xf numFmtId="0" fontId="51" fillId="12" borderId="7" xfId="0" applyFont="1" applyFill="1" applyBorder="1" applyAlignment="1">
      <alignment horizontal="left" vertical="center" wrapText="1"/>
    </xf>
    <xf numFmtId="0" fontId="51" fillId="12" borderId="0" xfId="0" applyFont="1" applyFill="1" applyAlignment="1">
      <alignment horizontal="left" vertical="center" wrapText="1"/>
    </xf>
    <xf numFmtId="0" fontId="20" fillId="5" borderId="2" xfId="0" applyFont="1" applyFill="1" applyBorder="1" applyAlignment="1">
      <alignment horizontal="left" vertical="center" wrapText="1"/>
    </xf>
    <xf numFmtId="0" fontId="20" fillId="5" borderId="4" xfId="0" applyFont="1" applyFill="1" applyBorder="1" applyAlignment="1">
      <alignment horizontal="left" vertical="center" wrapText="1"/>
    </xf>
    <xf numFmtId="3" fontId="68" fillId="18" borderId="4" xfId="0" applyNumberFormat="1" applyFont="1" applyFill="1" applyBorder="1" applyAlignment="1">
      <alignment horizontal="left" vertical="center" wrapText="1"/>
    </xf>
    <xf numFmtId="3" fontId="68" fillId="18" borderId="7" xfId="0" applyNumberFormat="1" applyFont="1" applyFill="1" applyBorder="1" applyAlignment="1">
      <alignment vertical="center" wrapText="1"/>
    </xf>
    <xf numFmtId="3" fontId="68" fillId="18" borderId="2" xfId="0" applyNumberFormat="1" applyFont="1" applyFill="1" applyBorder="1" applyAlignment="1">
      <alignment vertical="center" wrapText="1"/>
    </xf>
    <xf numFmtId="3" fontId="11" fillId="4" borderId="0" xfId="0" applyNumberFormat="1" applyFont="1" applyFill="1" applyAlignment="1">
      <alignment horizontal="left" vertical="center" wrapText="1"/>
    </xf>
    <xf numFmtId="3" fontId="11" fillId="4" borderId="2" xfId="0" applyNumberFormat="1" applyFont="1" applyFill="1" applyBorder="1" applyAlignment="1">
      <alignment horizontal="left" vertical="center" wrapText="1"/>
    </xf>
    <xf numFmtId="3" fontId="68" fillId="18" borderId="7" xfId="0" applyNumberFormat="1" applyFont="1" applyFill="1" applyBorder="1" applyAlignment="1">
      <alignment horizontal="left" vertical="center" wrapText="1"/>
    </xf>
    <xf numFmtId="3" fontId="68" fillId="18" borderId="2" xfId="0" applyNumberFormat="1" applyFont="1" applyFill="1" applyBorder="1" applyAlignment="1">
      <alignment horizontal="left" vertical="center" wrapText="1"/>
    </xf>
    <xf numFmtId="3" fontId="11" fillId="4" borderId="7" xfId="0" applyNumberFormat="1" applyFont="1" applyFill="1" applyBorder="1" applyAlignment="1">
      <alignment horizontal="center" vertical="center" wrapText="1"/>
    </xf>
    <xf numFmtId="3" fontId="11" fillId="4" borderId="0" xfId="0" applyNumberFormat="1" applyFont="1" applyFill="1" applyAlignment="1">
      <alignment horizontal="center" vertical="center" wrapText="1"/>
    </xf>
    <xf numFmtId="3" fontId="11" fillId="4" borderId="2" xfId="0" applyNumberFormat="1" applyFont="1" applyFill="1" applyBorder="1" applyAlignment="1">
      <alignment horizontal="center" vertical="center" wrapText="1"/>
    </xf>
  </cellXfs>
  <cellStyles count="939">
    <cellStyle name="ClimCalc N/A" xfId="2" xr:uid="{00000000-0005-0000-0000-000006000000}"/>
    <cellStyle name="ClimCalc n/a 1" xfId="3" xr:uid="{00000000-0005-0000-0000-000007000000}"/>
    <cellStyle name="ClimCalc3" xfId="4" xr:uid="{00000000-0005-0000-0000-000008000000}"/>
    <cellStyle name="Dezimal 2" xfId="5" xr:uid="{00000000-0005-0000-0000-000009000000}"/>
    <cellStyle name="Dezimal 2 2" xfId="6" xr:uid="{00000000-0005-0000-0000-00000A000000}"/>
    <cellStyle name="Dezimal 2 2 2" xfId="672" xr:uid="{00000000-0005-0000-0000-00000A000000}"/>
    <cellStyle name="Dezimal 2 3" xfId="7" xr:uid="{00000000-0005-0000-0000-00000B000000}"/>
    <cellStyle name="Dezimal 2 3 2" xfId="673" xr:uid="{00000000-0005-0000-0000-00000B000000}"/>
    <cellStyle name="Dezimal 2 4" xfId="671" xr:uid="{00000000-0005-0000-0000-000009000000}"/>
    <cellStyle name="Dezimal 3" xfId="8" xr:uid="{00000000-0005-0000-0000-00000C000000}"/>
    <cellStyle name="Dezimal 3 2" xfId="674" xr:uid="{00000000-0005-0000-0000-00000C000000}"/>
    <cellStyle name="Euro" xfId="9" xr:uid="{00000000-0005-0000-0000-00000D000000}"/>
    <cellStyle name="Euro 2" xfId="675" xr:uid="{00000000-0005-0000-0000-00000D000000}"/>
    <cellStyle name="Hyperlink 2" xfId="10" xr:uid="{00000000-0005-0000-0000-00000E000000}"/>
    <cellStyle name="Hyperlink 2 2" xfId="11" xr:uid="{00000000-0005-0000-0000-00000F000000}"/>
    <cellStyle name="Komma" xfId="1" builtinId="3"/>
    <cellStyle name="Komma 2" xfId="12" xr:uid="{00000000-0005-0000-0000-000010000000}"/>
    <cellStyle name="Komma 2 10" xfId="13" xr:uid="{00000000-0005-0000-0000-000011000000}"/>
    <cellStyle name="Komma 2 10 2" xfId="677" xr:uid="{00000000-0005-0000-0000-000011000000}"/>
    <cellStyle name="Komma 2 11" xfId="14" xr:uid="{00000000-0005-0000-0000-000012000000}"/>
    <cellStyle name="Komma 2 11 2" xfId="678" xr:uid="{00000000-0005-0000-0000-000012000000}"/>
    <cellStyle name="Komma 2 12" xfId="676" xr:uid="{00000000-0005-0000-0000-000010000000}"/>
    <cellStyle name="Komma 2 2" xfId="15" xr:uid="{00000000-0005-0000-0000-000013000000}"/>
    <cellStyle name="Komma 2 2 10" xfId="679" xr:uid="{00000000-0005-0000-0000-000013000000}"/>
    <cellStyle name="Komma 2 2 2" xfId="16" xr:uid="{00000000-0005-0000-0000-000014000000}"/>
    <cellStyle name="Komma 2 2 2 2" xfId="17" xr:uid="{00000000-0005-0000-0000-000015000000}"/>
    <cellStyle name="Komma 2 2 2 2 2" xfId="18" xr:uid="{00000000-0005-0000-0000-000016000000}"/>
    <cellStyle name="Komma 2 2 2 2 2 2" xfId="19" xr:uid="{00000000-0005-0000-0000-000017000000}"/>
    <cellStyle name="Komma 2 2 2 2 2 2 2" xfId="20" xr:uid="{00000000-0005-0000-0000-000018000000}"/>
    <cellStyle name="Komma 2 2 2 2 2 2 2 2" xfId="684" xr:uid="{00000000-0005-0000-0000-000018000000}"/>
    <cellStyle name="Komma 2 2 2 2 2 2 3" xfId="683" xr:uid="{00000000-0005-0000-0000-000017000000}"/>
    <cellStyle name="Komma 2 2 2 2 2 3" xfId="21" xr:uid="{00000000-0005-0000-0000-000019000000}"/>
    <cellStyle name="Komma 2 2 2 2 2 3 2" xfId="685" xr:uid="{00000000-0005-0000-0000-000019000000}"/>
    <cellStyle name="Komma 2 2 2 2 2 4" xfId="22" xr:uid="{00000000-0005-0000-0000-00001A000000}"/>
    <cellStyle name="Komma 2 2 2 2 2 4 2" xfId="686" xr:uid="{00000000-0005-0000-0000-00001A000000}"/>
    <cellStyle name="Komma 2 2 2 2 2 5" xfId="682" xr:uid="{00000000-0005-0000-0000-000016000000}"/>
    <cellStyle name="Komma 2 2 2 2 3" xfId="23" xr:uid="{00000000-0005-0000-0000-00001B000000}"/>
    <cellStyle name="Komma 2 2 2 2 3 2" xfId="24" xr:uid="{00000000-0005-0000-0000-00001C000000}"/>
    <cellStyle name="Komma 2 2 2 2 3 2 2" xfId="688" xr:uid="{00000000-0005-0000-0000-00001C000000}"/>
    <cellStyle name="Komma 2 2 2 2 3 3" xfId="25" xr:uid="{00000000-0005-0000-0000-00001D000000}"/>
    <cellStyle name="Komma 2 2 2 2 3 3 2" xfId="689" xr:uid="{00000000-0005-0000-0000-00001D000000}"/>
    <cellStyle name="Komma 2 2 2 2 3 4" xfId="687" xr:uid="{00000000-0005-0000-0000-00001B000000}"/>
    <cellStyle name="Komma 2 2 2 2 4" xfId="26" xr:uid="{00000000-0005-0000-0000-00001E000000}"/>
    <cellStyle name="Komma 2 2 2 2 4 2" xfId="27" xr:uid="{00000000-0005-0000-0000-00001F000000}"/>
    <cellStyle name="Komma 2 2 2 2 4 2 2" xfId="691" xr:uid="{00000000-0005-0000-0000-00001F000000}"/>
    <cellStyle name="Komma 2 2 2 2 4 3" xfId="690" xr:uid="{00000000-0005-0000-0000-00001E000000}"/>
    <cellStyle name="Komma 2 2 2 2 5" xfId="28" xr:uid="{00000000-0005-0000-0000-000020000000}"/>
    <cellStyle name="Komma 2 2 2 2 5 2" xfId="692" xr:uid="{00000000-0005-0000-0000-000020000000}"/>
    <cellStyle name="Komma 2 2 2 2 6" xfId="29" xr:uid="{00000000-0005-0000-0000-000021000000}"/>
    <cellStyle name="Komma 2 2 2 2 6 2" xfId="693" xr:uid="{00000000-0005-0000-0000-000021000000}"/>
    <cellStyle name="Komma 2 2 2 2 7" xfId="681" xr:uid="{00000000-0005-0000-0000-000015000000}"/>
    <cellStyle name="Komma 2 2 2 3" xfId="30" xr:uid="{00000000-0005-0000-0000-000022000000}"/>
    <cellStyle name="Komma 2 2 2 3 2" xfId="31" xr:uid="{00000000-0005-0000-0000-000023000000}"/>
    <cellStyle name="Komma 2 2 2 3 2 2" xfId="32" xr:uid="{00000000-0005-0000-0000-000024000000}"/>
    <cellStyle name="Komma 2 2 2 3 2 2 2" xfId="33" xr:uid="{00000000-0005-0000-0000-000025000000}"/>
    <cellStyle name="Komma 2 2 2 3 2 2 2 2" xfId="697" xr:uid="{00000000-0005-0000-0000-000025000000}"/>
    <cellStyle name="Komma 2 2 2 3 2 2 3" xfId="696" xr:uid="{00000000-0005-0000-0000-000024000000}"/>
    <cellStyle name="Komma 2 2 2 3 2 3" xfId="34" xr:uid="{00000000-0005-0000-0000-000026000000}"/>
    <cellStyle name="Komma 2 2 2 3 2 3 2" xfId="698" xr:uid="{00000000-0005-0000-0000-000026000000}"/>
    <cellStyle name="Komma 2 2 2 3 2 4" xfId="35" xr:uid="{00000000-0005-0000-0000-000027000000}"/>
    <cellStyle name="Komma 2 2 2 3 2 4 2" xfId="699" xr:uid="{00000000-0005-0000-0000-000027000000}"/>
    <cellStyle name="Komma 2 2 2 3 2 5" xfId="695" xr:uid="{00000000-0005-0000-0000-000023000000}"/>
    <cellStyle name="Komma 2 2 2 3 3" xfId="36" xr:uid="{00000000-0005-0000-0000-000028000000}"/>
    <cellStyle name="Komma 2 2 2 3 3 2" xfId="37" xr:uid="{00000000-0005-0000-0000-000029000000}"/>
    <cellStyle name="Komma 2 2 2 3 3 2 2" xfId="701" xr:uid="{00000000-0005-0000-0000-000029000000}"/>
    <cellStyle name="Komma 2 2 2 3 3 3" xfId="38" xr:uid="{00000000-0005-0000-0000-00002A000000}"/>
    <cellStyle name="Komma 2 2 2 3 3 3 2" xfId="702" xr:uid="{00000000-0005-0000-0000-00002A000000}"/>
    <cellStyle name="Komma 2 2 2 3 3 4" xfId="700" xr:uid="{00000000-0005-0000-0000-000028000000}"/>
    <cellStyle name="Komma 2 2 2 3 4" xfId="39" xr:uid="{00000000-0005-0000-0000-00002B000000}"/>
    <cellStyle name="Komma 2 2 2 3 4 2" xfId="40" xr:uid="{00000000-0005-0000-0000-00002C000000}"/>
    <cellStyle name="Komma 2 2 2 3 4 2 2" xfId="704" xr:uid="{00000000-0005-0000-0000-00002C000000}"/>
    <cellStyle name="Komma 2 2 2 3 4 3" xfId="703" xr:uid="{00000000-0005-0000-0000-00002B000000}"/>
    <cellStyle name="Komma 2 2 2 3 5" xfId="41" xr:uid="{00000000-0005-0000-0000-00002D000000}"/>
    <cellStyle name="Komma 2 2 2 3 5 2" xfId="705" xr:uid="{00000000-0005-0000-0000-00002D000000}"/>
    <cellStyle name="Komma 2 2 2 3 6" xfId="42" xr:uid="{00000000-0005-0000-0000-00002E000000}"/>
    <cellStyle name="Komma 2 2 2 3 6 2" xfId="706" xr:uid="{00000000-0005-0000-0000-00002E000000}"/>
    <cellStyle name="Komma 2 2 2 3 7" xfId="694" xr:uid="{00000000-0005-0000-0000-000022000000}"/>
    <cellStyle name="Komma 2 2 2 4" xfId="43" xr:uid="{00000000-0005-0000-0000-00002F000000}"/>
    <cellStyle name="Komma 2 2 2 4 2" xfId="44" xr:uid="{00000000-0005-0000-0000-000030000000}"/>
    <cellStyle name="Komma 2 2 2 4 2 2" xfId="45" xr:uid="{00000000-0005-0000-0000-000031000000}"/>
    <cellStyle name="Komma 2 2 2 4 2 2 2" xfId="709" xr:uid="{00000000-0005-0000-0000-000031000000}"/>
    <cellStyle name="Komma 2 2 2 4 2 3" xfId="708" xr:uid="{00000000-0005-0000-0000-000030000000}"/>
    <cellStyle name="Komma 2 2 2 4 3" xfId="46" xr:uid="{00000000-0005-0000-0000-000032000000}"/>
    <cellStyle name="Komma 2 2 2 4 3 2" xfId="710" xr:uid="{00000000-0005-0000-0000-000032000000}"/>
    <cellStyle name="Komma 2 2 2 4 4" xfId="47" xr:uid="{00000000-0005-0000-0000-000033000000}"/>
    <cellStyle name="Komma 2 2 2 4 4 2" xfId="711" xr:uid="{00000000-0005-0000-0000-000033000000}"/>
    <cellStyle name="Komma 2 2 2 4 5" xfId="707" xr:uid="{00000000-0005-0000-0000-00002F000000}"/>
    <cellStyle name="Komma 2 2 2 5" xfId="48" xr:uid="{00000000-0005-0000-0000-000034000000}"/>
    <cellStyle name="Komma 2 2 2 5 2" xfId="49" xr:uid="{00000000-0005-0000-0000-000035000000}"/>
    <cellStyle name="Komma 2 2 2 5 2 2" xfId="713" xr:uid="{00000000-0005-0000-0000-000035000000}"/>
    <cellStyle name="Komma 2 2 2 5 3" xfId="50" xr:uid="{00000000-0005-0000-0000-000036000000}"/>
    <cellStyle name="Komma 2 2 2 5 3 2" xfId="714" xr:uid="{00000000-0005-0000-0000-000036000000}"/>
    <cellStyle name="Komma 2 2 2 5 4" xfId="712" xr:uid="{00000000-0005-0000-0000-000034000000}"/>
    <cellStyle name="Komma 2 2 2 6" xfId="51" xr:uid="{00000000-0005-0000-0000-000037000000}"/>
    <cellStyle name="Komma 2 2 2 6 2" xfId="52" xr:uid="{00000000-0005-0000-0000-000038000000}"/>
    <cellStyle name="Komma 2 2 2 6 2 2" xfId="716" xr:uid="{00000000-0005-0000-0000-000038000000}"/>
    <cellStyle name="Komma 2 2 2 6 3" xfId="715" xr:uid="{00000000-0005-0000-0000-000037000000}"/>
    <cellStyle name="Komma 2 2 2 7" xfId="53" xr:uid="{00000000-0005-0000-0000-000039000000}"/>
    <cellStyle name="Komma 2 2 2 7 2" xfId="717" xr:uid="{00000000-0005-0000-0000-000039000000}"/>
    <cellStyle name="Komma 2 2 2 8" xfId="54" xr:uid="{00000000-0005-0000-0000-00003A000000}"/>
    <cellStyle name="Komma 2 2 2 8 2" xfId="718" xr:uid="{00000000-0005-0000-0000-00003A000000}"/>
    <cellStyle name="Komma 2 2 2 9" xfId="680" xr:uid="{00000000-0005-0000-0000-000014000000}"/>
    <cellStyle name="Komma 2 2 3" xfId="55" xr:uid="{00000000-0005-0000-0000-00003B000000}"/>
    <cellStyle name="Komma 2 2 3 2" xfId="56" xr:uid="{00000000-0005-0000-0000-00003C000000}"/>
    <cellStyle name="Komma 2 2 3 2 2" xfId="57" xr:uid="{00000000-0005-0000-0000-00003D000000}"/>
    <cellStyle name="Komma 2 2 3 2 2 2" xfId="58" xr:uid="{00000000-0005-0000-0000-00003E000000}"/>
    <cellStyle name="Komma 2 2 3 2 2 2 2" xfId="722" xr:uid="{00000000-0005-0000-0000-00003E000000}"/>
    <cellStyle name="Komma 2 2 3 2 2 3" xfId="721" xr:uid="{00000000-0005-0000-0000-00003D000000}"/>
    <cellStyle name="Komma 2 2 3 2 3" xfId="59" xr:uid="{00000000-0005-0000-0000-00003F000000}"/>
    <cellStyle name="Komma 2 2 3 2 3 2" xfId="723" xr:uid="{00000000-0005-0000-0000-00003F000000}"/>
    <cellStyle name="Komma 2 2 3 2 4" xfId="60" xr:uid="{00000000-0005-0000-0000-000040000000}"/>
    <cellStyle name="Komma 2 2 3 2 4 2" xfId="724" xr:uid="{00000000-0005-0000-0000-000040000000}"/>
    <cellStyle name="Komma 2 2 3 2 5" xfId="720" xr:uid="{00000000-0005-0000-0000-00003C000000}"/>
    <cellStyle name="Komma 2 2 3 3" xfId="61" xr:uid="{00000000-0005-0000-0000-000041000000}"/>
    <cellStyle name="Komma 2 2 3 3 2" xfId="62" xr:uid="{00000000-0005-0000-0000-000042000000}"/>
    <cellStyle name="Komma 2 2 3 3 2 2" xfId="726" xr:uid="{00000000-0005-0000-0000-000042000000}"/>
    <cellStyle name="Komma 2 2 3 3 3" xfId="63" xr:uid="{00000000-0005-0000-0000-000043000000}"/>
    <cellStyle name="Komma 2 2 3 3 3 2" xfId="727" xr:uid="{00000000-0005-0000-0000-000043000000}"/>
    <cellStyle name="Komma 2 2 3 3 4" xfId="725" xr:uid="{00000000-0005-0000-0000-000041000000}"/>
    <cellStyle name="Komma 2 2 3 4" xfId="64" xr:uid="{00000000-0005-0000-0000-000044000000}"/>
    <cellStyle name="Komma 2 2 3 4 2" xfId="65" xr:uid="{00000000-0005-0000-0000-000045000000}"/>
    <cellStyle name="Komma 2 2 3 4 2 2" xfId="729" xr:uid="{00000000-0005-0000-0000-000045000000}"/>
    <cellStyle name="Komma 2 2 3 4 3" xfId="728" xr:uid="{00000000-0005-0000-0000-000044000000}"/>
    <cellStyle name="Komma 2 2 3 5" xfId="66" xr:uid="{00000000-0005-0000-0000-000046000000}"/>
    <cellStyle name="Komma 2 2 3 5 2" xfId="730" xr:uid="{00000000-0005-0000-0000-000046000000}"/>
    <cellStyle name="Komma 2 2 3 6" xfId="67" xr:uid="{00000000-0005-0000-0000-000047000000}"/>
    <cellStyle name="Komma 2 2 3 6 2" xfId="731" xr:uid="{00000000-0005-0000-0000-000047000000}"/>
    <cellStyle name="Komma 2 2 3 7" xfId="719" xr:uid="{00000000-0005-0000-0000-00003B000000}"/>
    <cellStyle name="Komma 2 2 4" xfId="68" xr:uid="{00000000-0005-0000-0000-000048000000}"/>
    <cellStyle name="Komma 2 2 4 2" xfId="69" xr:uid="{00000000-0005-0000-0000-000049000000}"/>
    <cellStyle name="Komma 2 2 4 2 2" xfId="70" xr:uid="{00000000-0005-0000-0000-00004A000000}"/>
    <cellStyle name="Komma 2 2 4 2 2 2" xfId="71" xr:uid="{00000000-0005-0000-0000-00004B000000}"/>
    <cellStyle name="Komma 2 2 4 2 2 2 2" xfId="735" xr:uid="{00000000-0005-0000-0000-00004B000000}"/>
    <cellStyle name="Komma 2 2 4 2 2 3" xfId="734" xr:uid="{00000000-0005-0000-0000-00004A000000}"/>
    <cellStyle name="Komma 2 2 4 2 3" xfId="72" xr:uid="{00000000-0005-0000-0000-00004C000000}"/>
    <cellStyle name="Komma 2 2 4 2 3 2" xfId="736" xr:uid="{00000000-0005-0000-0000-00004C000000}"/>
    <cellStyle name="Komma 2 2 4 2 4" xfId="73" xr:uid="{00000000-0005-0000-0000-00004D000000}"/>
    <cellStyle name="Komma 2 2 4 2 4 2" xfId="737" xr:uid="{00000000-0005-0000-0000-00004D000000}"/>
    <cellStyle name="Komma 2 2 4 2 5" xfId="733" xr:uid="{00000000-0005-0000-0000-000049000000}"/>
    <cellStyle name="Komma 2 2 4 3" xfId="74" xr:uid="{00000000-0005-0000-0000-00004E000000}"/>
    <cellStyle name="Komma 2 2 4 3 2" xfId="75" xr:uid="{00000000-0005-0000-0000-00004F000000}"/>
    <cellStyle name="Komma 2 2 4 3 2 2" xfId="739" xr:uid="{00000000-0005-0000-0000-00004F000000}"/>
    <cellStyle name="Komma 2 2 4 3 3" xfId="76" xr:uid="{00000000-0005-0000-0000-000050000000}"/>
    <cellStyle name="Komma 2 2 4 3 3 2" xfId="740" xr:uid="{00000000-0005-0000-0000-000050000000}"/>
    <cellStyle name="Komma 2 2 4 3 4" xfId="738" xr:uid="{00000000-0005-0000-0000-00004E000000}"/>
    <cellStyle name="Komma 2 2 4 4" xfId="77" xr:uid="{00000000-0005-0000-0000-000051000000}"/>
    <cellStyle name="Komma 2 2 4 4 2" xfId="78" xr:uid="{00000000-0005-0000-0000-000052000000}"/>
    <cellStyle name="Komma 2 2 4 4 2 2" xfId="742" xr:uid="{00000000-0005-0000-0000-000052000000}"/>
    <cellStyle name="Komma 2 2 4 4 3" xfId="741" xr:uid="{00000000-0005-0000-0000-000051000000}"/>
    <cellStyle name="Komma 2 2 4 5" xfId="79" xr:uid="{00000000-0005-0000-0000-000053000000}"/>
    <cellStyle name="Komma 2 2 4 5 2" xfId="743" xr:uid="{00000000-0005-0000-0000-000053000000}"/>
    <cellStyle name="Komma 2 2 4 6" xfId="80" xr:uid="{00000000-0005-0000-0000-000054000000}"/>
    <cellStyle name="Komma 2 2 4 6 2" xfId="744" xr:uid="{00000000-0005-0000-0000-000054000000}"/>
    <cellStyle name="Komma 2 2 4 7" xfId="732" xr:uid="{00000000-0005-0000-0000-000048000000}"/>
    <cellStyle name="Komma 2 2 5" xfId="81" xr:uid="{00000000-0005-0000-0000-000055000000}"/>
    <cellStyle name="Komma 2 2 5 2" xfId="82" xr:uid="{00000000-0005-0000-0000-000056000000}"/>
    <cellStyle name="Komma 2 2 5 2 2" xfId="83" xr:uid="{00000000-0005-0000-0000-000057000000}"/>
    <cellStyle name="Komma 2 2 5 2 2 2" xfId="747" xr:uid="{00000000-0005-0000-0000-000057000000}"/>
    <cellStyle name="Komma 2 2 5 2 3" xfId="746" xr:uid="{00000000-0005-0000-0000-000056000000}"/>
    <cellStyle name="Komma 2 2 5 3" xfId="84" xr:uid="{00000000-0005-0000-0000-000058000000}"/>
    <cellStyle name="Komma 2 2 5 3 2" xfId="748" xr:uid="{00000000-0005-0000-0000-000058000000}"/>
    <cellStyle name="Komma 2 2 5 4" xfId="85" xr:uid="{00000000-0005-0000-0000-000059000000}"/>
    <cellStyle name="Komma 2 2 5 4 2" xfId="749" xr:uid="{00000000-0005-0000-0000-000059000000}"/>
    <cellStyle name="Komma 2 2 5 5" xfId="745" xr:uid="{00000000-0005-0000-0000-000055000000}"/>
    <cellStyle name="Komma 2 2 6" xfId="86" xr:uid="{00000000-0005-0000-0000-00005A000000}"/>
    <cellStyle name="Komma 2 2 6 2" xfId="87" xr:uid="{00000000-0005-0000-0000-00005B000000}"/>
    <cellStyle name="Komma 2 2 6 2 2" xfId="751" xr:uid="{00000000-0005-0000-0000-00005B000000}"/>
    <cellStyle name="Komma 2 2 6 3" xfId="88" xr:uid="{00000000-0005-0000-0000-00005C000000}"/>
    <cellStyle name="Komma 2 2 6 3 2" xfId="752" xr:uid="{00000000-0005-0000-0000-00005C000000}"/>
    <cellStyle name="Komma 2 2 6 4" xfId="750" xr:uid="{00000000-0005-0000-0000-00005A000000}"/>
    <cellStyle name="Komma 2 2 7" xfId="89" xr:uid="{00000000-0005-0000-0000-00005D000000}"/>
    <cellStyle name="Komma 2 2 7 2" xfId="90" xr:uid="{00000000-0005-0000-0000-00005E000000}"/>
    <cellStyle name="Komma 2 2 7 2 2" xfId="754" xr:uid="{00000000-0005-0000-0000-00005E000000}"/>
    <cellStyle name="Komma 2 2 7 3" xfId="753" xr:uid="{00000000-0005-0000-0000-00005D000000}"/>
    <cellStyle name="Komma 2 2 8" xfId="91" xr:uid="{00000000-0005-0000-0000-00005F000000}"/>
    <cellStyle name="Komma 2 2 8 2" xfId="755" xr:uid="{00000000-0005-0000-0000-00005F000000}"/>
    <cellStyle name="Komma 2 2 9" xfId="92" xr:uid="{00000000-0005-0000-0000-000060000000}"/>
    <cellStyle name="Komma 2 2 9 2" xfId="756" xr:uid="{00000000-0005-0000-0000-000060000000}"/>
    <cellStyle name="Komma 2 3" xfId="93" xr:uid="{00000000-0005-0000-0000-000061000000}"/>
    <cellStyle name="Komma 2 3 2" xfId="757" xr:uid="{00000000-0005-0000-0000-000061000000}"/>
    <cellStyle name="Komma 2 4" xfId="94" xr:uid="{00000000-0005-0000-0000-000062000000}"/>
    <cellStyle name="Komma 2 4 2" xfId="95" xr:uid="{00000000-0005-0000-0000-000063000000}"/>
    <cellStyle name="Komma 2 4 2 2" xfId="96" xr:uid="{00000000-0005-0000-0000-000064000000}"/>
    <cellStyle name="Komma 2 4 2 2 2" xfId="97" xr:uid="{00000000-0005-0000-0000-000065000000}"/>
    <cellStyle name="Komma 2 4 2 2 2 2" xfId="98" xr:uid="{00000000-0005-0000-0000-000066000000}"/>
    <cellStyle name="Komma 2 4 2 2 2 2 2" xfId="762" xr:uid="{00000000-0005-0000-0000-000066000000}"/>
    <cellStyle name="Komma 2 4 2 2 2 3" xfId="761" xr:uid="{00000000-0005-0000-0000-000065000000}"/>
    <cellStyle name="Komma 2 4 2 2 3" xfId="99" xr:uid="{00000000-0005-0000-0000-000067000000}"/>
    <cellStyle name="Komma 2 4 2 2 3 2" xfId="763" xr:uid="{00000000-0005-0000-0000-000067000000}"/>
    <cellStyle name="Komma 2 4 2 2 4" xfId="100" xr:uid="{00000000-0005-0000-0000-000068000000}"/>
    <cellStyle name="Komma 2 4 2 2 4 2" xfId="764" xr:uid="{00000000-0005-0000-0000-000068000000}"/>
    <cellStyle name="Komma 2 4 2 2 5" xfId="760" xr:uid="{00000000-0005-0000-0000-000064000000}"/>
    <cellStyle name="Komma 2 4 2 3" xfId="101" xr:uid="{00000000-0005-0000-0000-000069000000}"/>
    <cellStyle name="Komma 2 4 2 3 2" xfId="102" xr:uid="{00000000-0005-0000-0000-00006A000000}"/>
    <cellStyle name="Komma 2 4 2 3 2 2" xfId="766" xr:uid="{00000000-0005-0000-0000-00006A000000}"/>
    <cellStyle name="Komma 2 4 2 3 3" xfId="103" xr:uid="{00000000-0005-0000-0000-00006B000000}"/>
    <cellStyle name="Komma 2 4 2 3 3 2" xfId="767" xr:uid="{00000000-0005-0000-0000-00006B000000}"/>
    <cellStyle name="Komma 2 4 2 3 4" xfId="765" xr:uid="{00000000-0005-0000-0000-000069000000}"/>
    <cellStyle name="Komma 2 4 2 4" xfId="104" xr:uid="{00000000-0005-0000-0000-00006C000000}"/>
    <cellStyle name="Komma 2 4 2 4 2" xfId="105" xr:uid="{00000000-0005-0000-0000-00006D000000}"/>
    <cellStyle name="Komma 2 4 2 4 2 2" xfId="769" xr:uid="{00000000-0005-0000-0000-00006D000000}"/>
    <cellStyle name="Komma 2 4 2 4 3" xfId="768" xr:uid="{00000000-0005-0000-0000-00006C000000}"/>
    <cellStyle name="Komma 2 4 2 5" xfId="106" xr:uid="{00000000-0005-0000-0000-00006E000000}"/>
    <cellStyle name="Komma 2 4 2 5 2" xfId="770" xr:uid="{00000000-0005-0000-0000-00006E000000}"/>
    <cellStyle name="Komma 2 4 2 6" xfId="107" xr:uid="{00000000-0005-0000-0000-00006F000000}"/>
    <cellStyle name="Komma 2 4 2 6 2" xfId="771" xr:uid="{00000000-0005-0000-0000-00006F000000}"/>
    <cellStyle name="Komma 2 4 2 7" xfId="759" xr:uid="{00000000-0005-0000-0000-000063000000}"/>
    <cellStyle name="Komma 2 4 3" xfId="108" xr:uid="{00000000-0005-0000-0000-000070000000}"/>
    <cellStyle name="Komma 2 4 3 2" xfId="109" xr:uid="{00000000-0005-0000-0000-000071000000}"/>
    <cellStyle name="Komma 2 4 3 2 2" xfId="110" xr:uid="{00000000-0005-0000-0000-000072000000}"/>
    <cellStyle name="Komma 2 4 3 2 2 2" xfId="111" xr:uid="{00000000-0005-0000-0000-000073000000}"/>
    <cellStyle name="Komma 2 4 3 2 2 2 2" xfId="775" xr:uid="{00000000-0005-0000-0000-000073000000}"/>
    <cellStyle name="Komma 2 4 3 2 2 3" xfId="774" xr:uid="{00000000-0005-0000-0000-000072000000}"/>
    <cellStyle name="Komma 2 4 3 2 3" xfId="112" xr:uid="{00000000-0005-0000-0000-000074000000}"/>
    <cellStyle name="Komma 2 4 3 2 3 2" xfId="776" xr:uid="{00000000-0005-0000-0000-000074000000}"/>
    <cellStyle name="Komma 2 4 3 2 4" xfId="113" xr:uid="{00000000-0005-0000-0000-000075000000}"/>
    <cellStyle name="Komma 2 4 3 2 4 2" xfId="777" xr:uid="{00000000-0005-0000-0000-000075000000}"/>
    <cellStyle name="Komma 2 4 3 2 5" xfId="773" xr:uid="{00000000-0005-0000-0000-000071000000}"/>
    <cellStyle name="Komma 2 4 3 3" xfId="114" xr:uid="{00000000-0005-0000-0000-000076000000}"/>
    <cellStyle name="Komma 2 4 3 3 2" xfId="115" xr:uid="{00000000-0005-0000-0000-000077000000}"/>
    <cellStyle name="Komma 2 4 3 3 2 2" xfId="779" xr:uid="{00000000-0005-0000-0000-000077000000}"/>
    <cellStyle name="Komma 2 4 3 3 3" xfId="116" xr:uid="{00000000-0005-0000-0000-000078000000}"/>
    <cellStyle name="Komma 2 4 3 3 3 2" xfId="780" xr:uid="{00000000-0005-0000-0000-000078000000}"/>
    <cellStyle name="Komma 2 4 3 3 4" xfId="778" xr:uid="{00000000-0005-0000-0000-000076000000}"/>
    <cellStyle name="Komma 2 4 3 4" xfId="117" xr:uid="{00000000-0005-0000-0000-000079000000}"/>
    <cellStyle name="Komma 2 4 3 4 2" xfId="118" xr:uid="{00000000-0005-0000-0000-00007A000000}"/>
    <cellStyle name="Komma 2 4 3 4 2 2" xfId="782" xr:uid="{00000000-0005-0000-0000-00007A000000}"/>
    <cellStyle name="Komma 2 4 3 4 3" xfId="781" xr:uid="{00000000-0005-0000-0000-000079000000}"/>
    <cellStyle name="Komma 2 4 3 5" xfId="119" xr:uid="{00000000-0005-0000-0000-00007B000000}"/>
    <cellStyle name="Komma 2 4 3 5 2" xfId="783" xr:uid="{00000000-0005-0000-0000-00007B000000}"/>
    <cellStyle name="Komma 2 4 3 6" xfId="120" xr:uid="{00000000-0005-0000-0000-00007C000000}"/>
    <cellStyle name="Komma 2 4 3 6 2" xfId="784" xr:uid="{00000000-0005-0000-0000-00007C000000}"/>
    <cellStyle name="Komma 2 4 3 7" xfId="772" xr:uid="{00000000-0005-0000-0000-000070000000}"/>
    <cellStyle name="Komma 2 4 4" xfId="121" xr:uid="{00000000-0005-0000-0000-00007D000000}"/>
    <cellStyle name="Komma 2 4 4 2" xfId="122" xr:uid="{00000000-0005-0000-0000-00007E000000}"/>
    <cellStyle name="Komma 2 4 4 2 2" xfId="123" xr:uid="{00000000-0005-0000-0000-00007F000000}"/>
    <cellStyle name="Komma 2 4 4 2 2 2" xfId="787" xr:uid="{00000000-0005-0000-0000-00007F000000}"/>
    <cellStyle name="Komma 2 4 4 2 3" xfId="786" xr:uid="{00000000-0005-0000-0000-00007E000000}"/>
    <cellStyle name="Komma 2 4 4 3" xfId="124" xr:uid="{00000000-0005-0000-0000-000080000000}"/>
    <cellStyle name="Komma 2 4 4 3 2" xfId="788" xr:uid="{00000000-0005-0000-0000-000080000000}"/>
    <cellStyle name="Komma 2 4 4 4" xfId="125" xr:uid="{00000000-0005-0000-0000-000081000000}"/>
    <cellStyle name="Komma 2 4 4 4 2" xfId="789" xr:uid="{00000000-0005-0000-0000-000081000000}"/>
    <cellStyle name="Komma 2 4 4 5" xfId="785" xr:uid="{00000000-0005-0000-0000-00007D000000}"/>
    <cellStyle name="Komma 2 4 5" xfId="126" xr:uid="{00000000-0005-0000-0000-000082000000}"/>
    <cellStyle name="Komma 2 4 5 2" xfId="127" xr:uid="{00000000-0005-0000-0000-000083000000}"/>
    <cellStyle name="Komma 2 4 5 2 2" xfId="791" xr:uid="{00000000-0005-0000-0000-000083000000}"/>
    <cellStyle name="Komma 2 4 5 3" xfId="128" xr:uid="{00000000-0005-0000-0000-000084000000}"/>
    <cellStyle name="Komma 2 4 5 3 2" xfId="792" xr:uid="{00000000-0005-0000-0000-000084000000}"/>
    <cellStyle name="Komma 2 4 5 4" xfId="790" xr:uid="{00000000-0005-0000-0000-000082000000}"/>
    <cellStyle name="Komma 2 4 6" xfId="129" xr:uid="{00000000-0005-0000-0000-000085000000}"/>
    <cellStyle name="Komma 2 4 6 2" xfId="130" xr:uid="{00000000-0005-0000-0000-000086000000}"/>
    <cellStyle name="Komma 2 4 6 2 2" xfId="794" xr:uid="{00000000-0005-0000-0000-000086000000}"/>
    <cellStyle name="Komma 2 4 6 3" xfId="793" xr:uid="{00000000-0005-0000-0000-000085000000}"/>
    <cellStyle name="Komma 2 4 7" xfId="131" xr:uid="{00000000-0005-0000-0000-000087000000}"/>
    <cellStyle name="Komma 2 4 7 2" xfId="795" xr:uid="{00000000-0005-0000-0000-000087000000}"/>
    <cellStyle name="Komma 2 4 8" xfId="132" xr:uid="{00000000-0005-0000-0000-000088000000}"/>
    <cellStyle name="Komma 2 4 8 2" xfId="796" xr:uid="{00000000-0005-0000-0000-000088000000}"/>
    <cellStyle name="Komma 2 4 9" xfId="758" xr:uid="{00000000-0005-0000-0000-000062000000}"/>
    <cellStyle name="Komma 2 5" xfId="133" xr:uid="{00000000-0005-0000-0000-000089000000}"/>
    <cellStyle name="Komma 2 5 2" xfId="134" xr:uid="{00000000-0005-0000-0000-00008A000000}"/>
    <cellStyle name="Komma 2 5 2 2" xfId="135" xr:uid="{00000000-0005-0000-0000-00008B000000}"/>
    <cellStyle name="Komma 2 5 2 2 2" xfId="136" xr:uid="{00000000-0005-0000-0000-00008C000000}"/>
    <cellStyle name="Komma 2 5 2 2 2 2" xfId="800" xr:uid="{00000000-0005-0000-0000-00008C000000}"/>
    <cellStyle name="Komma 2 5 2 2 3" xfId="799" xr:uid="{00000000-0005-0000-0000-00008B000000}"/>
    <cellStyle name="Komma 2 5 2 3" xfId="137" xr:uid="{00000000-0005-0000-0000-00008D000000}"/>
    <cellStyle name="Komma 2 5 2 3 2" xfId="801" xr:uid="{00000000-0005-0000-0000-00008D000000}"/>
    <cellStyle name="Komma 2 5 2 4" xfId="138" xr:uid="{00000000-0005-0000-0000-00008E000000}"/>
    <cellStyle name="Komma 2 5 2 4 2" xfId="802" xr:uid="{00000000-0005-0000-0000-00008E000000}"/>
    <cellStyle name="Komma 2 5 2 5" xfId="798" xr:uid="{00000000-0005-0000-0000-00008A000000}"/>
    <cellStyle name="Komma 2 5 3" xfId="139" xr:uid="{00000000-0005-0000-0000-00008F000000}"/>
    <cellStyle name="Komma 2 5 3 2" xfId="140" xr:uid="{00000000-0005-0000-0000-000090000000}"/>
    <cellStyle name="Komma 2 5 3 2 2" xfId="804" xr:uid="{00000000-0005-0000-0000-000090000000}"/>
    <cellStyle name="Komma 2 5 3 3" xfId="141" xr:uid="{00000000-0005-0000-0000-000091000000}"/>
    <cellStyle name="Komma 2 5 3 3 2" xfId="805" xr:uid="{00000000-0005-0000-0000-000091000000}"/>
    <cellStyle name="Komma 2 5 3 4" xfId="803" xr:uid="{00000000-0005-0000-0000-00008F000000}"/>
    <cellStyle name="Komma 2 5 4" xfId="142" xr:uid="{00000000-0005-0000-0000-000092000000}"/>
    <cellStyle name="Komma 2 5 4 2" xfId="143" xr:uid="{00000000-0005-0000-0000-000093000000}"/>
    <cellStyle name="Komma 2 5 4 2 2" xfId="807" xr:uid="{00000000-0005-0000-0000-000093000000}"/>
    <cellStyle name="Komma 2 5 4 3" xfId="806" xr:uid="{00000000-0005-0000-0000-000092000000}"/>
    <cellStyle name="Komma 2 5 5" xfId="144" xr:uid="{00000000-0005-0000-0000-000094000000}"/>
    <cellStyle name="Komma 2 5 5 2" xfId="808" xr:uid="{00000000-0005-0000-0000-000094000000}"/>
    <cellStyle name="Komma 2 5 6" xfId="145" xr:uid="{00000000-0005-0000-0000-000095000000}"/>
    <cellStyle name="Komma 2 5 6 2" xfId="809" xr:uid="{00000000-0005-0000-0000-000095000000}"/>
    <cellStyle name="Komma 2 5 7" xfId="797" xr:uid="{00000000-0005-0000-0000-000089000000}"/>
    <cellStyle name="Komma 2 6" xfId="146" xr:uid="{00000000-0005-0000-0000-000096000000}"/>
    <cellStyle name="Komma 2 6 2" xfId="147" xr:uid="{00000000-0005-0000-0000-000097000000}"/>
    <cellStyle name="Komma 2 6 2 2" xfId="148" xr:uid="{00000000-0005-0000-0000-000098000000}"/>
    <cellStyle name="Komma 2 6 2 2 2" xfId="149" xr:uid="{00000000-0005-0000-0000-000099000000}"/>
    <cellStyle name="Komma 2 6 2 2 2 2" xfId="813" xr:uid="{00000000-0005-0000-0000-000099000000}"/>
    <cellStyle name="Komma 2 6 2 2 3" xfId="812" xr:uid="{00000000-0005-0000-0000-000098000000}"/>
    <cellStyle name="Komma 2 6 2 3" xfId="150" xr:uid="{00000000-0005-0000-0000-00009A000000}"/>
    <cellStyle name="Komma 2 6 2 3 2" xfId="814" xr:uid="{00000000-0005-0000-0000-00009A000000}"/>
    <cellStyle name="Komma 2 6 2 4" xfId="151" xr:uid="{00000000-0005-0000-0000-00009B000000}"/>
    <cellStyle name="Komma 2 6 2 4 2" xfId="815" xr:uid="{00000000-0005-0000-0000-00009B000000}"/>
    <cellStyle name="Komma 2 6 2 5" xfId="811" xr:uid="{00000000-0005-0000-0000-000097000000}"/>
    <cellStyle name="Komma 2 6 3" xfId="152" xr:uid="{00000000-0005-0000-0000-00009C000000}"/>
    <cellStyle name="Komma 2 6 3 2" xfId="153" xr:uid="{00000000-0005-0000-0000-00009D000000}"/>
    <cellStyle name="Komma 2 6 3 2 2" xfId="817" xr:uid="{00000000-0005-0000-0000-00009D000000}"/>
    <cellStyle name="Komma 2 6 3 3" xfId="154" xr:uid="{00000000-0005-0000-0000-00009E000000}"/>
    <cellStyle name="Komma 2 6 3 3 2" xfId="818" xr:uid="{00000000-0005-0000-0000-00009E000000}"/>
    <cellStyle name="Komma 2 6 3 4" xfId="816" xr:uid="{00000000-0005-0000-0000-00009C000000}"/>
    <cellStyle name="Komma 2 6 4" xfId="155" xr:uid="{00000000-0005-0000-0000-00009F000000}"/>
    <cellStyle name="Komma 2 6 4 2" xfId="156" xr:uid="{00000000-0005-0000-0000-0000A0000000}"/>
    <cellStyle name="Komma 2 6 4 2 2" xfId="820" xr:uid="{00000000-0005-0000-0000-0000A0000000}"/>
    <cellStyle name="Komma 2 6 4 3" xfId="819" xr:uid="{00000000-0005-0000-0000-00009F000000}"/>
    <cellStyle name="Komma 2 6 5" xfId="157" xr:uid="{00000000-0005-0000-0000-0000A1000000}"/>
    <cellStyle name="Komma 2 6 5 2" xfId="821" xr:uid="{00000000-0005-0000-0000-0000A1000000}"/>
    <cellStyle name="Komma 2 6 6" xfId="158" xr:uid="{00000000-0005-0000-0000-0000A2000000}"/>
    <cellStyle name="Komma 2 6 6 2" xfId="822" xr:uid="{00000000-0005-0000-0000-0000A2000000}"/>
    <cellStyle name="Komma 2 6 7" xfId="810" xr:uid="{00000000-0005-0000-0000-000096000000}"/>
    <cellStyle name="Komma 2 7" xfId="159" xr:uid="{00000000-0005-0000-0000-0000A3000000}"/>
    <cellStyle name="Komma 2 7 2" xfId="160" xr:uid="{00000000-0005-0000-0000-0000A4000000}"/>
    <cellStyle name="Komma 2 7 2 2" xfId="161" xr:uid="{00000000-0005-0000-0000-0000A5000000}"/>
    <cellStyle name="Komma 2 7 2 2 2" xfId="825" xr:uid="{00000000-0005-0000-0000-0000A5000000}"/>
    <cellStyle name="Komma 2 7 2 3" xfId="824" xr:uid="{00000000-0005-0000-0000-0000A4000000}"/>
    <cellStyle name="Komma 2 7 3" xfId="162" xr:uid="{00000000-0005-0000-0000-0000A6000000}"/>
    <cellStyle name="Komma 2 7 3 2" xfId="826" xr:uid="{00000000-0005-0000-0000-0000A6000000}"/>
    <cellStyle name="Komma 2 7 4" xfId="163" xr:uid="{00000000-0005-0000-0000-0000A7000000}"/>
    <cellStyle name="Komma 2 7 4 2" xfId="827" xr:uid="{00000000-0005-0000-0000-0000A7000000}"/>
    <cellStyle name="Komma 2 7 5" xfId="823" xr:uid="{00000000-0005-0000-0000-0000A3000000}"/>
    <cellStyle name="Komma 2 8" xfId="164" xr:uid="{00000000-0005-0000-0000-0000A8000000}"/>
    <cellStyle name="Komma 2 8 2" xfId="165" xr:uid="{00000000-0005-0000-0000-0000A9000000}"/>
    <cellStyle name="Komma 2 8 2 2" xfId="829" xr:uid="{00000000-0005-0000-0000-0000A9000000}"/>
    <cellStyle name="Komma 2 8 3" xfId="166" xr:uid="{00000000-0005-0000-0000-0000AA000000}"/>
    <cellStyle name="Komma 2 8 3 2" xfId="830" xr:uid="{00000000-0005-0000-0000-0000AA000000}"/>
    <cellStyle name="Komma 2 8 4" xfId="828" xr:uid="{00000000-0005-0000-0000-0000A8000000}"/>
    <cellStyle name="Komma 2 9" xfId="167" xr:uid="{00000000-0005-0000-0000-0000AB000000}"/>
    <cellStyle name="Komma 2 9 2" xfId="168" xr:uid="{00000000-0005-0000-0000-0000AC000000}"/>
    <cellStyle name="Komma 2 9 2 2" xfId="832" xr:uid="{00000000-0005-0000-0000-0000AC000000}"/>
    <cellStyle name="Komma 2 9 3" xfId="831" xr:uid="{00000000-0005-0000-0000-0000AB000000}"/>
    <cellStyle name="Komma 3" xfId="169" xr:uid="{00000000-0005-0000-0000-0000AD000000}"/>
    <cellStyle name="Komma 3 10" xfId="833" xr:uid="{00000000-0005-0000-0000-0000AD000000}"/>
    <cellStyle name="Komma 3 2" xfId="170" xr:uid="{00000000-0005-0000-0000-0000AE000000}"/>
    <cellStyle name="Komma 3 2 2" xfId="171" xr:uid="{00000000-0005-0000-0000-0000AF000000}"/>
    <cellStyle name="Komma 3 2 2 2" xfId="172" xr:uid="{00000000-0005-0000-0000-0000B0000000}"/>
    <cellStyle name="Komma 3 2 2 2 2" xfId="173" xr:uid="{00000000-0005-0000-0000-0000B1000000}"/>
    <cellStyle name="Komma 3 2 2 2 2 2" xfId="174" xr:uid="{00000000-0005-0000-0000-0000B2000000}"/>
    <cellStyle name="Komma 3 2 2 2 2 2 2" xfId="838" xr:uid="{00000000-0005-0000-0000-0000B2000000}"/>
    <cellStyle name="Komma 3 2 2 2 2 3" xfId="837" xr:uid="{00000000-0005-0000-0000-0000B1000000}"/>
    <cellStyle name="Komma 3 2 2 2 3" xfId="175" xr:uid="{00000000-0005-0000-0000-0000B3000000}"/>
    <cellStyle name="Komma 3 2 2 2 3 2" xfId="839" xr:uid="{00000000-0005-0000-0000-0000B3000000}"/>
    <cellStyle name="Komma 3 2 2 2 4" xfId="176" xr:uid="{00000000-0005-0000-0000-0000B4000000}"/>
    <cellStyle name="Komma 3 2 2 2 4 2" xfId="840" xr:uid="{00000000-0005-0000-0000-0000B4000000}"/>
    <cellStyle name="Komma 3 2 2 2 5" xfId="836" xr:uid="{00000000-0005-0000-0000-0000B0000000}"/>
    <cellStyle name="Komma 3 2 2 3" xfId="177" xr:uid="{00000000-0005-0000-0000-0000B5000000}"/>
    <cellStyle name="Komma 3 2 2 3 2" xfId="178" xr:uid="{00000000-0005-0000-0000-0000B6000000}"/>
    <cellStyle name="Komma 3 2 2 3 2 2" xfId="842" xr:uid="{00000000-0005-0000-0000-0000B6000000}"/>
    <cellStyle name="Komma 3 2 2 3 3" xfId="179" xr:uid="{00000000-0005-0000-0000-0000B7000000}"/>
    <cellStyle name="Komma 3 2 2 3 3 2" xfId="843" xr:uid="{00000000-0005-0000-0000-0000B7000000}"/>
    <cellStyle name="Komma 3 2 2 3 4" xfId="841" xr:uid="{00000000-0005-0000-0000-0000B5000000}"/>
    <cellStyle name="Komma 3 2 2 4" xfId="180" xr:uid="{00000000-0005-0000-0000-0000B8000000}"/>
    <cellStyle name="Komma 3 2 2 4 2" xfId="181" xr:uid="{00000000-0005-0000-0000-0000B9000000}"/>
    <cellStyle name="Komma 3 2 2 4 2 2" xfId="845" xr:uid="{00000000-0005-0000-0000-0000B9000000}"/>
    <cellStyle name="Komma 3 2 2 4 3" xfId="844" xr:uid="{00000000-0005-0000-0000-0000B8000000}"/>
    <cellStyle name="Komma 3 2 2 5" xfId="182" xr:uid="{00000000-0005-0000-0000-0000BA000000}"/>
    <cellStyle name="Komma 3 2 2 5 2" xfId="846" xr:uid="{00000000-0005-0000-0000-0000BA000000}"/>
    <cellStyle name="Komma 3 2 2 6" xfId="183" xr:uid="{00000000-0005-0000-0000-0000BB000000}"/>
    <cellStyle name="Komma 3 2 2 6 2" xfId="847" xr:uid="{00000000-0005-0000-0000-0000BB000000}"/>
    <cellStyle name="Komma 3 2 2 7" xfId="835" xr:uid="{00000000-0005-0000-0000-0000AF000000}"/>
    <cellStyle name="Komma 3 2 3" xfId="184" xr:uid="{00000000-0005-0000-0000-0000BC000000}"/>
    <cellStyle name="Komma 3 2 3 2" xfId="185" xr:uid="{00000000-0005-0000-0000-0000BD000000}"/>
    <cellStyle name="Komma 3 2 3 2 2" xfId="186" xr:uid="{00000000-0005-0000-0000-0000BE000000}"/>
    <cellStyle name="Komma 3 2 3 2 2 2" xfId="187" xr:uid="{00000000-0005-0000-0000-0000BF000000}"/>
    <cellStyle name="Komma 3 2 3 2 2 2 2" xfId="851" xr:uid="{00000000-0005-0000-0000-0000BF000000}"/>
    <cellStyle name="Komma 3 2 3 2 2 3" xfId="850" xr:uid="{00000000-0005-0000-0000-0000BE000000}"/>
    <cellStyle name="Komma 3 2 3 2 3" xfId="188" xr:uid="{00000000-0005-0000-0000-0000C0000000}"/>
    <cellStyle name="Komma 3 2 3 2 3 2" xfId="852" xr:uid="{00000000-0005-0000-0000-0000C0000000}"/>
    <cellStyle name="Komma 3 2 3 2 4" xfId="189" xr:uid="{00000000-0005-0000-0000-0000C1000000}"/>
    <cellStyle name="Komma 3 2 3 2 4 2" xfId="853" xr:uid="{00000000-0005-0000-0000-0000C1000000}"/>
    <cellStyle name="Komma 3 2 3 2 5" xfId="849" xr:uid="{00000000-0005-0000-0000-0000BD000000}"/>
    <cellStyle name="Komma 3 2 3 3" xfId="190" xr:uid="{00000000-0005-0000-0000-0000C2000000}"/>
    <cellStyle name="Komma 3 2 3 3 2" xfId="191" xr:uid="{00000000-0005-0000-0000-0000C3000000}"/>
    <cellStyle name="Komma 3 2 3 3 2 2" xfId="855" xr:uid="{00000000-0005-0000-0000-0000C3000000}"/>
    <cellStyle name="Komma 3 2 3 3 3" xfId="192" xr:uid="{00000000-0005-0000-0000-0000C4000000}"/>
    <cellStyle name="Komma 3 2 3 3 3 2" xfId="856" xr:uid="{00000000-0005-0000-0000-0000C4000000}"/>
    <cellStyle name="Komma 3 2 3 3 4" xfId="854" xr:uid="{00000000-0005-0000-0000-0000C2000000}"/>
    <cellStyle name="Komma 3 2 3 4" xfId="193" xr:uid="{00000000-0005-0000-0000-0000C5000000}"/>
    <cellStyle name="Komma 3 2 3 4 2" xfId="194" xr:uid="{00000000-0005-0000-0000-0000C6000000}"/>
    <cellStyle name="Komma 3 2 3 4 2 2" xfId="858" xr:uid="{00000000-0005-0000-0000-0000C6000000}"/>
    <cellStyle name="Komma 3 2 3 4 3" xfId="857" xr:uid="{00000000-0005-0000-0000-0000C5000000}"/>
    <cellStyle name="Komma 3 2 3 5" xfId="195" xr:uid="{00000000-0005-0000-0000-0000C7000000}"/>
    <cellStyle name="Komma 3 2 3 5 2" xfId="859" xr:uid="{00000000-0005-0000-0000-0000C7000000}"/>
    <cellStyle name="Komma 3 2 3 6" xfId="196" xr:uid="{00000000-0005-0000-0000-0000C8000000}"/>
    <cellStyle name="Komma 3 2 3 6 2" xfId="860" xr:uid="{00000000-0005-0000-0000-0000C8000000}"/>
    <cellStyle name="Komma 3 2 3 7" xfId="848" xr:uid="{00000000-0005-0000-0000-0000BC000000}"/>
    <cellStyle name="Komma 3 2 4" xfId="197" xr:uid="{00000000-0005-0000-0000-0000C9000000}"/>
    <cellStyle name="Komma 3 2 4 2" xfId="198" xr:uid="{00000000-0005-0000-0000-0000CA000000}"/>
    <cellStyle name="Komma 3 2 4 2 2" xfId="199" xr:uid="{00000000-0005-0000-0000-0000CB000000}"/>
    <cellStyle name="Komma 3 2 4 2 2 2" xfId="863" xr:uid="{00000000-0005-0000-0000-0000CB000000}"/>
    <cellStyle name="Komma 3 2 4 2 3" xfId="862" xr:uid="{00000000-0005-0000-0000-0000CA000000}"/>
    <cellStyle name="Komma 3 2 4 3" xfId="200" xr:uid="{00000000-0005-0000-0000-0000CC000000}"/>
    <cellStyle name="Komma 3 2 4 3 2" xfId="864" xr:uid="{00000000-0005-0000-0000-0000CC000000}"/>
    <cellStyle name="Komma 3 2 4 4" xfId="201" xr:uid="{00000000-0005-0000-0000-0000CD000000}"/>
    <cellStyle name="Komma 3 2 4 4 2" xfId="865" xr:uid="{00000000-0005-0000-0000-0000CD000000}"/>
    <cellStyle name="Komma 3 2 4 5" xfId="861" xr:uid="{00000000-0005-0000-0000-0000C9000000}"/>
    <cellStyle name="Komma 3 2 5" xfId="202" xr:uid="{00000000-0005-0000-0000-0000CE000000}"/>
    <cellStyle name="Komma 3 2 5 2" xfId="203" xr:uid="{00000000-0005-0000-0000-0000CF000000}"/>
    <cellStyle name="Komma 3 2 5 2 2" xfId="867" xr:uid="{00000000-0005-0000-0000-0000CF000000}"/>
    <cellStyle name="Komma 3 2 5 3" xfId="204" xr:uid="{00000000-0005-0000-0000-0000D0000000}"/>
    <cellStyle name="Komma 3 2 5 3 2" xfId="868" xr:uid="{00000000-0005-0000-0000-0000D0000000}"/>
    <cellStyle name="Komma 3 2 5 4" xfId="866" xr:uid="{00000000-0005-0000-0000-0000CE000000}"/>
    <cellStyle name="Komma 3 2 6" xfId="205" xr:uid="{00000000-0005-0000-0000-0000D1000000}"/>
    <cellStyle name="Komma 3 2 6 2" xfId="206" xr:uid="{00000000-0005-0000-0000-0000D2000000}"/>
    <cellStyle name="Komma 3 2 6 2 2" xfId="870" xr:uid="{00000000-0005-0000-0000-0000D2000000}"/>
    <cellStyle name="Komma 3 2 6 3" xfId="869" xr:uid="{00000000-0005-0000-0000-0000D1000000}"/>
    <cellStyle name="Komma 3 2 7" xfId="207" xr:uid="{00000000-0005-0000-0000-0000D3000000}"/>
    <cellStyle name="Komma 3 2 7 2" xfId="871" xr:uid="{00000000-0005-0000-0000-0000D3000000}"/>
    <cellStyle name="Komma 3 2 8" xfId="208" xr:uid="{00000000-0005-0000-0000-0000D4000000}"/>
    <cellStyle name="Komma 3 2 8 2" xfId="872" xr:uid="{00000000-0005-0000-0000-0000D4000000}"/>
    <cellStyle name="Komma 3 2 9" xfId="834" xr:uid="{00000000-0005-0000-0000-0000AE000000}"/>
    <cellStyle name="Komma 3 3" xfId="209" xr:uid="{00000000-0005-0000-0000-0000D5000000}"/>
    <cellStyle name="Komma 3 3 2" xfId="210" xr:uid="{00000000-0005-0000-0000-0000D6000000}"/>
    <cellStyle name="Komma 3 3 2 2" xfId="211" xr:uid="{00000000-0005-0000-0000-0000D7000000}"/>
    <cellStyle name="Komma 3 3 2 2 2" xfId="212" xr:uid="{00000000-0005-0000-0000-0000D8000000}"/>
    <cellStyle name="Komma 3 3 2 2 2 2" xfId="876" xr:uid="{00000000-0005-0000-0000-0000D8000000}"/>
    <cellStyle name="Komma 3 3 2 2 3" xfId="875" xr:uid="{00000000-0005-0000-0000-0000D7000000}"/>
    <cellStyle name="Komma 3 3 2 3" xfId="213" xr:uid="{00000000-0005-0000-0000-0000D9000000}"/>
    <cellStyle name="Komma 3 3 2 3 2" xfId="877" xr:uid="{00000000-0005-0000-0000-0000D9000000}"/>
    <cellStyle name="Komma 3 3 2 4" xfId="214" xr:uid="{00000000-0005-0000-0000-0000DA000000}"/>
    <cellStyle name="Komma 3 3 2 4 2" xfId="878" xr:uid="{00000000-0005-0000-0000-0000DA000000}"/>
    <cellStyle name="Komma 3 3 2 5" xfId="874" xr:uid="{00000000-0005-0000-0000-0000D6000000}"/>
    <cellStyle name="Komma 3 3 3" xfId="215" xr:uid="{00000000-0005-0000-0000-0000DB000000}"/>
    <cellStyle name="Komma 3 3 3 2" xfId="216" xr:uid="{00000000-0005-0000-0000-0000DC000000}"/>
    <cellStyle name="Komma 3 3 3 2 2" xfId="880" xr:uid="{00000000-0005-0000-0000-0000DC000000}"/>
    <cellStyle name="Komma 3 3 3 3" xfId="217" xr:uid="{00000000-0005-0000-0000-0000DD000000}"/>
    <cellStyle name="Komma 3 3 3 3 2" xfId="881" xr:uid="{00000000-0005-0000-0000-0000DD000000}"/>
    <cellStyle name="Komma 3 3 3 4" xfId="879" xr:uid="{00000000-0005-0000-0000-0000DB000000}"/>
    <cellStyle name="Komma 3 3 4" xfId="218" xr:uid="{00000000-0005-0000-0000-0000DE000000}"/>
    <cellStyle name="Komma 3 3 4 2" xfId="219" xr:uid="{00000000-0005-0000-0000-0000DF000000}"/>
    <cellStyle name="Komma 3 3 4 2 2" xfId="883" xr:uid="{00000000-0005-0000-0000-0000DF000000}"/>
    <cellStyle name="Komma 3 3 4 3" xfId="882" xr:uid="{00000000-0005-0000-0000-0000DE000000}"/>
    <cellStyle name="Komma 3 3 5" xfId="220" xr:uid="{00000000-0005-0000-0000-0000E0000000}"/>
    <cellStyle name="Komma 3 3 5 2" xfId="884" xr:uid="{00000000-0005-0000-0000-0000E0000000}"/>
    <cellStyle name="Komma 3 3 6" xfId="221" xr:uid="{00000000-0005-0000-0000-0000E1000000}"/>
    <cellStyle name="Komma 3 3 6 2" xfId="885" xr:uid="{00000000-0005-0000-0000-0000E1000000}"/>
    <cellStyle name="Komma 3 3 7" xfId="873" xr:uid="{00000000-0005-0000-0000-0000D5000000}"/>
    <cellStyle name="Komma 3 4" xfId="222" xr:uid="{00000000-0005-0000-0000-0000E2000000}"/>
    <cellStyle name="Komma 3 4 2" xfId="223" xr:uid="{00000000-0005-0000-0000-0000E3000000}"/>
    <cellStyle name="Komma 3 4 2 2" xfId="224" xr:uid="{00000000-0005-0000-0000-0000E4000000}"/>
    <cellStyle name="Komma 3 4 2 2 2" xfId="225" xr:uid="{00000000-0005-0000-0000-0000E5000000}"/>
    <cellStyle name="Komma 3 4 2 2 2 2" xfId="889" xr:uid="{00000000-0005-0000-0000-0000E5000000}"/>
    <cellStyle name="Komma 3 4 2 2 3" xfId="888" xr:uid="{00000000-0005-0000-0000-0000E4000000}"/>
    <cellStyle name="Komma 3 4 2 3" xfId="226" xr:uid="{00000000-0005-0000-0000-0000E6000000}"/>
    <cellStyle name="Komma 3 4 2 3 2" xfId="890" xr:uid="{00000000-0005-0000-0000-0000E6000000}"/>
    <cellStyle name="Komma 3 4 2 4" xfId="227" xr:uid="{00000000-0005-0000-0000-0000E7000000}"/>
    <cellStyle name="Komma 3 4 2 4 2" xfId="891" xr:uid="{00000000-0005-0000-0000-0000E7000000}"/>
    <cellStyle name="Komma 3 4 2 5" xfId="887" xr:uid="{00000000-0005-0000-0000-0000E3000000}"/>
    <cellStyle name="Komma 3 4 3" xfId="228" xr:uid="{00000000-0005-0000-0000-0000E8000000}"/>
    <cellStyle name="Komma 3 4 3 2" xfId="229" xr:uid="{00000000-0005-0000-0000-0000E9000000}"/>
    <cellStyle name="Komma 3 4 3 2 2" xfId="893" xr:uid="{00000000-0005-0000-0000-0000E9000000}"/>
    <cellStyle name="Komma 3 4 3 3" xfId="230" xr:uid="{00000000-0005-0000-0000-0000EA000000}"/>
    <cellStyle name="Komma 3 4 3 3 2" xfId="894" xr:uid="{00000000-0005-0000-0000-0000EA000000}"/>
    <cellStyle name="Komma 3 4 3 4" xfId="892" xr:uid="{00000000-0005-0000-0000-0000E8000000}"/>
    <cellStyle name="Komma 3 4 4" xfId="231" xr:uid="{00000000-0005-0000-0000-0000EB000000}"/>
    <cellStyle name="Komma 3 4 4 2" xfId="232" xr:uid="{00000000-0005-0000-0000-0000EC000000}"/>
    <cellStyle name="Komma 3 4 4 2 2" xfId="896" xr:uid="{00000000-0005-0000-0000-0000EC000000}"/>
    <cellStyle name="Komma 3 4 4 3" xfId="895" xr:uid="{00000000-0005-0000-0000-0000EB000000}"/>
    <cellStyle name="Komma 3 4 5" xfId="233" xr:uid="{00000000-0005-0000-0000-0000ED000000}"/>
    <cellStyle name="Komma 3 4 5 2" xfId="897" xr:uid="{00000000-0005-0000-0000-0000ED000000}"/>
    <cellStyle name="Komma 3 4 6" xfId="234" xr:uid="{00000000-0005-0000-0000-0000EE000000}"/>
    <cellStyle name="Komma 3 4 6 2" xfId="898" xr:uid="{00000000-0005-0000-0000-0000EE000000}"/>
    <cellStyle name="Komma 3 4 7" xfId="886" xr:uid="{00000000-0005-0000-0000-0000E2000000}"/>
    <cellStyle name="Komma 3 5" xfId="235" xr:uid="{00000000-0005-0000-0000-0000EF000000}"/>
    <cellStyle name="Komma 3 5 2" xfId="236" xr:uid="{00000000-0005-0000-0000-0000F0000000}"/>
    <cellStyle name="Komma 3 5 2 2" xfId="237" xr:uid="{00000000-0005-0000-0000-0000F1000000}"/>
    <cellStyle name="Komma 3 5 2 2 2" xfId="901" xr:uid="{00000000-0005-0000-0000-0000F1000000}"/>
    <cellStyle name="Komma 3 5 2 3" xfId="900" xr:uid="{00000000-0005-0000-0000-0000F0000000}"/>
    <cellStyle name="Komma 3 5 3" xfId="238" xr:uid="{00000000-0005-0000-0000-0000F2000000}"/>
    <cellStyle name="Komma 3 5 3 2" xfId="902" xr:uid="{00000000-0005-0000-0000-0000F2000000}"/>
    <cellStyle name="Komma 3 5 4" xfId="239" xr:uid="{00000000-0005-0000-0000-0000F3000000}"/>
    <cellStyle name="Komma 3 5 4 2" xfId="903" xr:uid="{00000000-0005-0000-0000-0000F3000000}"/>
    <cellStyle name="Komma 3 5 5" xfId="899" xr:uid="{00000000-0005-0000-0000-0000EF000000}"/>
    <cellStyle name="Komma 3 6" xfId="240" xr:uid="{00000000-0005-0000-0000-0000F4000000}"/>
    <cellStyle name="Komma 3 6 2" xfId="241" xr:uid="{00000000-0005-0000-0000-0000F5000000}"/>
    <cellStyle name="Komma 3 6 2 2" xfId="905" xr:uid="{00000000-0005-0000-0000-0000F5000000}"/>
    <cellStyle name="Komma 3 6 3" xfId="242" xr:uid="{00000000-0005-0000-0000-0000F6000000}"/>
    <cellStyle name="Komma 3 6 3 2" xfId="906" xr:uid="{00000000-0005-0000-0000-0000F6000000}"/>
    <cellStyle name="Komma 3 6 4" xfId="904" xr:uid="{00000000-0005-0000-0000-0000F4000000}"/>
    <cellStyle name="Komma 3 7" xfId="243" xr:uid="{00000000-0005-0000-0000-0000F7000000}"/>
    <cellStyle name="Komma 3 7 2" xfId="244" xr:uid="{00000000-0005-0000-0000-0000F8000000}"/>
    <cellStyle name="Komma 3 7 2 2" xfId="908" xr:uid="{00000000-0005-0000-0000-0000F8000000}"/>
    <cellStyle name="Komma 3 7 3" xfId="907" xr:uid="{00000000-0005-0000-0000-0000F7000000}"/>
    <cellStyle name="Komma 3 8" xfId="245" xr:uid="{00000000-0005-0000-0000-0000F9000000}"/>
    <cellStyle name="Komma 3 8 2" xfId="909" xr:uid="{00000000-0005-0000-0000-0000F9000000}"/>
    <cellStyle name="Komma 3 9" xfId="246" xr:uid="{00000000-0005-0000-0000-0000FA000000}"/>
    <cellStyle name="Komma 3 9 2" xfId="910" xr:uid="{00000000-0005-0000-0000-0000FA000000}"/>
    <cellStyle name="Komma 4" xfId="247" xr:uid="{00000000-0005-0000-0000-0000FB000000}"/>
    <cellStyle name="Komma 4 2" xfId="911" xr:uid="{00000000-0005-0000-0000-0000FB000000}"/>
    <cellStyle name="Komma 5" xfId="248" xr:uid="{00000000-0005-0000-0000-0000FC000000}"/>
    <cellStyle name="Komma 5 2" xfId="249" xr:uid="{00000000-0005-0000-0000-0000FD000000}"/>
    <cellStyle name="Komma 5 2 2" xfId="250" xr:uid="{00000000-0005-0000-0000-0000FE000000}"/>
    <cellStyle name="Komma 5 2 2 2" xfId="251" xr:uid="{00000000-0005-0000-0000-0000FF000000}"/>
    <cellStyle name="Komma 5 2 2 2 2" xfId="915" xr:uid="{00000000-0005-0000-0000-0000FF000000}"/>
    <cellStyle name="Komma 5 2 2 3" xfId="914" xr:uid="{00000000-0005-0000-0000-0000FE000000}"/>
    <cellStyle name="Komma 5 2 3" xfId="252" xr:uid="{00000000-0005-0000-0000-000000010000}"/>
    <cellStyle name="Komma 5 2 3 2" xfId="916" xr:uid="{00000000-0005-0000-0000-000000010000}"/>
    <cellStyle name="Komma 5 2 4" xfId="253" xr:uid="{00000000-0005-0000-0000-000001010000}"/>
    <cellStyle name="Komma 5 2 4 2" xfId="917" xr:uid="{00000000-0005-0000-0000-000001010000}"/>
    <cellStyle name="Komma 5 2 5" xfId="913" xr:uid="{00000000-0005-0000-0000-0000FD000000}"/>
    <cellStyle name="Komma 5 3" xfId="254" xr:uid="{00000000-0005-0000-0000-000002010000}"/>
    <cellStyle name="Komma 5 3 2" xfId="255" xr:uid="{00000000-0005-0000-0000-000003010000}"/>
    <cellStyle name="Komma 5 3 2 2" xfId="919" xr:uid="{00000000-0005-0000-0000-000003010000}"/>
    <cellStyle name="Komma 5 3 3" xfId="256" xr:uid="{00000000-0005-0000-0000-000004010000}"/>
    <cellStyle name="Komma 5 3 3 2" xfId="920" xr:uid="{00000000-0005-0000-0000-000004010000}"/>
    <cellStyle name="Komma 5 3 4" xfId="918" xr:uid="{00000000-0005-0000-0000-000002010000}"/>
    <cellStyle name="Komma 5 4" xfId="257" xr:uid="{00000000-0005-0000-0000-000005010000}"/>
    <cellStyle name="Komma 5 4 2" xfId="258" xr:uid="{00000000-0005-0000-0000-000006010000}"/>
    <cellStyle name="Komma 5 4 2 2" xfId="922" xr:uid="{00000000-0005-0000-0000-000006010000}"/>
    <cellStyle name="Komma 5 4 3" xfId="921" xr:uid="{00000000-0005-0000-0000-000005010000}"/>
    <cellStyle name="Komma 5 5" xfId="259" xr:uid="{00000000-0005-0000-0000-000007010000}"/>
    <cellStyle name="Komma 5 5 2" xfId="923" xr:uid="{00000000-0005-0000-0000-000007010000}"/>
    <cellStyle name="Komma 5 6" xfId="260" xr:uid="{00000000-0005-0000-0000-000008010000}"/>
    <cellStyle name="Komma 5 6 2" xfId="924" xr:uid="{00000000-0005-0000-0000-000008010000}"/>
    <cellStyle name="Komma 5 7" xfId="912" xr:uid="{00000000-0005-0000-0000-0000FC000000}"/>
    <cellStyle name="Komma 6" xfId="261" xr:uid="{00000000-0005-0000-0000-000009010000}"/>
    <cellStyle name="Komma 6 2" xfId="262" xr:uid="{00000000-0005-0000-0000-00000A010000}"/>
    <cellStyle name="Komma 6 2 2" xfId="263" xr:uid="{00000000-0005-0000-0000-00000B010000}"/>
    <cellStyle name="Komma 6 2 2 2" xfId="264" xr:uid="{00000000-0005-0000-0000-00000C010000}"/>
    <cellStyle name="Komma 6 2 2 2 2" xfId="928" xr:uid="{00000000-0005-0000-0000-00000C010000}"/>
    <cellStyle name="Komma 6 2 2 3" xfId="927" xr:uid="{00000000-0005-0000-0000-00000B010000}"/>
    <cellStyle name="Komma 6 2 3" xfId="265" xr:uid="{00000000-0005-0000-0000-00000D010000}"/>
    <cellStyle name="Komma 6 2 3 2" xfId="929" xr:uid="{00000000-0005-0000-0000-00000D010000}"/>
    <cellStyle name="Komma 6 2 4" xfId="266" xr:uid="{00000000-0005-0000-0000-00000E010000}"/>
    <cellStyle name="Komma 6 2 4 2" xfId="930" xr:uid="{00000000-0005-0000-0000-00000E010000}"/>
    <cellStyle name="Komma 6 2 5" xfId="926" xr:uid="{00000000-0005-0000-0000-00000A010000}"/>
    <cellStyle name="Komma 6 3" xfId="267" xr:uid="{00000000-0005-0000-0000-00000F010000}"/>
    <cellStyle name="Komma 6 3 2" xfId="268" xr:uid="{00000000-0005-0000-0000-000010010000}"/>
    <cellStyle name="Komma 6 3 2 2" xfId="932" xr:uid="{00000000-0005-0000-0000-000010010000}"/>
    <cellStyle name="Komma 6 3 3" xfId="269" xr:uid="{00000000-0005-0000-0000-000011010000}"/>
    <cellStyle name="Komma 6 3 3 2" xfId="933" xr:uid="{00000000-0005-0000-0000-000011010000}"/>
    <cellStyle name="Komma 6 3 4" xfId="931" xr:uid="{00000000-0005-0000-0000-00000F010000}"/>
    <cellStyle name="Komma 6 4" xfId="270" xr:uid="{00000000-0005-0000-0000-000012010000}"/>
    <cellStyle name="Komma 6 4 2" xfId="271" xr:uid="{00000000-0005-0000-0000-000013010000}"/>
    <cellStyle name="Komma 6 4 2 2" xfId="935" xr:uid="{00000000-0005-0000-0000-000013010000}"/>
    <cellStyle name="Komma 6 4 3" xfId="934" xr:uid="{00000000-0005-0000-0000-000012010000}"/>
    <cellStyle name="Komma 6 5" xfId="272" xr:uid="{00000000-0005-0000-0000-000014010000}"/>
    <cellStyle name="Komma 6 5 2" xfId="936" xr:uid="{00000000-0005-0000-0000-000014010000}"/>
    <cellStyle name="Komma 6 6" xfId="273" xr:uid="{00000000-0005-0000-0000-000015010000}"/>
    <cellStyle name="Komma 6 6 2" xfId="937" xr:uid="{00000000-0005-0000-0000-000015010000}"/>
    <cellStyle name="Komma 6 7" xfId="925" xr:uid="{00000000-0005-0000-0000-000009010000}"/>
    <cellStyle name="Komma 7" xfId="670" xr:uid="{00000000-0005-0000-0000-0000D2020000}"/>
    <cellStyle name="Normal 2" xfId="274" xr:uid="{00000000-0005-0000-0000-000016010000}"/>
    <cellStyle name="Normal 3" xfId="275" xr:uid="{00000000-0005-0000-0000-000017010000}"/>
    <cellStyle name="Percent 2" xfId="276" xr:uid="{00000000-0005-0000-0000-000018010000}"/>
    <cellStyle name="Prozent 2" xfId="277" xr:uid="{00000000-0005-0000-0000-000019010000}"/>
    <cellStyle name="Prozent 2 2" xfId="278" xr:uid="{00000000-0005-0000-0000-00001A010000}"/>
    <cellStyle name="Prozent 2 3" xfId="279" xr:uid="{00000000-0005-0000-0000-00001B010000}"/>
    <cellStyle name="Prozent 2 4" xfId="280" xr:uid="{00000000-0005-0000-0000-00001C010000}"/>
    <cellStyle name="Prozent 2 5" xfId="281" xr:uid="{00000000-0005-0000-0000-00001D010000}"/>
    <cellStyle name="Prozent 3" xfId="282" xr:uid="{00000000-0005-0000-0000-00001E010000}"/>
    <cellStyle name="Prozent 3 2" xfId="283" xr:uid="{00000000-0005-0000-0000-00001F010000}"/>
    <cellStyle name="Prozent 3 2 2" xfId="284" xr:uid="{00000000-0005-0000-0000-000020010000}"/>
    <cellStyle name="Prozent 3 2 2 2" xfId="285" xr:uid="{00000000-0005-0000-0000-000021010000}"/>
    <cellStyle name="Prozent 3 2 2 2 2" xfId="286" xr:uid="{00000000-0005-0000-0000-000022010000}"/>
    <cellStyle name="Prozent 3 2 2 2 2 2" xfId="287" xr:uid="{00000000-0005-0000-0000-000023010000}"/>
    <cellStyle name="Prozent 3 2 2 2 3" xfId="288" xr:uid="{00000000-0005-0000-0000-000024010000}"/>
    <cellStyle name="Prozent 3 2 2 2 4" xfId="289" xr:uid="{00000000-0005-0000-0000-000025010000}"/>
    <cellStyle name="Prozent 3 2 2 3" xfId="290" xr:uid="{00000000-0005-0000-0000-000026010000}"/>
    <cellStyle name="Prozent 3 2 2 3 2" xfId="291" xr:uid="{00000000-0005-0000-0000-000027010000}"/>
    <cellStyle name="Prozent 3 2 2 3 3" xfId="292" xr:uid="{00000000-0005-0000-0000-000028010000}"/>
    <cellStyle name="Prozent 3 2 2 4" xfId="293" xr:uid="{00000000-0005-0000-0000-000029010000}"/>
    <cellStyle name="Prozent 3 2 2 4 2" xfId="294" xr:uid="{00000000-0005-0000-0000-00002A010000}"/>
    <cellStyle name="Prozent 3 2 2 5" xfId="295" xr:uid="{00000000-0005-0000-0000-00002B010000}"/>
    <cellStyle name="Prozent 3 2 2 6" xfId="296" xr:uid="{00000000-0005-0000-0000-00002C010000}"/>
    <cellStyle name="Prozent 3 2 3" xfId="297" xr:uid="{00000000-0005-0000-0000-00002D010000}"/>
    <cellStyle name="Prozent 3 2 3 2" xfId="298" xr:uid="{00000000-0005-0000-0000-00002E010000}"/>
    <cellStyle name="Prozent 3 2 3 2 2" xfId="299" xr:uid="{00000000-0005-0000-0000-00002F010000}"/>
    <cellStyle name="Prozent 3 2 3 2 2 2" xfId="300" xr:uid="{00000000-0005-0000-0000-000030010000}"/>
    <cellStyle name="Prozent 3 2 3 2 3" xfId="301" xr:uid="{00000000-0005-0000-0000-000031010000}"/>
    <cellStyle name="Prozent 3 2 3 2 4" xfId="302" xr:uid="{00000000-0005-0000-0000-000032010000}"/>
    <cellStyle name="Prozent 3 2 3 3" xfId="303" xr:uid="{00000000-0005-0000-0000-000033010000}"/>
    <cellStyle name="Prozent 3 2 3 3 2" xfId="304" xr:uid="{00000000-0005-0000-0000-000034010000}"/>
    <cellStyle name="Prozent 3 2 3 3 3" xfId="305" xr:uid="{00000000-0005-0000-0000-000035010000}"/>
    <cellStyle name="Prozent 3 2 3 4" xfId="306" xr:uid="{00000000-0005-0000-0000-000036010000}"/>
    <cellStyle name="Prozent 3 2 3 4 2" xfId="307" xr:uid="{00000000-0005-0000-0000-000037010000}"/>
    <cellStyle name="Prozent 3 2 3 5" xfId="308" xr:uid="{00000000-0005-0000-0000-000038010000}"/>
    <cellStyle name="Prozent 3 2 3 6" xfId="309" xr:uid="{00000000-0005-0000-0000-000039010000}"/>
    <cellStyle name="Prozent 3 2 4" xfId="310" xr:uid="{00000000-0005-0000-0000-00003A010000}"/>
    <cellStyle name="Prozent 3 2 4 2" xfId="311" xr:uid="{00000000-0005-0000-0000-00003B010000}"/>
    <cellStyle name="Prozent 3 2 4 2 2" xfId="312" xr:uid="{00000000-0005-0000-0000-00003C010000}"/>
    <cellStyle name="Prozent 3 2 4 3" xfId="313" xr:uid="{00000000-0005-0000-0000-00003D010000}"/>
    <cellStyle name="Prozent 3 2 4 4" xfId="314" xr:uid="{00000000-0005-0000-0000-00003E010000}"/>
    <cellStyle name="Prozent 3 2 5" xfId="315" xr:uid="{00000000-0005-0000-0000-00003F010000}"/>
    <cellStyle name="Prozent 3 2 5 2" xfId="316" xr:uid="{00000000-0005-0000-0000-000040010000}"/>
    <cellStyle name="Prozent 3 2 5 3" xfId="317" xr:uid="{00000000-0005-0000-0000-000041010000}"/>
    <cellStyle name="Prozent 3 2 6" xfId="318" xr:uid="{00000000-0005-0000-0000-000042010000}"/>
    <cellStyle name="Prozent 3 2 6 2" xfId="319" xr:uid="{00000000-0005-0000-0000-000043010000}"/>
    <cellStyle name="Prozent 3 2 7" xfId="320" xr:uid="{00000000-0005-0000-0000-000044010000}"/>
    <cellStyle name="Prozent 3 2 8" xfId="321" xr:uid="{00000000-0005-0000-0000-000045010000}"/>
    <cellStyle name="Prozent 3 3" xfId="322" xr:uid="{00000000-0005-0000-0000-000046010000}"/>
    <cellStyle name="Prozent 3 3 2" xfId="323" xr:uid="{00000000-0005-0000-0000-000047010000}"/>
    <cellStyle name="Prozent 3 3 2 2" xfId="324" xr:uid="{00000000-0005-0000-0000-000048010000}"/>
    <cellStyle name="Prozent 3 3 2 2 2" xfId="325" xr:uid="{00000000-0005-0000-0000-000049010000}"/>
    <cellStyle name="Prozent 3 3 2 3" xfId="326" xr:uid="{00000000-0005-0000-0000-00004A010000}"/>
    <cellStyle name="Prozent 3 3 2 4" xfId="327" xr:uid="{00000000-0005-0000-0000-00004B010000}"/>
    <cellStyle name="Prozent 3 3 3" xfId="328" xr:uid="{00000000-0005-0000-0000-00004C010000}"/>
    <cellStyle name="Prozent 3 3 3 2" xfId="329" xr:uid="{00000000-0005-0000-0000-00004D010000}"/>
    <cellStyle name="Prozent 3 3 3 3" xfId="330" xr:uid="{00000000-0005-0000-0000-00004E010000}"/>
    <cellStyle name="Prozent 3 3 4" xfId="331" xr:uid="{00000000-0005-0000-0000-00004F010000}"/>
    <cellStyle name="Prozent 3 3 4 2" xfId="332" xr:uid="{00000000-0005-0000-0000-000050010000}"/>
    <cellStyle name="Prozent 3 3 5" xfId="333" xr:uid="{00000000-0005-0000-0000-000051010000}"/>
    <cellStyle name="Prozent 3 3 6" xfId="334" xr:uid="{00000000-0005-0000-0000-000052010000}"/>
    <cellStyle name="Prozent 3 4" xfId="335" xr:uid="{00000000-0005-0000-0000-000053010000}"/>
    <cellStyle name="Prozent 3 4 2" xfId="336" xr:uid="{00000000-0005-0000-0000-000054010000}"/>
    <cellStyle name="Prozent 3 4 2 2" xfId="337" xr:uid="{00000000-0005-0000-0000-000055010000}"/>
    <cellStyle name="Prozent 3 4 2 2 2" xfId="338" xr:uid="{00000000-0005-0000-0000-000056010000}"/>
    <cellStyle name="Prozent 3 4 2 3" xfId="339" xr:uid="{00000000-0005-0000-0000-000057010000}"/>
    <cellStyle name="Prozent 3 4 2 4" xfId="340" xr:uid="{00000000-0005-0000-0000-000058010000}"/>
    <cellStyle name="Prozent 3 4 3" xfId="341" xr:uid="{00000000-0005-0000-0000-000059010000}"/>
    <cellStyle name="Prozent 3 4 3 2" xfId="342" xr:uid="{00000000-0005-0000-0000-00005A010000}"/>
    <cellStyle name="Prozent 3 4 3 3" xfId="343" xr:uid="{00000000-0005-0000-0000-00005B010000}"/>
    <cellStyle name="Prozent 3 4 4" xfId="344" xr:uid="{00000000-0005-0000-0000-00005C010000}"/>
    <cellStyle name="Prozent 3 4 4 2" xfId="345" xr:uid="{00000000-0005-0000-0000-00005D010000}"/>
    <cellStyle name="Prozent 3 4 5" xfId="346" xr:uid="{00000000-0005-0000-0000-00005E010000}"/>
    <cellStyle name="Prozent 3 4 6" xfId="347" xr:uid="{00000000-0005-0000-0000-00005F010000}"/>
    <cellStyle name="Prozent 3 5" xfId="348" xr:uid="{00000000-0005-0000-0000-000060010000}"/>
    <cellStyle name="Prozent 3 5 2" xfId="349" xr:uid="{00000000-0005-0000-0000-000061010000}"/>
    <cellStyle name="Prozent 3 5 2 2" xfId="350" xr:uid="{00000000-0005-0000-0000-000062010000}"/>
    <cellStyle name="Prozent 3 5 3" xfId="351" xr:uid="{00000000-0005-0000-0000-000063010000}"/>
    <cellStyle name="Prozent 3 5 4" xfId="352" xr:uid="{00000000-0005-0000-0000-000064010000}"/>
    <cellStyle name="Prozent 3 6" xfId="353" xr:uid="{00000000-0005-0000-0000-000065010000}"/>
    <cellStyle name="Prozent 3 6 2" xfId="354" xr:uid="{00000000-0005-0000-0000-000066010000}"/>
    <cellStyle name="Prozent 3 6 3" xfId="355" xr:uid="{00000000-0005-0000-0000-000067010000}"/>
    <cellStyle name="Prozent 3 7" xfId="356" xr:uid="{00000000-0005-0000-0000-000068010000}"/>
    <cellStyle name="Prozent 3 7 2" xfId="357" xr:uid="{00000000-0005-0000-0000-000069010000}"/>
    <cellStyle name="Prozent 3 8" xfId="358" xr:uid="{00000000-0005-0000-0000-00006A010000}"/>
    <cellStyle name="Prozent 3 9" xfId="359" xr:uid="{00000000-0005-0000-0000-00006B010000}"/>
    <cellStyle name="Prozent 4" xfId="360" xr:uid="{00000000-0005-0000-0000-00006C010000}"/>
    <cellStyle name="Prozent 4 2" xfId="361" xr:uid="{00000000-0005-0000-0000-00006D010000}"/>
    <cellStyle name="Prozent 4 2 2" xfId="362" xr:uid="{00000000-0005-0000-0000-00006E010000}"/>
    <cellStyle name="Prozent 4 2 2 2" xfId="363" xr:uid="{00000000-0005-0000-0000-00006F010000}"/>
    <cellStyle name="Prozent 4 2 3" xfId="364" xr:uid="{00000000-0005-0000-0000-000070010000}"/>
    <cellStyle name="Prozent 4 2 4" xfId="365" xr:uid="{00000000-0005-0000-0000-000071010000}"/>
    <cellStyle name="Prozent 4 3" xfId="366" xr:uid="{00000000-0005-0000-0000-000072010000}"/>
    <cellStyle name="Prozent 4 3 2" xfId="367" xr:uid="{00000000-0005-0000-0000-000073010000}"/>
    <cellStyle name="Prozent 4 3 3" xfId="368" xr:uid="{00000000-0005-0000-0000-000074010000}"/>
    <cellStyle name="Prozent 4 4" xfId="369" xr:uid="{00000000-0005-0000-0000-000075010000}"/>
    <cellStyle name="Prozent 4 4 2" xfId="370" xr:uid="{00000000-0005-0000-0000-000076010000}"/>
    <cellStyle name="Prozent 4 5" xfId="371" xr:uid="{00000000-0005-0000-0000-000077010000}"/>
    <cellStyle name="Prozent 4 6" xfId="372" xr:uid="{00000000-0005-0000-0000-000078010000}"/>
    <cellStyle name="Prozent 5" xfId="373" xr:uid="{00000000-0005-0000-0000-000079010000}"/>
    <cellStyle name="Prozent 5 2" xfId="374" xr:uid="{00000000-0005-0000-0000-00007A010000}"/>
    <cellStyle name="Prozent 5 2 2" xfId="375" xr:uid="{00000000-0005-0000-0000-00007B010000}"/>
    <cellStyle name="Prozent 5 2 2 2" xfId="376" xr:uid="{00000000-0005-0000-0000-00007C010000}"/>
    <cellStyle name="Prozent 5 2 3" xfId="377" xr:uid="{00000000-0005-0000-0000-00007D010000}"/>
    <cellStyle name="Prozent 5 2 4" xfId="378" xr:uid="{00000000-0005-0000-0000-00007E010000}"/>
    <cellStyle name="Prozent 5 3" xfId="379" xr:uid="{00000000-0005-0000-0000-00007F010000}"/>
    <cellStyle name="Prozent 5 3 2" xfId="380" xr:uid="{00000000-0005-0000-0000-000080010000}"/>
    <cellStyle name="Prozent 5 3 3" xfId="381" xr:uid="{00000000-0005-0000-0000-000081010000}"/>
    <cellStyle name="Prozent 5 4" xfId="382" xr:uid="{00000000-0005-0000-0000-000082010000}"/>
    <cellStyle name="Prozent 5 4 2" xfId="383" xr:uid="{00000000-0005-0000-0000-000083010000}"/>
    <cellStyle name="Prozent 5 5" xfId="384" xr:uid="{00000000-0005-0000-0000-000084010000}"/>
    <cellStyle name="Prozent 5 6" xfId="385" xr:uid="{00000000-0005-0000-0000-000085010000}"/>
    <cellStyle name="Standard" xfId="0" builtinId="0"/>
    <cellStyle name="Standard 10" xfId="386" xr:uid="{00000000-0005-0000-0000-000086010000}"/>
    <cellStyle name="Standard 11" xfId="387" xr:uid="{00000000-0005-0000-0000-000087010000}"/>
    <cellStyle name="Standard 2" xfId="388" xr:uid="{00000000-0005-0000-0000-000088010000}"/>
    <cellStyle name="Standard 2 2" xfId="389" xr:uid="{00000000-0005-0000-0000-000089010000}"/>
    <cellStyle name="Standard 2 2 2" xfId="390" xr:uid="{00000000-0005-0000-0000-00008A010000}"/>
    <cellStyle name="Standard 2 3" xfId="391" xr:uid="{00000000-0005-0000-0000-00008B010000}"/>
    <cellStyle name="Standard 2 4" xfId="392" xr:uid="{00000000-0005-0000-0000-00008C010000}"/>
    <cellStyle name="Standard 3" xfId="393" xr:uid="{00000000-0005-0000-0000-00008D010000}"/>
    <cellStyle name="Standard 3 2" xfId="394" xr:uid="{00000000-0005-0000-0000-00008E010000}"/>
    <cellStyle name="Standard 3 2 2" xfId="395" xr:uid="{00000000-0005-0000-0000-00008F010000}"/>
    <cellStyle name="Standard 3 2 2 2" xfId="396" xr:uid="{00000000-0005-0000-0000-000090010000}"/>
    <cellStyle name="Standard 3 2 2 2 2" xfId="397" xr:uid="{00000000-0005-0000-0000-000091010000}"/>
    <cellStyle name="Standard 3 2 2 2 2 2" xfId="398" xr:uid="{00000000-0005-0000-0000-000092010000}"/>
    <cellStyle name="Standard 3 2 2 2 2 2 2" xfId="399" xr:uid="{00000000-0005-0000-0000-000093010000}"/>
    <cellStyle name="Standard 3 2 2 2 2 3" xfId="400" xr:uid="{00000000-0005-0000-0000-000094010000}"/>
    <cellStyle name="Standard 3 2 2 2 2 4" xfId="401" xr:uid="{00000000-0005-0000-0000-000095010000}"/>
    <cellStyle name="Standard 3 2 2 2 3" xfId="402" xr:uid="{00000000-0005-0000-0000-000096010000}"/>
    <cellStyle name="Standard 3 2 2 2 3 2" xfId="403" xr:uid="{00000000-0005-0000-0000-000097010000}"/>
    <cellStyle name="Standard 3 2 2 2 3 3" xfId="404" xr:uid="{00000000-0005-0000-0000-000098010000}"/>
    <cellStyle name="Standard 3 2 2 2 4" xfId="405" xr:uid="{00000000-0005-0000-0000-000099010000}"/>
    <cellStyle name="Standard 3 2 2 2 4 2" xfId="406" xr:uid="{00000000-0005-0000-0000-00009A010000}"/>
    <cellStyle name="Standard 3 2 2 2 5" xfId="407" xr:uid="{00000000-0005-0000-0000-00009B010000}"/>
    <cellStyle name="Standard 3 2 2 2 6" xfId="408" xr:uid="{00000000-0005-0000-0000-00009C010000}"/>
    <cellStyle name="Standard 3 2 2 3" xfId="409" xr:uid="{00000000-0005-0000-0000-00009D010000}"/>
    <cellStyle name="Standard 3 2 2 3 2" xfId="410" xr:uid="{00000000-0005-0000-0000-00009E010000}"/>
    <cellStyle name="Standard 3 2 2 3 2 2" xfId="411" xr:uid="{00000000-0005-0000-0000-00009F010000}"/>
    <cellStyle name="Standard 3 2 2 3 2 2 2" xfId="412" xr:uid="{00000000-0005-0000-0000-0000A0010000}"/>
    <cellStyle name="Standard 3 2 2 3 2 3" xfId="413" xr:uid="{00000000-0005-0000-0000-0000A1010000}"/>
    <cellStyle name="Standard 3 2 2 3 2 4" xfId="414" xr:uid="{00000000-0005-0000-0000-0000A2010000}"/>
    <cellStyle name="Standard 3 2 2 3 3" xfId="415" xr:uid="{00000000-0005-0000-0000-0000A3010000}"/>
    <cellStyle name="Standard 3 2 2 3 3 2" xfId="416" xr:uid="{00000000-0005-0000-0000-0000A4010000}"/>
    <cellStyle name="Standard 3 2 2 3 3 3" xfId="417" xr:uid="{00000000-0005-0000-0000-0000A5010000}"/>
    <cellStyle name="Standard 3 2 2 3 4" xfId="418" xr:uid="{00000000-0005-0000-0000-0000A6010000}"/>
    <cellStyle name="Standard 3 2 2 3 4 2" xfId="419" xr:uid="{00000000-0005-0000-0000-0000A7010000}"/>
    <cellStyle name="Standard 3 2 2 3 5" xfId="420" xr:uid="{00000000-0005-0000-0000-0000A8010000}"/>
    <cellStyle name="Standard 3 2 2 3 6" xfId="421" xr:uid="{00000000-0005-0000-0000-0000A9010000}"/>
    <cellStyle name="Standard 3 2 2 4" xfId="422" xr:uid="{00000000-0005-0000-0000-0000AA010000}"/>
    <cellStyle name="Standard 3 2 2 4 2" xfId="423" xr:uid="{00000000-0005-0000-0000-0000AB010000}"/>
    <cellStyle name="Standard 3 2 2 4 2 2" xfId="424" xr:uid="{00000000-0005-0000-0000-0000AC010000}"/>
    <cellStyle name="Standard 3 2 2 4 3" xfId="425" xr:uid="{00000000-0005-0000-0000-0000AD010000}"/>
    <cellStyle name="Standard 3 2 2 4 4" xfId="426" xr:uid="{00000000-0005-0000-0000-0000AE010000}"/>
    <cellStyle name="Standard 3 2 2 5" xfId="427" xr:uid="{00000000-0005-0000-0000-0000AF010000}"/>
    <cellStyle name="Standard 3 2 2 5 2" xfId="428" xr:uid="{00000000-0005-0000-0000-0000B0010000}"/>
    <cellStyle name="Standard 3 2 2 5 3" xfId="429" xr:uid="{00000000-0005-0000-0000-0000B1010000}"/>
    <cellStyle name="Standard 3 2 2 6" xfId="430" xr:uid="{00000000-0005-0000-0000-0000B2010000}"/>
    <cellStyle name="Standard 3 2 2 6 2" xfId="431" xr:uid="{00000000-0005-0000-0000-0000B3010000}"/>
    <cellStyle name="Standard 3 2 2 7" xfId="432" xr:uid="{00000000-0005-0000-0000-0000B4010000}"/>
    <cellStyle name="Standard 3 2 2 8" xfId="433" xr:uid="{00000000-0005-0000-0000-0000B5010000}"/>
    <cellStyle name="Standard 3 2 3" xfId="434" xr:uid="{00000000-0005-0000-0000-0000B6010000}"/>
    <cellStyle name="Standard 3 2 3 2" xfId="435" xr:uid="{00000000-0005-0000-0000-0000B7010000}"/>
    <cellStyle name="Standard 3 2 3 2 2" xfId="436" xr:uid="{00000000-0005-0000-0000-0000B8010000}"/>
    <cellStyle name="Standard 3 2 3 2 2 2" xfId="437" xr:uid="{00000000-0005-0000-0000-0000B9010000}"/>
    <cellStyle name="Standard 3 2 3 2 3" xfId="438" xr:uid="{00000000-0005-0000-0000-0000BA010000}"/>
    <cellStyle name="Standard 3 2 3 2 4" xfId="439" xr:uid="{00000000-0005-0000-0000-0000BB010000}"/>
    <cellStyle name="Standard 3 2 3 3" xfId="440" xr:uid="{00000000-0005-0000-0000-0000BC010000}"/>
    <cellStyle name="Standard 3 2 3 3 2" xfId="441" xr:uid="{00000000-0005-0000-0000-0000BD010000}"/>
    <cellStyle name="Standard 3 2 3 3 3" xfId="442" xr:uid="{00000000-0005-0000-0000-0000BE010000}"/>
    <cellStyle name="Standard 3 2 3 4" xfId="443" xr:uid="{00000000-0005-0000-0000-0000BF010000}"/>
    <cellStyle name="Standard 3 2 3 4 2" xfId="444" xr:uid="{00000000-0005-0000-0000-0000C0010000}"/>
    <cellStyle name="Standard 3 2 3 5" xfId="445" xr:uid="{00000000-0005-0000-0000-0000C1010000}"/>
    <cellStyle name="Standard 3 2 3 6" xfId="446" xr:uid="{00000000-0005-0000-0000-0000C2010000}"/>
    <cellStyle name="Standard 3 2 4" xfId="447" xr:uid="{00000000-0005-0000-0000-0000C3010000}"/>
    <cellStyle name="Standard 3 2 4 2" xfId="448" xr:uid="{00000000-0005-0000-0000-0000C4010000}"/>
    <cellStyle name="Standard 3 2 4 2 2" xfId="449" xr:uid="{00000000-0005-0000-0000-0000C5010000}"/>
    <cellStyle name="Standard 3 2 4 2 2 2" xfId="450" xr:uid="{00000000-0005-0000-0000-0000C6010000}"/>
    <cellStyle name="Standard 3 2 4 2 3" xfId="451" xr:uid="{00000000-0005-0000-0000-0000C7010000}"/>
    <cellStyle name="Standard 3 2 4 2 4" xfId="452" xr:uid="{00000000-0005-0000-0000-0000C8010000}"/>
    <cellStyle name="Standard 3 2 4 3" xfId="453" xr:uid="{00000000-0005-0000-0000-0000C9010000}"/>
    <cellStyle name="Standard 3 2 4 3 2" xfId="454" xr:uid="{00000000-0005-0000-0000-0000CA010000}"/>
    <cellStyle name="Standard 3 2 4 3 3" xfId="455" xr:uid="{00000000-0005-0000-0000-0000CB010000}"/>
    <cellStyle name="Standard 3 2 4 4" xfId="456" xr:uid="{00000000-0005-0000-0000-0000CC010000}"/>
    <cellStyle name="Standard 3 2 4 4 2" xfId="457" xr:uid="{00000000-0005-0000-0000-0000CD010000}"/>
    <cellStyle name="Standard 3 2 4 5" xfId="458" xr:uid="{00000000-0005-0000-0000-0000CE010000}"/>
    <cellStyle name="Standard 3 2 4 6" xfId="459" xr:uid="{00000000-0005-0000-0000-0000CF010000}"/>
    <cellStyle name="Standard 3 2 5" xfId="460" xr:uid="{00000000-0005-0000-0000-0000D0010000}"/>
    <cellStyle name="Standard 3 2 5 2" xfId="461" xr:uid="{00000000-0005-0000-0000-0000D1010000}"/>
    <cellStyle name="Standard 3 2 5 2 2" xfId="462" xr:uid="{00000000-0005-0000-0000-0000D2010000}"/>
    <cellStyle name="Standard 3 2 5 3" xfId="463" xr:uid="{00000000-0005-0000-0000-0000D3010000}"/>
    <cellStyle name="Standard 3 2 5 4" xfId="464" xr:uid="{00000000-0005-0000-0000-0000D4010000}"/>
    <cellStyle name="Standard 3 2 6" xfId="465" xr:uid="{00000000-0005-0000-0000-0000D5010000}"/>
    <cellStyle name="Standard 3 2 6 2" xfId="466" xr:uid="{00000000-0005-0000-0000-0000D6010000}"/>
    <cellStyle name="Standard 3 2 6 3" xfId="467" xr:uid="{00000000-0005-0000-0000-0000D7010000}"/>
    <cellStyle name="Standard 3 2 7" xfId="468" xr:uid="{00000000-0005-0000-0000-0000D8010000}"/>
    <cellStyle name="Standard 3 2 7 2" xfId="469" xr:uid="{00000000-0005-0000-0000-0000D9010000}"/>
    <cellStyle name="Standard 3 2 8" xfId="470" xr:uid="{00000000-0005-0000-0000-0000DA010000}"/>
    <cellStyle name="Standard 3 2 9" xfId="471" xr:uid="{00000000-0005-0000-0000-0000DB010000}"/>
    <cellStyle name="Standard 3 3" xfId="472" xr:uid="{00000000-0005-0000-0000-0000DC010000}"/>
    <cellStyle name="Standard 3 4" xfId="473" xr:uid="{00000000-0005-0000-0000-0000DD010000}"/>
    <cellStyle name="Standard 3 4 2" xfId="474" xr:uid="{00000000-0005-0000-0000-0000DE010000}"/>
    <cellStyle name="Standard 3 4 2 2" xfId="475" xr:uid="{00000000-0005-0000-0000-0000DF010000}"/>
    <cellStyle name="Standard 3 4 2 2 2" xfId="476" xr:uid="{00000000-0005-0000-0000-0000E0010000}"/>
    <cellStyle name="Standard 3 4 2 2 2 2" xfId="477" xr:uid="{00000000-0005-0000-0000-0000E1010000}"/>
    <cellStyle name="Standard 3 4 2 2 2 2 2" xfId="478" xr:uid="{00000000-0005-0000-0000-0000E2010000}"/>
    <cellStyle name="Standard 3 4 2 2 2 3" xfId="479" xr:uid="{00000000-0005-0000-0000-0000E3010000}"/>
    <cellStyle name="Standard 3 4 2 2 2 4" xfId="480" xr:uid="{00000000-0005-0000-0000-0000E4010000}"/>
    <cellStyle name="Standard 3 4 2 2 3" xfId="481" xr:uid="{00000000-0005-0000-0000-0000E5010000}"/>
    <cellStyle name="Standard 3 4 2 2 3 2" xfId="482" xr:uid="{00000000-0005-0000-0000-0000E6010000}"/>
    <cellStyle name="Standard 3 4 2 2 3 3" xfId="483" xr:uid="{00000000-0005-0000-0000-0000E7010000}"/>
    <cellStyle name="Standard 3 4 2 2 4" xfId="484" xr:uid="{00000000-0005-0000-0000-0000E8010000}"/>
    <cellStyle name="Standard 3 4 2 2 4 2" xfId="485" xr:uid="{00000000-0005-0000-0000-0000E9010000}"/>
    <cellStyle name="Standard 3 4 2 2 5" xfId="486" xr:uid="{00000000-0005-0000-0000-0000EA010000}"/>
    <cellStyle name="Standard 3 4 2 2 6" xfId="487" xr:uid="{00000000-0005-0000-0000-0000EB010000}"/>
    <cellStyle name="Standard 3 4 2 3" xfId="488" xr:uid="{00000000-0005-0000-0000-0000EC010000}"/>
    <cellStyle name="Standard 3 4 2 3 2" xfId="489" xr:uid="{00000000-0005-0000-0000-0000ED010000}"/>
    <cellStyle name="Standard 3 4 2 3 2 2" xfId="490" xr:uid="{00000000-0005-0000-0000-0000EE010000}"/>
    <cellStyle name="Standard 3 4 2 3 2 2 2" xfId="491" xr:uid="{00000000-0005-0000-0000-0000EF010000}"/>
    <cellStyle name="Standard 3 4 2 3 2 3" xfId="492" xr:uid="{00000000-0005-0000-0000-0000F0010000}"/>
    <cellStyle name="Standard 3 4 2 3 2 4" xfId="493" xr:uid="{00000000-0005-0000-0000-0000F1010000}"/>
    <cellStyle name="Standard 3 4 2 3 3" xfId="494" xr:uid="{00000000-0005-0000-0000-0000F2010000}"/>
    <cellStyle name="Standard 3 4 2 3 3 2" xfId="495" xr:uid="{00000000-0005-0000-0000-0000F3010000}"/>
    <cellStyle name="Standard 3 4 2 3 3 3" xfId="496" xr:uid="{00000000-0005-0000-0000-0000F4010000}"/>
    <cellStyle name="Standard 3 4 2 3 4" xfId="497" xr:uid="{00000000-0005-0000-0000-0000F5010000}"/>
    <cellStyle name="Standard 3 4 2 3 4 2" xfId="498" xr:uid="{00000000-0005-0000-0000-0000F6010000}"/>
    <cellStyle name="Standard 3 4 2 3 5" xfId="499" xr:uid="{00000000-0005-0000-0000-0000F7010000}"/>
    <cellStyle name="Standard 3 4 2 3 6" xfId="500" xr:uid="{00000000-0005-0000-0000-0000F8010000}"/>
    <cellStyle name="Standard 3 4 2 4" xfId="501" xr:uid="{00000000-0005-0000-0000-0000F9010000}"/>
    <cellStyle name="Standard 3 4 2 4 2" xfId="502" xr:uid="{00000000-0005-0000-0000-0000FA010000}"/>
    <cellStyle name="Standard 3 4 2 4 2 2" xfId="503" xr:uid="{00000000-0005-0000-0000-0000FB010000}"/>
    <cellStyle name="Standard 3 4 2 4 3" xfId="504" xr:uid="{00000000-0005-0000-0000-0000FC010000}"/>
    <cellStyle name="Standard 3 4 2 4 4" xfId="505" xr:uid="{00000000-0005-0000-0000-0000FD010000}"/>
    <cellStyle name="Standard 3 4 2 5" xfId="506" xr:uid="{00000000-0005-0000-0000-0000FE010000}"/>
    <cellStyle name="Standard 3 4 2 5 2" xfId="507" xr:uid="{00000000-0005-0000-0000-0000FF010000}"/>
    <cellStyle name="Standard 3 4 2 5 3" xfId="508" xr:uid="{00000000-0005-0000-0000-000000020000}"/>
    <cellStyle name="Standard 3 4 2 6" xfId="509" xr:uid="{00000000-0005-0000-0000-000001020000}"/>
    <cellStyle name="Standard 3 4 2 6 2" xfId="510" xr:uid="{00000000-0005-0000-0000-000002020000}"/>
    <cellStyle name="Standard 3 4 2 7" xfId="511" xr:uid="{00000000-0005-0000-0000-000003020000}"/>
    <cellStyle name="Standard 3 4 2 8" xfId="512" xr:uid="{00000000-0005-0000-0000-000004020000}"/>
    <cellStyle name="Standard 3 4 3" xfId="513" xr:uid="{00000000-0005-0000-0000-000005020000}"/>
    <cellStyle name="Standard 3 4 3 2" xfId="514" xr:uid="{00000000-0005-0000-0000-000006020000}"/>
    <cellStyle name="Standard 3 4 3 2 2" xfId="515" xr:uid="{00000000-0005-0000-0000-000007020000}"/>
    <cellStyle name="Standard 3 4 3 2 2 2" xfId="516" xr:uid="{00000000-0005-0000-0000-000008020000}"/>
    <cellStyle name="Standard 3 4 3 2 3" xfId="517" xr:uid="{00000000-0005-0000-0000-000009020000}"/>
    <cellStyle name="Standard 3 4 3 2 4" xfId="518" xr:uid="{00000000-0005-0000-0000-00000A020000}"/>
    <cellStyle name="Standard 3 4 3 3" xfId="519" xr:uid="{00000000-0005-0000-0000-00000B020000}"/>
    <cellStyle name="Standard 3 4 3 3 2" xfId="520" xr:uid="{00000000-0005-0000-0000-00000C020000}"/>
    <cellStyle name="Standard 3 4 3 3 3" xfId="521" xr:uid="{00000000-0005-0000-0000-00000D020000}"/>
    <cellStyle name="Standard 3 4 3 4" xfId="522" xr:uid="{00000000-0005-0000-0000-00000E020000}"/>
    <cellStyle name="Standard 3 4 3 4 2" xfId="523" xr:uid="{00000000-0005-0000-0000-00000F020000}"/>
    <cellStyle name="Standard 3 4 3 5" xfId="524" xr:uid="{00000000-0005-0000-0000-000010020000}"/>
    <cellStyle name="Standard 3 4 3 6" xfId="525" xr:uid="{00000000-0005-0000-0000-000011020000}"/>
    <cellStyle name="Standard 3 4 4" xfId="526" xr:uid="{00000000-0005-0000-0000-000012020000}"/>
    <cellStyle name="Standard 3 4 4 2" xfId="527" xr:uid="{00000000-0005-0000-0000-000013020000}"/>
    <cellStyle name="Standard 3 4 4 2 2" xfId="528" xr:uid="{00000000-0005-0000-0000-000014020000}"/>
    <cellStyle name="Standard 3 4 4 2 2 2" xfId="529" xr:uid="{00000000-0005-0000-0000-000015020000}"/>
    <cellStyle name="Standard 3 4 4 2 3" xfId="530" xr:uid="{00000000-0005-0000-0000-000016020000}"/>
    <cellStyle name="Standard 3 4 4 2 4" xfId="531" xr:uid="{00000000-0005-0000-0000-000017020000}"/>
    <cellStyle name="Standard 3 4 4 3" xfId="532" xr:uid="{00000000-0005-0000-0000-000018020000}"/>
    <cellStyle name="Standard 3 4 4 3 2" xfId="533" xr:uid="{00000000-0005-0000-0000-000019020000}"/>
    <cellStyle name="Standard 3 4 4 3 3" xfId="534" xr:uid="{00000000-0005-0000-0000-00001A020000}"/>
    <cellStyle name="Standard 3 4 4 4" xfId="535" xr:uid="{00000000-0005-0000-0000-00001B020000}"/>
    <cellStyle name="Standard 3 4 4 4 2" xfId="536" xr:uid="{00000000-0005-0000-0000-00001C020000}"/>
    <cellStyle name="Standard 3 4 4 5" xfId="537" xr:uid="{00000000-0005-0000-0000-00001D020000}"/>
    <cellStyle name="Standard 3 4 4 6" xfId="538" xr:uid="{00000000-0005-0000-0000-00001E020000}"/>
    <cellStyle name="Standard 3 4 5" xfId="539" xr:uid="{00000000-0005-0000-0000-00001F020000}"/>
    <cellStyle name="Standard 3 4 5 2" xfId="540" xr:uid="{00000000-0005-0000-0000-000020020000}"/>
    <cellStyle name="Standard 3 4 5 2 2" xfId="541" xr:uid="{00000000-0005-0000-0000-000021020000}"/>
    <cellStyle name="Standard 3 4 5 3" xfId="542" xr:uid="{00000000-0005-0000-0000-000022020000}"/>
    <cellStyle name="Standard 3 4 5 4" xfId="543" xr:uid="{00000000-0005-0000-0000-000023020000}"/>
    <cellStyle name="Standard 3 4 6" xfId="544" xr:uid="{00000000-0005-0000-0000-000024020000}"/>
    <cellStyle name="Standard 3 4 6 2" xfId="545" xr:uid="{00000000-0005-0000-0000-000025020000}"/>
    <cellStyle name="Standard 3 4 6 3" xfId="546" xr:uid="{00000000-0005-0000-0000-000026020000}"/>
    <cellStyle name="Standard 3 4 7" xfId="547" xr:uid="{00000000-0005-0000-0000-000027020000}"/>
    <cellStyle name="Standard 3 4 7 2" xfId="548" xr:uid="{00000000-0005-0000-0000-000028020000}"/>
    <cellStyle name="Standard 3 4 8" xfId="549" xr:uid="{00000000-0005-0000-0000-000029020000}"/>
    <cellStyle name="Standard 3 4 9" xfId="550" xr:uid="{00000000-0005-0000-0000-00002A020000}"/>
    <cellStyle name="Standard 3 5" xfId="551" xr:uid="{00000000-0005-0000-0000-00002B020000}"/>
    <cellStyle name="Standard 4" xfId="552" xr:uid="{00000000-0005-0000-0000-00002C020000}"/>
    <cellStyle name="Standard 4 2" xfId="553" xr:uid="{00000000-0005-0000-0000-00002D020000}"/>
    <cellStyle name="Standard 4 3" xfId="554" xr:uid="{00000000-0005-0000-0000-00002E020000}"/>
    <cellStyle name="Standard 4 4" xfId="555" xr:uid="{00000000-0005-0000-0000-00002F020000}"/>
    <cellStyle name="Standard 4 5" xfId="556" xr:uid="{00000000-0005-0000-0000-000030020000}"/>
    <cellStyle name="Standard 5" xfId="557" xr:uid="{00000000-0005-0000-0000-000031020000}"/>
    <cellStyle name="Standard 5 2" xfId="558" xr:uid="{00000000-0005-0000-0000-000032020000}"/>
    <cellStyle name="Standard 5 3" xfId="559" xr:uid="{00000000-0005-0000-0000-000033020000}"/>
    <cellStyle name="Standard 5 4" xfId="560" xr:uid="{00000000-0005-0000-0000-000034020000}"/>
    <cellStyle name="Standard 5 5" xfId="561" xr:uid="{00000000-0005-0000-0000-000035020000}"/>
    <cellStyle name="Standard 6" xfId="562" xr:uid="{00000000-0005-0000-0000-000036020000}"/>
    <cellStyle name="Standard 6 2" xfId="563" xr:uid="{00000000-0005-0000-0000-000037020000}"/>
    <cellStyle name="Standard 6 2 2" xfId="564" xr:uid="{00000000-0005-0000-0000-000038020000}"/>
    <cellStyle name="Standard 6 2 2 2" xfId="565" xr:uid="{00000000-0005-0000-0000-000039020000}"/>
    <cellStyle name="Standard 6 2 2 2 2" xfId="566" xr:uid="{00000000-0005-0000-0000-00003A020000}"/>
    <cellStyle name="Standard 6 2 2 2 2 2" xfId="567" xr:uid="{00000000-0005-0000-0000-00003B020000}"/>
    <cellStyle name="Standard 6 2 2 2 3" xfId="568" xr:uid="{00000000-0005-0000-0000-00003C020000}"/>
    <cellStyle name="Standard 6 2 2 2 4" xfId="569" xr:uid="{00000000-0005-0000-0000-00003D020000}"/>
    <cellStyle name="Standard 6 2 2 3" xfId="570" xr:uid="{00000000-0005-0000-0000-00003E020000}"/>
    <cellStyle name="Standard 6 2 2 3 2" xfId="571" xr:uid="{00000000-0005-0000-0000-00003F020000}"/>
    <cellStyle name="Standard 6 2 2 3 3" xfId="572" xr:uid="{00000000-0005-0000-0000-000040020000}"/>
    <cellStyle name="Standard 6 2 2 4" xfId="573" xr:uid="{00000000-0005-0000-0000-000041020000}"/>
    <cellStyle name="Standard 6 2 2 4 2" xfId="574" xr:uid="{00000000-0005-0000-0000-000042020000}"/>
    <cellStyle name="Standard 6 2 2 5" xfId="575" xr:uid="{00000000-0005-0000-0000-000043020000}"/>
    <cellStyle name="Standard 6 2 2 6" xfId="576" xr:uid="{00000000-0005-0000-0000-000044020000}"/>
    <cellStyle name="Standard 6 2 3" xfId="577" xr:uid="{00000000-0005-0000-0000-000045020000}"/>
    <cellStyle name="Standard 6 2 3 2" xfId="578" xr:uid="{00000000-0005-0000-0000-000046020000}"/>
    <cellStyle name="Standard 6 2 3 2 2" xfId="579" xr:uid="{00000000-0005-0000-0000-000047020000}"/>
    <cellStyle name="Standard 6 2 3 2 2 2" xfId="580" xr:uid="{00000000-0005-0000-0000-000048020000}"/>
    <cellStyle name="Standard 6 2 3 2 3" xfId="581" xr:uid="{00000000-0005-0000-0000-000049020000}"/>
    <cellStyle name="Standard 6 2 3 2 4" xfId="582" xr:uid="{00000000-0005-0000-0000-00004A020000}"/>
    <cellStyle name="Standard 6 2 3 3" xfId="583" xr:uid="{00000000-0005-0000-0000-00004B020000}"/>
    <cellStyle name="Standard 6 2 3 3 2" xfId="584" xr:uid="{00000000-0005-0000-0000-00004C020000}"/>
    <cellStyle name="Standard 6 2 3 3 3" xfId="585" xr:uid="{00000000-0005-0000-0000-00004D020000}"/>
    <cellStyle name="Standard 6 2 3 4" xfId="586" xr:uid="{00000000-0005-0000-0000-00004E020000}"/>
    <cellStyle name="Standard 6 2 3 4 2" xfId="587" xr:uid="{00000000-0005-0000-0000-00004F020000}"/>
    <cellStyle name="Standard 6 2 3 5" xfId="588" xr:uid="{00000000-0005-0000-0000-000050020000}"/>
    <cellStyle name="Standard 6 2 3 6" xfId="589" xr:uid="{00000000-0005-0000-0000-000051020000}"/>
    <cellStyle name="Standard 6 2 4" xfId="590" xr:uid="{00000000-0005-0000-0000-000052020000}"/>
    <cellStyle name="Standard 6 2 4 2" xfId="591" xr:uid="{00000000-0005-0000-0000-000053020000}"/>
    <cellStyle name="Standard 6 2 4 2 2" xfId="592" xr:uid="{00000000-0005-0000-0000-000054020000}"/>
    <cellStyle name="Standard 6 2 4 3" xfId="593" xr:uid="{00000000-0005-0000-0000-000055020000}"/>
    <cellStyle name="Standard 6 2 4 4" xfId="594" xr:uid="{00000000-0005-0000-0000-000056020000}"/>
    <cellStyle name="Standard 6 2 5" xfId="595" xr:uid="{00000000-0005-0000-0000-000057020000}"/>
    <cellStyle name="Standard 6 2 5 2" xfId="596" xr:uid="{00000000-0005-0000-0000-000058020000}"/>
    <cellStyle name="Standard 6 2 5 3" xfId="597" xr:uid="{00000000-0005-0000-0000-000059020000}"/>
    <cellStyle name="Standard 6 2 6" xfId="598" xr:uid="{00000000-0005-0000-0000-00005A020000}"/>
    <cellStyle name="Standard 6 2 6 2" xfId="599" xr:uid="{00000000-0005-0000-0000-00005B020000}"/>
    <cellStyle name="Standard 6 2 7" xfId="600" xr:uid="{00000000-0005-0000-0000-00005C020000}"/>
    <cellStyle name="Standard 6 2 8" xfId="601" xr:uid="{00000000-0005-0000-0000-00005D020000}"/>
    <cellStyle name="Standard 6 3" xfId="602" xr:uid="{00000000-0005-0000-0000-00005E020000}"/>
    <cellStyle name="Standard 6 3 2" xfId="603" xr:uid="{00000000-0005-0000-0000-00005F020000}"/>
    <cellStyle name="Standard 6 3 2 2" xfId="604" xr:uid="{00000000-0005-0000-0000-000060020000}"/>
    <cellStyle name="Standard 6 3 2 2 2" xfId="605" xr:uid="{00000000-0005-0000-0000-000061020000}"/>
    <cellStyle name="Standard 6 3 2 3" xfId="606" xr:uid="{00000000-0005-0000-0000-000062020000}"/>
    <cellStyle name="Standard 6 3 2 4" xfId="607" xr:uid="{00000000-0005-0000-0000-000063020000}"/>
    <cellStyle name="Standard 6 3 3" xfId="608" xr:uid="{00000000-0005-0000-0000-000064020000}"/>
    <cellStyle name="Standard 6 3 3 2" xfId="609" xr:uid="{00000000-0005-0000-0000-000065020000}"/>
    <cellStyle name="Standard 6 3 3 3" xfId="610" xr:uid="{00000000-0005-0000-0000-000066020000}"/>
    <cellStyle name="Standard 6 3 4" xfId="611" xr:uid="{00000000-0005-0000-0000-000067020000}"/>
    <cellStyle name="Standard 6 3 4 2" xfId="612" xr:uid="{00000000-0005-0000-0000-000068020000}"/>
    <cellStyle name="Standard 6 3 5" xfId="613" xr:uid="{00000000-0005-0000-0000-000069020000}"/>
    <cellStyle name="Standard 6 3 6" xfId="614" xr:uid="{00000000-0005-0000-0000-00006A020000}"/>
    <cellStyle name="Standard 6 4" xfId="615" xr:uid="{00000000-0005-0000-0000-00006B020000}"/>
    <cellStyle name="Standard 6 4 2" xfId="616" xr:uid="{00000000-0005-0000-0000-00006C020000}"/>
    <cellStyle name="Standard 6 4 2 2" xfId="617" xr:uid="{00000000-0005-0000-0000-00006D020000}"/>
    <cellStyle name="Standard 6 4 2 2 2" xfId="618" xr:uid="{00000000-0005-0000-0000-00006E020000}"/>
    <cellStyle name="Standard 6 4 2 3" xfId="619" xr:uid="{00000000-0005-0000-0000-00006F020000}"/>
    <cellStyle name="Standard 6 4 2 4" xfId="620" xr:uid="{00000000-0005-0000-0000-000070020000}"/>
    <cellStyle name="Standard 6 4 3" xfId="621" xr:uid="{00000000-0005-0000-0000-000071020000}"/>
    <cellStyle name="Standard 6 4 3 2" xfId="622" xr:uid="{00000000-0005-0000-0000-000072020000}"/>
    <cellStyle name="Standard 6 4 3 3" xfId="623" xr:uid="{00000000-0005-0000-0000-000073020000}"/>
    <cellStyle name="Standard 6 4 4" xfId="624" xr:uid="{00000000-0005-0000-0000-000074020000}"/>
    <cellStyle name="Standard 6 4 4 2" xfId="625" xr:uid="{00000000-0005-0000-0000-000075020000}"/>
    <cellStyle name="Standard 6 4 5" xfId="626" xr:uid="{00000000-0005-0000-0000-000076020000}"/>
    <cellStyle name="Standard 6 4 6" xfId="627" xr:uid="{00000000-0005-0000-0000-000077020000}"/>
    <cellStyle name="Standard 6 5" xfId="628" xr:uid="{00000000-0005-0000-0000-000078020000}"/>
    <cellStyle name="Standard 6 5 2" xfId="629" xr:uid="{00000000-0005-0000-0000-000079020000}"/>
    <cellStyle name="Standard 6 5 2 2" xfId="630" xr:uid="{00000000-0005-0000-0000-00007A020000}"/>
    <cellStyle name="Standard 6 5 3" xfId="631" xr:uid="{00000000-0005-0000-0000-00007B020000}"/>
    <cellStyle name="Standard 6 5 4" xfId="632" xr:uid="{00000000-0005-0000-0000-00007C020000}"/>
    <cellStyle name="Standard 6 6" xfId="633" xr:uid="{00000000-0005-0000-0000-00007D020000}"/>
    <cellStyle name="Standard 6 6 2" xfId="634" xr:uid="{00000000-0005-0000-0000-00007E020000}"/>
    <cellStyle name="Standard 6 6 3" xfId="635" xr:uid="{00000000-0005-0000-0000-00007F020000}"/>
    <cellStyle name="Standard 6 7" xfId="636" xr:uid="{00000000-0005-0000-0000-000080020000}"/>
    <cellStyle name="Standard 6 7 2" xfId="637" xr:uid="{00000000-0005-0000-0000-000081020000}"/>
    <cellStyle name="Standard 6 8" xfId="638" xr:uid="{00000000-0005-0000-0000-000082020000}"/>
    <cellStyle name="Standard 6 9" xfId="639" xr:uid="{00000000-0005-0000-0000-000083020000}"/>
    <cellStyle name="Standard 7" xfId="640" xr:uid="{00000000-0005-0000-0000-000084020000}"/>
    <cellStyle name="Standard 7 2" xfId="641" xr:uid="{00000000-0005-0000-0000-000085020000}"/>
    <cellStyle name="Standard 7 2 2" xfId="642" xr:uid="{00000000-0005-0000-0000-000086020000}"/>
    <cellStyle name="Standard 7 2 2 2" xfId="643" xr:uid="{00000000-0005-0000-0000-000087020000}"/>
    <cellStyle name="Standard 7 2 3" xfId="644" xr:uid="{00000000-0005-0000-0000-000088020000}"/>
    <cellStyle name="Standard 7 2 4" xfId="645" xr:uid="{00000000-0005-0000-0000-000089020000}"/>
    <cellStyle name="Standard 7 3" xfId="646" xr:uid="{00000000-0005-0000-0000-00008A020000}"/>
    <cellStyle name="Standard 7 3 2" xfId="647" xr:uid="{00000000-0005-0000-0000-00008B020000}"/>
    <cellStyle name="Standard 7 3 3" xfId="648" xr:uid="{00000000-0005-0000-0000-00008C020000}"/>
    <cellStyle name="Standard 7 4" xfId="649" xr:uid="{00000000-0005-0000-0000-00008D020000}"/>
    <cellStyle name="Standard 7 4 2" xfId="650" xr:uid="{00000000-0005-0000-0000-00008E020000}"/>
    <cellStyle name="Standard 7 5" xfId="651" xr:uid="{00000000-0005-0000-0000-00008F020000}"/>
    <cellStyle name="Standard 7 6" xfId="652" xr:uid="{00000000-0005-0000-0000-000090020000}"/>
    <cellStyle name="Standard 8" xfId="653" xr:uid="{00000000-0005-0000-0000-000091020000}"/>
    <cellStyle name="Standard 8 2" xfId="654" xr:uid="{00000000-0005-0000-0000-000092020000}"/>
    <cellStyle name="Standard 8 2 2" xfId="655" xr:uid="{00000000-0005-0000-0000-000093020000}"/>
    <cellStyle name="Standard 8 2 2 2" xfId="656" xr:uid="{00000000-0005-0000-0000-000094020000}"/>
    <cellStyle name="Standard 8 2 3" xfId="657" xr:uid="{00000000-0005-0000-0000-000095020000}"/>
    <cellStyle name="Standard 8 2 4" xfId="658" xr:uid="{00000000-0005-0000-0000-000096020000}"/>
    <cellStyle name="Standard 8 3" xfId="659" xr:uid="{00000000-0005-0000-0000-000097020000}"/>
    <cellStyle name="Standard 8 3 2" xfId="660" xr:uid="{00000000-0005-0000-0000-000098020000}"/>
    <cellStyle name="Standard 8 3 3" xfId="661" xr:uid="{00000000-0005-0000-0000-000099020000}"/>
    <cellStyle name="Standard 8 4" xfId="662" xr:uid="{00000000-0005-0000-0000-00009A020000}"/>
    <cellStyle name="Standard 8 4 2" xfId="663" xr:uid="{00000000-0005-0000-0000-00009B020000}"/>
    <cellStyle name="Standard 8 5" xfId="664" xr:uid="{00000000-0005-0000-0000-00009C020000}"/>
    <cellStyle name="Standard 8 6" xfId="665" xr:uid="{00000000-0005-0000-0000-00009D020000}"/>
    <cellStyle name="Standard 9" xfId="666" xr:uid="{00000000-0005-0000-0000-00009E020000}"/>
    <cellStyle name="Stil 1" xfId="938" xr:uid="{21C92A1D-81B1-4112-9BFF-3ADE789D47E3}"/>
    <cellStyle name="Unbenannt1" xfId="667" xr:uid="{00000000-0005-0000-0000-00009F020000}"/>
    <cellStyle name="Unbenannt2" xfId="668" xr:uid="{00000000-0005-0000-0000-0000A0020000}"/>
    <cellStyle name="Обычный_2++" xfId="669" xr:uid="{00000000-0005-0000-0000-0000A1020000}"/>
  </cellStyles>
  <dxfs count="12">
    <dxf>
      <font>
        <sz val="11"/>
        <color rgb="FF000000"/>
        <name val="Calibri"/>
        <charset val="1"/>
      </font>
      <numFmt numFmtId="164" formatCode="&quot;n/a&quot;"/>
    </dxf>
    <dxf>
      <font>
        <sz val="11"/>
        <color rgb="FF000000"/>
        <name val="Calibri"/>
        <charset val="1"/>
      </font>
      <numFmt numFmtId="164" formatCode="&quot;n/a&quot;"/>
    </dxf>
    <dxf>
      <numFmt numFmtId="164" formatCode="&quot;n/a&quot;"/>
    </dxf>
    <dxf>
      <numFmt numFmtId="164" formatCode="&quot;n/a&quot;"/>
    </dxf>
    <dxf>
      <numFmt numFmtId="164" formatCode="&quot;n/a&quot;"/>
    </dxf>
    <dxf>
      <font>
        <sz val="11"/>
        <color rgb="FF000000"/>
        <name val="Calibri"/>
        <charset val="1"/>
      </font>
      <numFmt numFmtId="164" formatCode="&quot;n/a&quot;"/>
    </dxf>
    <dxf>
      <numFmt numFmtId="164" formatCode="&quot;n/a&quot;"/>
    </dxf>
    <dxf>
      <numFmt numFmtId="164" formatCode="&quot;n/a&quot;"/>
    </dxf>
    <dxf>
      <font>
        <sz val="11"/>
        <color rgb="FF000000"/>
        <name val="Calibri"/>
        <charset val="1"/>
      </font>
      <numFmt numFmtId="164" formatCode="&quot;n/a&quot;"/>
    </dxf>
    <dxf>
      <font>
        <sz val="11"/>
        <color rgb="FF000000"/>
        <name val="Calibri"/>
        <charset val="1"/>
      </font>
      <numFmt numFmtId="164" formatCode="&quot;n/a&quot;"/>
    </dxf>
    <dxf>
      <font>
        <sz val="11"/>
        <color rgb="FF000000"/>
        <name val="Calibri"/>
        <charset val="1"/>
      </font>
      <numFmt numFmtId="164" formatCode="&quot;n/a&quot;"/>
    </dxf>
    <dxf>
      <font>
        <sz val="11"/>
        <color rgb="FF000000"/>
        <name val="Calibri"/>
        <charset val="1"/>
      </font>
      <numFmt numFmtId="164" formatCode="&quot;n/a&quo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933"/>
      <rgbColor rgb="FF000080"/>
      <rgbColor rgb="FF9BBB59"/>
      <rgbColor rgb="FF800080"/>
      <rgbColor rgb="FF158466"/>
      <rgbColor rgb="FFBFBFBF"/>
      <rgbColor rgb="FF808080"/>
      <rgbColor rgb="FF9999FF"/>
      <rgbColor rgb="FF7030A0"/>
      <rgbColor rgb="FFF2F2F2"/>
      <rgbColor rgb="FFCCCCCC"/>
      <rgbColor rgb="FF660066"/>
      <rgbColor rgb="FFFF6D6D"/>
      <rgbColor rgb="FF2A6099"/>
      <rgbColor rgb="FFB9CDE5"/>
      <rgbColor rgb="FF000080"/>
      <rgbColor rgb="FFFF00FF"/>
      <rgbColor rgb="FFFFD320"/>
      <rgbColor rgb="FF00FFFF"/>
      <rgbColor rgb="FF800080"/>
      <rgbColor rgb="FF800000"/>
      <rgbColor rgb="FF008080"/>
      <rgbColor rgb="FF0000EE"/>
      <rgbColor rgb="FF00CCFF"/>
      <rgbColor rgb="FFFFD42A"/>
      <rgbColor rgb="FFD7E4BD"/>
      <rgbColor rgb="FFC3D69B"/>
      <rgbColor rgb="FF9DC3E6"/>
      <rgbColor rgb="FFFFA6A6"/>
      <rgbColor rgb="FFCC99FF"/>
      <rgbColor rgb="FFFCD5B5"/>
      <rgbColor rgb="FF4F81BD"/>
      <rgbColor rgb="FF33CC33"/>
      <rgbColor rgb="FFACB20C"/>
      <rgbColor rgb="FFFFC000"/>
      <rgbColor rgb="FFFFD428"/>
      <rgbColor rgb="FFFF420E"/>
      <rgbColor rgb="FF595959"/>
      <rgbColor rgb="FFB3B3B3"/>
      <rgbColor rgb="FF004586"/>
      <rgbColor rgb="FF579D1C"/>
      <rgbColor rgb="FF003300"/>
      <rgbColor rgb="FF404040"/>
      <rgbColor rgb="FF993300"/>
      <rgbColor rgb="FFC0504D"/>
      <rgbColor rgb="FF376092"/>
      <rgbColor rgb="FF333333"/>
      <rgbColor rgb="00003366"/>
      <rgbColor rgb="00339966"/>
      <rgbColor rgb="00003300"/>
      <rgbColor rgb="00333300"/>
      <rgbColor rgb="00993300"/>
      <rgbColor rgb="00993366"/>
      <rgbColor rgb="00333399"/>
      <rgbColor rgb="00333333"/>
    </indexedColors>
    <mruColors>
      <color rgb="FF006600"/>
      <color rgb="FF0000CC"/>
      <color rgb="FFCCCCFF"/>
      <color rgb="FF9999FF"/>
      <color rgb="FF9966FF"/>
      <color rgb="FF008000"/>
      <color rgb="FF0000FF"/>
      <color rgb="FFFFFFCC"/>
      <color rgb="FF9DC3E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manualLayout>
          <c:layoutTarget val="inner"/>
          <c:xMode val="edge"/>
          <c:yMode val="edge"/>
          <c:x val="0.26767581797668299"/>
          <c:y val="0.17340741697893799"/>
          <c:w val="0.46493042497179399"/>
          <c:h val="0.65266830339837201"/>
        </c:manualLayout>
      </c:layout>
      <c:pieChart>
        <c:varyColors val="1"/>
        <c:ser>
          <c:idx val="0"/>
          <c:order val="0"/>
          <c:tx>
            <c:strRef>
              <c:f>'Ergebnisse Diagramme'!$M$50:$M$50</c:f>
              <c:strCache>
                <c:ptCount val="1"/>
                <c:pt idx="0">
                  <c:v>2022 (final)</c:v>
                </c:pt>
              </c:strCache>
            </c:strRef>
          </c:tx>
          <c:spPr>
            <a:solidFill>
              <a:srgbClr val="4F81BD"/>
            </a:solidFill>
            <a:ln w="0">
              <a:noFill/>
            </a:ln>
          </c:spPr>
          <c:dPt>
            <c:idx val="0"/>
            <c:bubble3D val="0"/>
            <c:spPr>
              <a:solidFill>
                <a:srgbClr val="4F81BD"/>
              </a:solidFill>
              <a:ln w="19080">
                <a:solidFill>
                  <a:srgbClr val="FFFFFF"/>
                </a:solidFill>
                <a:round/>
              </a:ln>
            </c:spPr>
            <c:extLst>
              <c:ext xmlns:c16="http://schemas.microsoft.com/office/drawing/2014/chart" uri="{C3380CC4-5D6E-409C-BE32-E72D297353CC}">
                <c16:uniqueId val="{00000001-B980-4B0F-9D6B-9B7868F10B92}"/>
              </c:ext>
            </c:extLst>
          </c:dPt>
          <c:dPt>
            <c:idx val="1"/>
            <c:bubble3D val="0"/>
            <c:spPr>
              <a:solidFill>
                <a:srgbClr val="C0504D"/>
              </a:solidFill>
              <a:ln w="19080">
                <a:solidFill>
                  <a:srgbClr val="FFFFFF"/>
                </a:solidFill>
                <a:round/>
              </a:ln>
            </c:spPr>
            <c:extLst>
              <c:ext xmlns:c16="http://schemas.microsoft.com/office/drawing/2014/chart" uri="{C3380CC4-5D6E-409C-BE32-E72D297353CC}">
                <c16:uniqueId val="{00000003-B980-4B0F-9D6B-9B7868F10B92}"/>
              </c:ext>
            </c:extLst>
          </c:dPt>
          <c:dPt>
            <c:idx val="2"/>
            <c:bubble3D val="0"/>
            <c:spPr>
              <a:solidFill>
                <a:srgbClr val="9BBB59"/>
              </a:solidFill>
              <a:ln w="19080">
                <a:solidFill>
                  <a:srgbClr val="FFFFFF"/>
                </a:solidFill>
                <a:round/>
              </a:ln>
            </c:spPr>
            <c:extLst>
              <c:ext xmlns:c16="http://schemas.microsoft.com/office/drawing/2014/chart" uri="{C3380CC4-5D6E-409C-BE32-E72D297353CC}">
                <c16:uniqueId val="{00000005-B980-4B0F-9D6B-9B7868F10B92}"/>
              </c:ext>
            </c:extLst>
          </c:dPt>
          <c:dLbls>
            <c:dLbl>
              <c:idx val="0"/>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B980-4B0F-9D6B-9B7868F10B92}"/>
                </c:ext>
              </c:extLst>
            </c:dLbl>
            <c:dLbl>
              <c:idx val="1"/>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B980-4B0F-9D6B-9B7868F10B92}"/>
                </c:ext>
              </c:extLst>
            </c:dLbl>
            <c:dLbl>
              <c:idx val="2"/>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B980-4B0F-9D6B-9B7868F10B92}"/>
                </c:ext>
              </c:extLst>
            </c:dLbl>
            <c:spPr>
              <a:noFill/>
              <a:ln>
                <a:noFill/>
              </a:ln>
              <a:effectLst/>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'Ergebnisse Diagramme'!$K$51:$K$53</c:f>
              <c:strCache>
                <c:ptCount val="3"/>
                <c:pt idx="0">
                  <c:v>Scope 1</c:v>
                </c:pt>
                <c:pt idx="1">
                  <c:v>Scope 2</c:v>
                </c:pt>
                <c:pt idx="2">
                  <c:v>Scope 3*</c:v>
                </c:pt>
              </c:strCache>
            </c:strRef>
          </c:cat>
          <c:val>
            <c:numRef>
              <c:f>'Ergebnisse Diagramme'!$M$51:$M$53</c:f>
              <c:numCache>
                <c:formatCode>#,##0</c:formatCode>
                <c:ptCount val="3"/>
                <c:pt idx="0">
                  <c:v>0</c:v>
                </c:pt>
                <c:pt idx="1">
                  <c:v>0</c:v>
                </c:pt>
                <c:pt idx="2">
                  <c:v>0</c:v>
                </c:pt>
              </c:numCache>
            </c:numRef>
          </c:val>
          <c:extLst>
            <c:ext xmlns:c16="http://schemas.microsoft.com/office/drawing/2014/chart" uri="{C3380CC4-5D6E-409C-BE32-E72D297353CC}">
              <c16:uniqueId val="{00000006-B980-4B0F-9D6B-9B7868F10B92}"/>
            </c:ext>
          </c:extLst>
        </c:ser>
        <c:dLbls>
          <c:showLegendKey val="0"/>
          <c:showVal val="0"/>
          <c:showCatName val="0"/>
          <c:showSerName val="0"/>
          <c:showPercent val="0"/>
          <c:showBubbleSize val="0"/>
          <c:showLeaderLines val="0"/>
        </c:dLbls>
        <c:firstSliceAng val="0"/>
      </c:pieChart>
      <c:spPr>
        <a:noFill/>
        <a:ln w="0">
          <a:noFill/>
        </a:ln>
      </c:spPr>
    </c:plotArea>
    <c:legend>
      <c:legendPos val="r"/>
      <c:layout>
        <c:manualLayout>
          <c:xMode val="edge"/>
          <c:yMode val="edge"/>
          <c:x val="9.3426501035196702E-2"/>
          <c:y val="0.912482065997131"/>
          <c:w val="0.73832017600621203"/>
          <c:h val="5.0701530612244902E-2"/>
        </c:manualLayout>
      </c:layout>
      <c:overlay val="0"/>
      <c:spPr>
        <a:noFill/>
        <a:ln w="0">
          <a:noFill/>
        </a:ln>
      </c:spPr>
      <c:txPr>
        <a:bodyPr/>
        <a:lstStyle/>
        <a:p>
          <a:pPr>
            <a:defRPr lang="de-AT" sz="900" b="0" strike="noStrike" spc="-1">
              <a:solidFill>
                <a:srgbClr val="595959"/>
              </a:solidFill>
              <a:latin typeface="Calibri"/>
              <a:ea typeface="DejaVu Sans"/>
            </a:defRPr>
          </a:pPr>
          <a:endParaRPr lang="de-DE"/>
        </a:p>
      </c:txPr>
    </c:legend>
    <c:plotVisOnly val="1"/>
    <c:dispBlanksAs val="gap"/>
    <c:showDLblsOverMax val="1"/>
  </c:chart>
  <c:spPr>
    <a:noFill/>
    <a:ln w="9360">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pieChart>
        <c:varyColors val="1"/>
        <c:ser>
          <c:idx val="0"/>
          <c:order val="0"/>
          <c:tx>
            <c:strRef>
              <c:f>'Ergebnisse Diagramme'!$D$50:$D$50</c:f>
              <c:strCache>
                <c:ptCount val="1"/>
                <c:pt idx="0">
                  <c:v>2022 (final)</c:v>
                </c:pt>
              </c:strCache>
            </c:strRef>
          </c:tx>
          <c:spPr>
            <a:solidFill>
              <a:srgbClr val="4F81BD"/>
            </a:solidFill>
            <a:ln w="0">
              <a:noFill/>
            </a:ln>
          </c:spPr>
          <c:dPt>
            <c:idx val="0"/>
            <c:bubble3D val="0"/>
            <c:spPr>
              <a:solidFill>
                <a:srgbClr val="FF0000"/>
              </a:solidFill>
              <a:ln w="19080">
                <a:solidFill>
                  <a:srgbClr val="FFFFFF"/>
                </a:solidFill>
                <a:round/>
              </a:ln>
            </c:spPr>
            <c:extLst>
              <c:ext xmlns:c16="http://schemas.microsoft.com/office/drawing/2014/chart" uri="{C3380CC4-5D6E-409C-BE32-E72D297353CC}">
                <c16:uniqueId val="{00000001-F6D7-4F01-8F6D-8191CA433BCC}"/>
              </c:ext>
            </c:extLst>
          </c:dPt>
          <c:dPt>
            <c:idx val="1"/>
            <c:bubble3D val="0"/>
            <c:spPr>
              <a:solidFill>
                <a:schemeClr val="accent2">
                  <a:lumMod val="75000"/>
                </a:schemeClr>
              </a:solidFill>
              <a:ln w="19080">
                <a:solidFill>
                  <a:srgbClr val="FFFFFF"/>
                </a:solidFill>
                <a:round/>
              </a:ln>
            </c:spPr>
            <c:extLst>
              <c:ext xmlns:c16="http://schemas.microsoft.com/office/drawing/2014/chart" uri="{C3380CC4-5D6E-409C-BE32-E72D297353CC}">
                <c16:uniqueId val="{00000003-F6D7-4F01-8F6D-8191CA433BCC}"/>
              </c:ext>
            </c:extLst>
          </c:dPt>
          <c:dPt>
            <c:idx val="2"/>
            <c:bubble3D val="0"/>
            <c:spPr>
              <a:solidFill>
                <a:srgbClr val="00B050"/>
              </a:solidFill>
              <a:ln w="19080">
                <a:solidFill>
                  <a:srgbClr val="FFFFFF"/>
                </a:solidFill>
                <a:round/>
              </a:ln>
            </c:spPr>
            <c:extLst>
              <c:ext xmlns:c16="http://schemas.microsoft.com/office/drawing/2014/chart" uri="{C3380CC4-5D6E-409C-BE32-E72D297353CC}">
                <c16:uniqueId val="{00000005-F6D7-4F01-8F6D-8191CA433BCC}"/>
              </c:ext>
            </c:extLst>
          </c:dPt>
          <c:dPt>
            <c:idx val="3"/>
            <c:bubble3D val="0"/>
            <c:spPr>
              <a:solidFill>
                <a:schemeClr val="bg1">
                  <a:lumMod val="50000"/>
                </a:schemeClr>
              </a:solidFill>
              <a:ln w="0">
                <a:noFill/>
              </a:ln>
            </c:spPr>
            <c:extLst>
              <c:ext xmlns:c16="http://schemas.microsoft.com/office/drawing/2014/chart" uri="{C3380CC4-5D6E-409C-BE32-E72D297353CC}">
                <c16:uniqueId val="{00000007-F6D7-4F01-8F6D-8191CA433BCC}"/>
              </c:ext>
            </c:extLst>
          </c:dPt>
          <c:dPt>
            <c:idx val="4"/>
            <c:bubble3D val="0"/>
            <c:spPr>
              <a:solidFill>
                <a:srgbClr val="92D050"/>
              </a:solidFill>
              <a:ln w="0">
                <a:noFill/>
              </a:ln>
            </c:spPr>
            <c:extLst>
              <c:ext xmlns:c16="http://schemas.microsoft.com/office/drawing/2014/chart" uri="{C3380CC4-5D6E-409C-BE32-E72D297353CC}">
                <c16:uniqueId val="{00000009-F6D7-4F01-8F6D-8191CA433BCC}"/>
              </c:ext>
            </c:extLst>
          </c:dPt>
          <c:dLbls>
            <c:dLbl>
              <c:idx val="0"/>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F6D7-4F01-8F6D-8191CA433BCC}"/>
                </c:ext>
              </c:extLst>
            </c:dLbl>
            <c:dLbl>
              <c:idx val="1"/>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F6D7-4F01-8F6D-8191CA433BCC}"/>
                </c:ext>
              </c:extLst>
            </c:dLbl>
            <c:dLbl>
              <c:idx val="2"/>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F6D7-4F01-8F6D-8191CA433BCC}"/>
                </c:ext>
              </c:extLst>
            </c:dLbl>
            <c:dLbl>
              <c:idx val="3"/>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7-F6D7-4F01-8F6D-8191CA433BCC}"/>
                </c:ext>
              </c:extLst>
            </c:dLbl>
            <c:dLbl>
              <c:idx val="4"/>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9-F6D7-4F01-8F6D-8191CA433BCC}"/>
                </c:ext>
              </c:extLst>
            </c:dLbl>
            <c:spPr>
              <a:noFill/>
              <a:ln>
                <a:noFill/>
              </a:ln>
              <a:effectLst/>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separator>; </c:separator>
            <c:showLeaderLines val="1"/>
            <c:extLst>
              <c:ext xmlns:c15="http://schemas.microsoft.com/office/drawing/2012/chart" uri="{CE6537A1-D6FC-4f65-9D91-7224C49458BB}"/>
            </c:extLst>
          </c:dLbls>
          <c:cat>
            <c:strRef>
              <c:f>('Ergebnisse Diagramme'!$C$51:$C$53,'Ergebnisse Diagramme'!$C$55:$C$56)</c:f>
              <c:strCache>
                <c:ptCount val="5"/>
                <c:pt idx="0">
                  <c:v>Energieeinsatz</c:v>
                </c:pt>
                <c:pt idx="1">
                  <c:v>Mobilität</c:v>
                </c:pt>
                <c:pt idx="2">
                  <c:v>Materialeinsatz</c:v>
                </c:pt>
                <c:pt idx="3">
                  <c:v>Gebäudeneubau und -sanierung</c:v>
                </c:pt>
                <c:pt idx="4">
                  <c:v>Mensa</c:v>
                </c:pt>
              </c:strCache>
            </c:strRef>
          </c:cat>
          <c:val>
            <c:numRef>
              <c:f>('Ergebnisse Diagramme'!$D$51:$D$53,'Ergebnisse Diagramme'!$D$55:$D$56)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F6D7-4F01-8F6D-8191CA433BCC}"/>
            </c:ext>
          </c:extLst>
        </c:ser>
        <c:dLbls>
          <c:showLegendKey val="0"/>
          <c:showVal val="0"/>
          <c:showCatName val="0"/>
          <c:showSerName val="0"/>
          <c:showPercent val="0"/>
          <c:showBubbleSize val="0"/>
          <c:showLeaderLines val="1"/>
        </c:dLbls>
        <c:firstSliceAng val="0"/>
      </c:pieChart>
      <c:spPr>
        <a:noFill/>
        <a:ln w="0">
          <a:noFill/>
        </a:ln>
      </c:spPr>
    </c:plotArea>
    <c:legend>
      <c:legendPos val="b"/>
      <c:overlay val="0"/>
      <c:spPr>
        <a:noFill/>
        <a:ln w="0">
          <a:noFill/>
        </a:ln>
      </c:spPr>
      <c:txPr>
        <a:bodyPr/>
        <a:lstStyle/>
        <a:p>
          <a:pPr>
            <a:defRPr lang="de-AT" sz="900" b="0" strike="noStrike" spc="-1">
              <a:solidFill>
                <a:srgbClr val="595959"/>
              </a:solidFill>
              <a:latin typeface="Calibri"/>
              <a:ea typeface="DejaVu Sans"/>
            </a:defRPr>
          </a:pPr>
          <a:endParaRPr lang="de-DE"/>
        </a:p>
      </c:txPr>
    </c:legend>
    <c:plotVisOnly val="1"/>
    <c:dispBlanksAs val="gap"/>
    <c:showDLblsOverMax val="1"/>
  </c:chart>
  <c:spPr>
    <a:noFill/>
    <a:ln w="9360">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manualLayout>
          <c:layoutTarget val="inner"/>
          <c:xMode val="edge"/>
          <c:yMode val="edge"/>
          <c:x val="0.3585924666939575"/>
          <c:y val="8.1730955161771868E-2"/>
          <c:w val="0.50339655447747866"/>
          <c:h val="0.91215837156352852"/>
        </c:manualLayout>
      </c:layout>
      <c:barChart>
        <c:barDir val="bar"/>
        <c:grouping val="clustered"/>
        <c:varyColors val="0"/>
        <c:ser>
          <c:idx val="0"/>
          <c:order val="0"/>
          <c:tx>
            <c:strRef>
              <c:f>'Ergebnisse Diagramme'!$E$260</c:f>
              <c:strCache>
                <c:ptCount val="1"/>
                <c:pt idx="0">
                  <c:v>2022 (final)</c:v>
                </c:pt>
              </c:strCache>
            </c:strRef>
          </c:tx>
          <c:spPr>
            <a:solidFill>
              <a:srgbClr val="579D1C"/>
            </a:solidFill>
            <a:ln w="0">
              <a:noFill/>
            </a:ln>
          </c:spPr>
          <c:invertIfNegative val="0"/>
          <c:dLbls>
            <c:spPr>
              <a:noFill/>
              <a:ln>
                <a:noFill/>
              </a:ln>
              <a:effectLst/>
            </c:spPr>
            <c:txPr>
              <a:bodyPr wrap="none"/>
              <a:lstStyle/>
              <a:p>
                <a:pPr>
                  <a:defRPr sz="1000" b="0" strike="noStrike" spc="-1">
                    <a:solidFill>
                      <a:srgbClr val="000000"/>
                    </a:solidFill>
                    <a:latin typeface="Arial"/>
                    <a:ea typeface="DejaVu Sans"/>
                  </a:defRPr>
                </a:pPr>
                <a:endParaRPr lang="de-DE"/>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'Ergebnisse Diagramme'!$D$261:$D$279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Diagramme'!$E$261:$E$279</c:f>
              <c:numCache>
                <c:formatCode>* #\ ##0"    ";\-* #\ ##0"    ";* \-#"    ";@\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AC67-4C56-A338-E6646F7043F8}"/>
            </c:ext>
          </c:extLst>
        </c:ser>
        <c:ser>
          <c:idx val="1"/>
          <c:order val="1"/>
          <c:tx>
            <c:strRef>
              <c:f>'Ergebnisse Diagramme'!$F$260</c:f>
              <c:strCache>
                <c:ptCount val="1"/>
                <c:pt idx="0">
                  <c:v>Vorjahr 1</c:v>
                </c:pt>
              </c:strCache>
            </c:strRef>
          </c:tx>
          <c:spPr>
            <a:solidFill>
              <a:srgbClr val="FFD320"/>
            </a:solidFill>
            <a:ln w="0">
              <a:noFill/>
            </a:ln>
          </c:spPr>
          <c:invertIfNegative val="0"/>
          <c:dLbls>
            <c:spPr>
              <a:noFill/>
              <a:ln>
                <a:noFill/>
              </a:ln>
              <a:effectLst/>
            </c:spPr>
            <c:txPr>
              <a:bodyPr wrap="none"/>
              <a:lstStyle/>
              <a:p>
                <a:pPr>
                  <a:defRPr sz="1000" b="0" strike="noStrike" spc="-1">
                    <a:solidFill>
                      <a:srgbClr val="000000"/>
                    </a:solidFill>
                    <a:latin typeface="Arial"/>
                    <a:ea typeface="DejaVu Sans"/>
                  </a:defRPr>
                </a:pPr>
                <a:endParaRPr lang="de-DE"/>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'Ergebnisse Diagramme'!$D$261:$D$279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Diagramme'!$F$261:$F$279</c:f>
              <c:numCache>
                <c:formatCode>* #\ ##0"    ";\-* #\ ##0"    ";* \-#"    ";@\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AC67-4C56-A338-E6646F7043F8}"/>
            </c:ext>
          </c:extLst>
        </c:ser>
        <c:ser>
          <c:idx val="2"/>
          <c:order val="2"/>
          <c:tx>
            <c:strRef>
              <c:f>'Ergebnisse Diagramme'!$G$260</c:f>
              <c:strCache>
                <c:ptCount val="1"/>
                <c:pt idx="0">
                  <c:v>Vorjahr 2</c:v>
                </c:pt>
              </c:strCache>
            </c:strRef>
          </c:tx>
          <c:spPr>
            <a:solidFill>
              <a:srgbClr val="FF420E"/>
            </a:solidFill>
            <a:ln w="0">
              <a:noFill/>
            </a:ln>
          </c:spPr>
          <c:invertIfNegative val="0"/>
          <c:dLbls>
            <c:spPr>
              <a:noFill/>
              <a:ln>
                <a:noFill/>
              </a:ln>
              <a:effectLst/>
            </c:spPr>
            <c:txPr>
              <a:bodyPr wrap="none"/>
              <a:lstStyle/>
              <a:p>
                <a:pPr>
                  <a:defRPr sz="1000" b="0" strike="noStrike" spc="-1">
                    <a:solidFill>
                      <a:srgbClr val="000000"/>
                    </a:solidFill>
                    <a:latin typeface="Arial"/>
                    <a:ea typeface="DejaVu Sans"/>
                  </a:defRPr>
                </a:pPr>
                <a:endParaRPr lang="de-DE"/>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'Ergebnisse Diagramme'!$D$261:$D$279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Diagramme'!$G$261:$G$279</c:f>
              <c:numCache>
                <c:formatCode>* #\ ##0"    ";\-* #\ ##0"    ";* \-#"    ";@\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AC67-4C56-A338-E6646F7043F8}"/>
            </c:ext>
          </c:extLst>
        </c:ser>
        <c:ser>
          <c:idx val="3"/>
          <c:order val="3"/>
          <c:tx>
            <c:strRef>
              <c:f>'Ergebnisse Diagramme'!$H$260</c:f>
              <c:strCache>
                <c:ptCount val="1"/>
                <c:pt idx="0">
                  <c:v>Vorjahr 3</c:v>
                </c:pt>
              </c:strCache>
            </c:strRef>
          </c:tx>
          <c:spPr>
            <a:solidFill>
              <a:srgbClr val="004586"/>
            </a:solidFill>
            <a:ln w="0">
              <a:noFill/>
            </a:ln>
          </c:spPr>
          <c:invertIfNegative val="0"/>
          <c:dLbls>
            <c:spPr>
              <a:noFill/>
              <a:ln>
                <a:noFill/>
              </a:ln>
              <a:effectLst/>
            </c:spPr>
            <c:txPr>
              <a:bodyPr wrap="none"/>
              <a:lstStyle/>
              <a:p>
                <a:pPr>
                  <a:defRPr sz="1000" b="0" strike="noStrike" spc="-1">
                    <a:solidFill>
                      <a:srgbClr val="000000"/>
                    </a:solidFill>
                    <a:latin typeface="Arial"/>
                    <a:ea typeface="DejaVu Sans"/>
                  </a:defRPr>
                </a:pPr>
                <a:endParaRPr lang="de-DE"/>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'Ergebnisse Diagramme'!$D$261:$D$279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Diagramme'!$H$261:$H$279</c:f>
              <c:numCache>
                <c:formatCode>* #\ ##0"    ";\-* #\ ##0"    ";* \-#"    ";@\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AC67-4C56-A338-E6646F7043F8}"/>
            </c:ext>
          </c:extLst>
        </c:ser>
        <c:dLbls>
          <c:showLegendKey val="0"/>
          <c:showVal val="0"/>
          <c:showCatName val="0"/>
          <c:showSerName val="0"/>
          <c:showPercent val="0"/>
          <c:showBubbleSize val="0"/>
        </c:dLbls>
        <c:gapWidth val="100"/>
        <c:axId val="76176642"/>
        <c:axId val="4144800"/>
      </c:barChart>
      <c:catAx>
        <c:axId val="76176642"/>
        <c:scaling>
          <c:orientation val="maxMin"/>
        </c:scaling>
        <c:delete val="0"/>
        <c:axPos val="b"/>
        <c:numFmt formatCode="General"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a:ea typeface="DejaVu Sans"/>
              </a:defRPr>
            </a:pPr>
            <a:endParaRPr lang="de-DE"/>
          </a:p>
        </c:txPr>
        <c:crossAx val="4144800"/>
        <c:crossesAt val="0"/>
        <c:auto val="1"/>
        <c:lblAlgn val="ctr"/>
        <c:lblOffset val="100"/>
        <c:noMultiLvlLbl val="0"/>
      </c:catAx>
      <c:valAx>
        <c:axId val="4144800"/>
        <c:scaling>
          <c:orientation val="minMax"/>
        </c:scaling>
        <c:delete val="0"/>
        <c:axPos val="l"/>
        <c:majorGridlines>
          <c:spPr>
            <a:ln w="0">
              <a:solidFill>
                <a:srgbClr val="B3B3B3"/>
              </a:solidFill>
            </a:ln>
          </c:spPr>
        </c:majorGridlines>
        <c:title>
          <c:tx>
            <c:rich>
              <a:bodyPr rot="0"/>
              <a:lstStyle/>
              <a:p>
                <a:pPr>
                  <a:defRPr sz="900" b="0" strike="noStrike" spc="-1">
                    <a:solidFill>
                      <a:srgbClr val="000000"/>
                    </a:solidFill>
                    <a:latin typeface="Arial"/>
                    <a:ea typeface="DejaVu Sans"/>
                  </a:defRPr>
                </a:pPr>
                <a:r>
                  <a:rPr lang="de-DE" sz="900" b="0" strike="noStrike" spc="-1">
                    <a:solidFill>
                      <a:srgbClr val="000000"/>
                    </a:solidFill>
                    <a:latin typeface="Arial"/>
                    <a:ea typeface="DejaVu Sans"/>
                  </a:rPr>
                  <a:t>Tonnen CO2-eq</a:t>
                </a:r>
              </a:p>
            </c:rich>
          </c:tx>
          <c:layout>
            <c:manualLayout>
              <c:xMode val="edge"/>
              <c:yMode val="edge"/>
              <c:x val="0.17436892526571865"/>
              <c:y val="4.2001331669086338E-2"/>
            </c:manualLayout>
          </c:layout>
          <c:overlay val="0"/>
          <c:spPr>
            <a:noFill/>
            <a:ln w="0">
              <a:noFill/>
            </a:ln>
          </c:spPr>
        </c:title>
        <c:numFmt formatCode="* #,##0&quot;    &quot;;\-* #,##0&quot;    &quot;;* \-#&quot;    &quot;;@\ "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a:ea typeface="DejaVu Sans"/>
              </a:defRPr>
            </a:pPr>
            <a:endParaRPr lang="de-DE"/>
          </a:p>
        </c:txPr>
        <c:crossAx val="76176642"/>
        <c:crossesAt val="0"/>
        <c:crossBetween val="between"/>
      </c:valAx>
      <c:spPr>
        <a:noFill/>
        <a:ln w="0">
          <a:solidFill>
            <a:srgbClr val="B3B3B3"/>
          </a:solidFill>
        </a:ln>
      </c:spPr>
    </c:plotArea>
    <c:legend>
      <c:legendPos val="r"/>
      <c:layout>
        <c:manualLayout>
          <c:xMode val="edge"/>
          <c:yMode val="edge"/>
          <c:x val="0.89080771371546474"/>
          <c:y val="0.44412974671996147"/>
          <c:w val="9.1756282653178547E-2"/>
          <c:h val="0.11174050656007707"/>
        </c:manualLayout>
      </c:layout>
      <c:overlay val="0"/>
      <c:spPr>
        <a:noFill/>
        <a:ln w="0">
          <a:noFill/>
        </a:ln>
      </c:spPr>
      <c:txPr>
        <a:bodyPr/>
        <a:lstStyle/>
        <a:p>
          <a:pPr>
            <a:defRPr sz="1000" b="0" strike="noStrike" spc="-1">
              <a:solidFill>
                <a:srgbClr val="000000"/>
              </a:solidFill>
              <a:latin typeface="Calibri"/>
              <a:ea typeface="DejaVu Sans"/>
            </a:defRPr>
          </a:pPr>
          <a:endParaRPr lang="de-DE"/>
        </a:p>
      </c:txPr>
    </c:legend>
    <c:plotVisOnly val="0"/>
    <c:dispBlanksAs val="gap"/>
    <c:showDLblsOverMax val="1"/>
  </c:chart>
  <c:spPr>
    <a:solidFill>
      <a:srgbClr val="FFFFFF"/>
    </a:solidFill>
    <a:ln w="0">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manualLayout>
          <c:layoutTarget val="inner"/>
          <c:xMode val="edge"/>
          <c:yMode val="edge"/>
          <c:x val="3.4689352076748232E-2"/>
          <c:y val="6.0237666330616321E-2"/>
          <c:w val="0.90840137607228222"/>
          <c:h val="0.93610649576334615"/>
        </c:manualLayout>
      </c:layout>
      <c:barChart>
        <c:barDir val="bar"/>
        <c:grouping val="clustered"/>
        <c:varyColors val="0"/>
        <c:ser>
          <c:idx val="0"/>
          <c:order val="0"/>
          <c:spPr>
            <a:solidFill>
              <a:srgbClr val="004586"/>
            </a:solidFill>
            <a:ln w="0">
              <a:noFill/>
            </a:ln>
          </c:spPr>
          <c:invertIfNegative val="0"/>
          <c:dPt>
            <c:idx val="0"/>
            <c:invertIfNegative val="0"/>
            <c:bubble3D val="0"/>
            <c:spPr>
              <a:solidFill>
                <a:srgbClr val="FFA6A6"/>
              </a:solidFill>
              <a:ln w="0">
                <a:noFill/>
              </a:ln>
            </c:spPr>
            <c:extLst>
              <c:ext xmlns:c16="http://schemas.microsoft.com/office/drawing/2014/chart" uri="{C3380CC4-5D6E-409C-BE32-E72D297353CC}">
                <c16:uniqueId val="{00000001-787E-4DFA-98FD-C38158668663}"/>
              </c:ext>
            </c:extLst>
          </c:dPt>
          <c:dPt>
            <c:idx val="1"/>
            <c:invertIfNegative val="0"/>
            <c:bubble3D val="0"/>
            <c:spPr>
              <a:solidFill>
                <a:srgbClr val="FF0000"/>
              </a:solidFill>
              <a:ln w="0">
                <a:noFill/>
              </a:ln>
            </c:spPr>
            <c:extLst>
              <c:ext xmlns:c16="http://schemas.microsoft.com/office/drawing/2014/chart" uri="{C3380CC4-5D6E-409C-BE32-E72D297353CC}">
                <c16:uniqueId val="{00000003-787E-4DFA-98FD-C38158668663}"/>
              </c:ext>
            </c:extLst>
          </c:dPt>
          <c:dPt>
            <c:idx val="2"/>
            <c:invertIfNegative val="0"/>
            <c:bubble3D val="0"/>
            <c:spPr>
              <a:solidFill>
                <a:srgbClr val="FF0000"/>
              </a:solidFill>
              <a:ln w="0">
                <a:noFill/>
              </a:ln>
            </c:spPr>
            <c:extLst>
              <c:ext xmlns:c16="http://schemas.microsoft.com/office/drawing/2014/chart" uri="{C3380CC4-5D6E-409C-BE32-E72D297353CC}">
                <c16:uniqueId val="{00000005-787E-4DFA-98FD-C38158668663}"/>
              </c:ext>
            </c:extLst>
          </c:dPt>
          <c:dPt>
            <c:idx val="3"/>
            <c:invertIfNegative val="0"/>
            <c:bubble3D val="0"/>
            <c:spPr>
              <a:solidFill>
                <a:srgbClr val="FF0000"/>
              </a:solidFill>
              <a:ln w="0">
                <a:noFill/>
              </a:ln>
            </c:spPr>
            <c:extLst>
              <c:ext xmlns:c16="http://schemas.microsoft.com/office/drawing/2014/chart" uri="{C3380CC4-5D6E-409C-BE32-E72D297353CC}">
                <c16:uniqueId val="{00000007-787E-4DFA-98FD-C38158668663}"/>
              </c:ext>
            </c:extLst>
          </c:dPt>
          <c:dPt>
            <c:idx val="4"/>
            <c:invertIfNegative val="0"/>
            <c:bubble3D val="0"/>
            <c:spPr>
              <a:solidFill>
                <a:srgbClr val="FF0000"/>
              </a:solidFill>
              <a:ln w="0">
                <a:noFill/>
              </a:ln>
            </c:spPr>
            <c:extLst>
              <c:ext xmlns:c16="http://schemas.microsoft.com/office/drawing/2014/chart" uri="{C3380CC4-5D6E-409C-BE32-E72D297353CC}">
                <c16:uniqueId val="{00000009-787E-4DFA-98FD-C38158668663}"/>
              </c:ext>
            </c:extLst>
          </c:dPt>
          <c:dPt>
            <c:idx val="5"/>
            <c:invertIfNegative val="0"/>
            <c:bubble3D val="0"/>
            <c:spPr>
              <a:solidFill>
                <a:srgbClr val="FF0000"/>
              </a:solidFill>
              <a:ln w="0">
                <a:noFill/>
              </a:ln>
            </c:spPr>
            <c:extLst>
              <c:ext xmlns:c16="http://schemas.microsoft.com/office/drawing/2014/chart" uri="{C3380CC4-5D6E-409C-BE32-E72D297353CC}">
                <c16:uniqueId val="{0000000B-787E-4DFA-98FD-C38158668663}"/>
              </c:ext>
            </c:extLst>
          </c:dPt>
          <c:dPt>
            <c:idx val="6"/>
            <c:invertIfNegative val="0"/>
            <c:bubble3D val="0"/>
            <c:spPr>
              <a:solidFill>
                <a:srgbClr val="FF0000"/>
              </a:solidFill>
              <a:ln w="0">
                <a:noFill/>
              </a:ln>
            </c:spPr>
            <c:extLst>
              <c:ext xmlns:c16="http://schemas.microsoft.com/office/drawing/2014/chart" uri="{C3380CC4-5D6E-409C-BE32-E72D297353CC}">
                <c16:uniqueId val="{0000000D-787E-4DFA-98FD-C38158668663}"/>
              </c:ext>
            </c:extLst>
          </c:dPt>
          <c:dPt>
            <c:idx val="7"/>
            <c:invertIfNegative val="0"/>
            <c:bubble3D val="0"/>
            <c:spPr>
              <a:solidFill>
                <a:srgbClr val="2A6099"/>
              </a:solidFill>
              <a:ln w="0">
                <a:noFill/>
              </a:ln>
            </c:spPr>
            <c:extLst>
              <c:ext xmlns:c16="http://schemas.microsoft.com/office/drawing/2014/chart" uri="{C3380CC4-5D6E-409C-BE32-E72D297353CC}">
                <c16:uniqueId val="{0000000F-787E-4DFA-98FD-C38158668663}"/>
              </c:ext>
            </c:extLst>
          </c:dPt>
          <c:dPt>
            <c:idx val="8"/>
            <c:invertIfNegative val="0"/>
            <c:bubble3D val="0"/>
            <c:spPr>
              <a:solidFill>
                <a:srgbClr val="2A6099"/>
              </a:solidFill>
              <a:ln w="0">
                <a:noFill/>
              </a:ln>
            </c:spPr>
            <c:extLst>
              <c:ext xmlns:c16="http://schemas.microsoft.com/office/drawing/2014/chart" uri="{C3380CC4-5D6E-409C-BE32-E72D297353CC}">
                <c16:uniqueId val="{00000011-787E-4DFA-98FD-C38158668663}"/>
              </c:ext>
            </c:extLst>
          </c:dPt>
          <c:dPt>
            <c:idx val="9"/>
            <c:invertIfNegative val="0"/>
            <c:bubble3D val="0"/>
            <c:spPr>
              <a:solidFill>
                <a:srgbClr val="2A6099"/>
              </a:solidFill>
              <a:ln w="0">
                <a:noFill/>
              </a:ln>
            </c:spPr>
            <c:extLst>
              <c:ext xmlns:c16="http://schemas.microsoft.com/office/drawing/2014/chart" uri="{C3380CC4-5D6E-409C-BE32-E72D297353CC}">
                <c16:uniqueId val="{00000013-787E-4DFA-98FD-C38158668663}"/>
              </c:ext>
            </c:extLst>
          </c:dPt>
          <c:dPt>
            <c:idx val="10"/>
            <c:invertIfNegative val="0"/>
            <c:bubble3D val="0"/>
            <c:spPr>
              <a:solidFill>
                <a:srgbClr val="2A6099"/>
              </a:solidFill>
              <a:ln w="0">
                <a:noFill/>
              </a:ln>
            </c:spPr>
            <c:extLst>
              <c:ext xmlns:c16="http://schemas.microsoft.com/office/drawing/2014/chart" uri="{C3380CC4-5D6E-409C-BE32-E72D297353CC}">
                <c16:uniqueId val="{00000015-787E-4DFA-98FD-C38158668663}"/>
              </c:ext>
            </c:extLst>
          </c:dPt>
          <c:dPt>
            <c:idx val="11"/>
            <c:invertIfNegative val="0"/>
            <c:bubble3D val="0"/>
            <c:spPr>
              <a:solidFill>
                <a:srgbClr val="2A6099"/>
              </a:solidFill>
              <a:ln w="0">
                <a:noFill/>
              </a:ln>
            </c:spPr>
            <c:extLst>
              <c:ext xmlns:c16="http://schemas.microsoft.com/office/drawing/2014/chart" uri="{C3380CC4-5D6E-409C-BE32-E72D297353CC}">
                <c16:uniqueId val="{00000017-787E-4DFA-98FD-C38158668663}"/>
              </c:ext>
            </c:extLst>
          </c:dPt>
          <c:dPt>
            <c:idx val="12"/>
            <c:invertIfNegative val="0"/>
            <c:bubble3D val="0"/>
            <c:spPr>
              <a:solidFill>
                <a:srgbClr val="2A6099"/>
              </a:solidFill>
              <a:ln w="0">
                <a:noFill/>
              </a:ln>
            </c:spPr>
            <c:extLst>
              <c:ext xmlns:c16="http://schemas.microsoft.com/office/drawing/2014/chart" uri="{C3380CC4-5D6E-409C-BE32-E72D297353CC}">
                <c16:uniqueId val="{00000019-787E-4DFA-98FD-C38158668663}"/>
              </c:ext>
            </c:extLst>
          </c:dPt>
          <c:dPt>
            <c:idx val="13"/>
            <c:invertIfNegative val="0"/>
            <c:bubble3D val="0"/>
            <c:spPr>
              <a:solidFill>
                <a:srgbClr val="158466"/>
              </a:solidFill>
              <a:ln w="0">
                <a:noFill/>
              </a:ln>
            </c:spPr>
            <c:extLst>
              <c:ext xmlns:c16="http://schemas.microsoft.com/office/drawing/2014/chart" uri="{C3380CC4-5D6E-409C-BE32-E72D297353CC}">
                <c16:uniqueId val="{0000001B-787E-4DFA-98FD-C38158668663}"/>
              </c:ext>
            </c:extLst>
          </c:dPt>
          <c:dPt>
            <c:idx val="14"/>
            <c:invertIfNegative val="0"/>
            <c:bubble3D val="0"/>
            <c:spPr>
              <a:solidFill>
                <a:srgbClr val="158466"/>
              </a:solidFill>
              <a:ln w="0">
                <a:noFill/>
              </a:ln>
            </c:spPr>
            <c:extLst>
              <c:ext xmlns:c16="http://schemas.microsoft.com/office/drawing/2014/chart" uri="{C3380CC4-5D6E-409C-BE32-E72D297353CC}">
                <c16:uniqueId val="{0000001D-787E-4DFA-98FD-C38158668663}"/>
              </c:ext>
            </c:extLst>
          </c:dPt>
          <c:dPt>
            <c:idx val="15"/>
            <c:invertIfNegative val="0"/>
            <c:bubble3D val="0"/>
            <c:spPr>
              <a:solidFill>
                <a:srgbClr val="158466"/>
              </a:solidFill>
              <a:ln w="0">
                <a:noFill/>
              </a:ln>
            </c:spPr>
            <c:extLst>
              <c:ext xmlns:c16="http://schemas.microsoft.com/office/drawing/2014/chart" uri="{C3380CC4-5D6E-409C-BE32-E72D297353CC}">
                <c16:uniqueId val="{0000001F-787E-4DFA-98FD-C38158668663}"/>
              </c:ext>
            </c:extLst>
          </c:dPt>
          <c:dPt>
            <c:idx val="16"/>
            <c:invertIfNegative val="0"/>
            <c:bubble3D val="0"/>
            <c:spPr>
              <a:solidFill>
                <a:srgbClr val="FFD42A"/>
              </a:solidFill>
              <a:ln w="0">
                <a:noFill/>
              </a:ln>
            </c:spPr>
            <c:extLst>
              <c:ext xmlns:c16="http://schemas.microsoft.com/office/drawing/2014/chart" uri="{C3380CC4-5D6E-409C-BE32-E72D297353CC}">
                <c16:uniqueId val="{00000021-787E-4DFA-98FD-C38158668663}"/>
              </c:ext>
            </c:extLst>
          </c:dPt>
          <c:dPt>
            <c:idx val="17"/>
            <c:invertIfNegative val="0"/>
            <c:bubble3D val="0"/>
            <c:spPr>
              <a:solidFill>
                <a:srgbClr val="CCCCFF"/>
              </a:solidFill>
              <a:ln w="0">
                <a:noFill/>
              </a:ln>
            </c:spPr>
            <c:extLst>
              <c:ext xmlns:c16="http://schemas.microsoft.com/office/drawing/2014/chart" uri="{C3380CC4-5D6E-409C-BE32-E72D297353CC}">
                <c16:uniqueId val="{00000023-787E-4DFA-98FD-C38158668663}"/>
              </c:ext>
            </c:extLst>
          </c:dPt>
          <c:dPt>
            <c:idx val="18"/>
            <c:invertIfNegative val="0"/>
            <c:bubble3D val="0"/>
            <c:spPr>
              <a:solidFill>
                <a:srgbClr val="9966FF"/>
              </a:solidFill>
              <a:ln w="0">
                <a:noFill/>
              </a:ln>
            </c:spPr>
            <c:extLst>
              <c:ext xmlns:c16="http://schemas.microsoft.com/office/drawing/2014/chart" uri="{C3380CC4-5D6E-409C-BE32-E72D297353CC}">
                <c16:uniqueId val="{00000024-382C-4475-9A0B-7977E221076D}"/>
              </c:ext>
            </c:extLst>
          </c:dPt>
          <c:dLbls>
            <c:numFmt formatCode="0%" sourceLinked="0"/>
            <c:spPr>
              <a:noFill/>
              <a:ln>
                <a:noFill/>
              </a:ln>
              <a:effectLst/>
            </c:spPr>
            <c:txPr>
              <a:bodyPr vertOverflow="overflow" horzOverflow="overflow" wrap="square" lIns="38100" tIns="19050" rIns="38100" bIns="19050" anchor="ctr">
                <a:spAutoFit/>
              </a:bodyPr>
              <a:lstStyle/>
              <a:p>
                <a:pPr>
                  <a:defRPr>
                    <a:latin typeface="Calibri" panose="020F0502020204030204" pitchFamily="34" charset="0"/>
                    <a:cs typeface="Calibri" panose="020F0502020204030204" pitchFamily="34" charset="0"/>
                  </a:defRPr>
                </a:pPr>
                <a:endParaRPr lang="de-D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strRef>
              <c:f>'Ergebnisse Diagramme'!$K$261:$K$279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Diagramme'!$L$261:$L$279</c:f>
              <c:numCache>
                <c:formatCode>0.00\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787E-4DFA-98FD-C38158668663}"/>
            </c:ext>
          </c:extLst>
        </c:ser>
        <c:dLbls>
          <c:dLblPos val="outEnd"/>
          <c:showLegendKey val="0"/>
          <c:showVal val="1"/>
          <c:showCatName val="0"/>
          <c:showSerName val="0"/>
          <c:showPercent val="0"/>
          <c:showBubbleSize val="0"/>
        </c:dLbls>
        <c:gapWidth val="100"/>
        <c:axId val="83027687"/>
        <c:axId val="9068921"/>
      </c:barChart>
      <c:catAx>
        <c:axId val="83027687"/>
        <c:scaling>
          <c:orientation val="maxMin"/>
        </c:scaling>
        <c:delete val="0"/>
        <c:axPos val="b"/>
        <c:numFmt formatCode="General" sourceLinked="0"/>
        <c:majorTickMark val="out"/>
        <c:minorTickMark val="none"/>
        <c:tickLblPos val="none"/>
        <c:spPr>
          <a:ln w="0">
            <a:solidFill>
              <a:srgbClr val="B3B3B3"/>
            </a:solidFill>
          </a:ln>
        </c:spPr>
        <c:txPr>
          <a:bodyPr/>
          <a:lstStyle/>
          <a:p>
            <a:pPr>
              <a:defRPr sz="1000" b="0" strike="noStrike" spc="-1">
                <a:solidFill>
                  <a:srgbClr val="000000"/>
                </a:solidFill>
                <a:latin typeface="Calibri"/>
                <a:ea typeface="DejaVu Sans"/>
              </a:defRPr>
            </a:pPr>
            <a:endParaRPr lang="de-DE"/>
          </a:p>
        </c:txPr>
        <c:crossAx val="9068921"/>
        <c:crossesAt val="0"/>
        <c:auto val="1"/>
        <c:lblAlgn val="ctr"/>
        <c:lblOffset val="100"/>
        <c:noMultiLvlLbl val="0"/>
      </c:catAx>
      <c:valAx>
        <c:axId val="9068921"/>
        <c:scaling>
          <c:orientation val="minMax"/>
        </c:scaling>
        <c:delete val="0"/>
        <c:axPos val="t"/>
        <c:majorGridlines>
          <c:spPr>
            <a:ln w="0">
              <a:solidFill>
                <a:srgbClr val="B3B3B3"/>
              </a:solidFill>
            </a:ln>
          </c:spPr>
        </c:majorGridlines>
        <c:numFmt formatCode="0%"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crossAx val="83027687"/>
        <c:crosses val="autoZero"/>
        <c:crossBetween val="between"/>
      </c:valAx>
      <c:spPr>
        <a:noFill/>
        <a:ln w="0">
          <a:solidFill>
            <a:srgbClr val="B3B3B3"/>
          </a:solidFill>
        </a:ln>
      </c:spPr>
    </c:plotArea>
    <c:plotVisOnly val="0"/>
    <c:dispBlanksAs val="gap"/>
    <c:showDLblsOverMax val="1"/>
  </c:chart>
  <c:spPr>
    <a:solidFill>
      <a:srgbClr val="FFFFFF"/>
    </a:solidFill>
    <a:ln w="0">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'Ergebnisse Diagramme'!$H$50</c:f>
              <c:strCache>
                <c:ptCount val="1"/>
                <c:pt idx="0">
                  <c:v>2022 (final)</c:v>
                </c:pt>
              </c:strCache>
            </c:strRef>
          </c:tx>
          <c:spPr>
            <a:solidFill>
              <a:srgbClr val="4F81BD"/>
            </a:solidFill>
            <a:ln w="0">
              <a:noFill/>
            </a:ln>
          </c:spPr>
          <c:dPt>
            <c:idx val="0"/>
            <c:bubble3D val="0"/>
            <c:spPr>
              <a:solidFill>
                <a:srgbClr val="FF0000"/>
              </a:solidFill>
              <a:ln w="19080">
                <a:solidFill>
                  <a:srgbClr val="FFFFFF"/>
                </a:solidFill>
                <a:round/>
              </a:ln>
            </c:spPr>
            <c:extLst>
              <c:ext xmlns:c16="http://schemas.microsoft.com/office/drawing/2014/chart" uri="{C3380CC4-5D6E-409C-BE32-E72D297353CC}">
                <c16:uniqueId val="{00000001-33E1-4474-8027-9696310C1224}"/>
              </c:ext>
            </c:extLst>
          </c:dPt>
          <c:dPt>
            <c:idx val="1"/>
            <c:bubble3D val="0"/>
            <c:spPr>
              <a:solidFill>
                <a:schemeClr val="accent2">
                  <a:lumMod val="75000"/>
                </a:schemeClr>
              </a:solidFill>
              <a:ln w="19080">
                <a:solidFill>
                  <a:srgbClr val="FFFFFF"/>
                </a:solidFill>
                <a:round/>
              </a:ln>
            </c:spPr>
            <c:extLst>
              <c:ext xmlns:c16="http://schemas.microsoft.com/office/drawing/2014/chart" uri="{C3380CC4-5D6E-409C-BE32-E72D297353CC}">
                <c16:uniqueId val="{00000003-33E1-4474-8027-9696310C1224}"/>
              </c:ext>
            </c:extLst>
          </c:dPt>
          <c:dPt>
            <c:idx val="2"/>
            <c:bubble3D val="0"/>
            <c:spPr>
              <a:solidFill>
                <a:srgbClr val="00B050"/>
              </a:solidFill>
              <a:ln w="19080">
                <a:solidFill>
                  <a:srgbClr val="FFFFFF"/>
                </a:solidFill>
                <a:round/>
              </a:ln>
            </c:spPr>
            <c:extLst>
              <c:ext xmlns:c16="http://schemas.microsoft.com/office/drawing/2014/chart" uri="{C3380CC4-5D6E-409C-BE32-E72D297353CC}">
                <c16:uniqueId val="{00000005-33E1-4474-8027-9696310C1224}"/>
              </c:ext>
            </c:extLst>
          </c:dPt>
          <c:dPt>
            <c:idx val="3"/>
            <c:bubble3D val="0"/>
            <c:spPr>
              <a:solidFill>
                <a:schemeClr val="bg1">
                  <a:lumMod val="50000"/>
                </a:schemeClr>
              </a:solidFill>
              <a:ln w="0">
                <a:noFill/>
              </a:ln>
            </c:spPr>
            <c:extLst>
              <c:ext xmlns:c16="http://schemas.microsoft.com/office/drawing/2014/chart" uri="{C3380CC4-5D6E-409C-BE32-E72D297353CC}">
                <c16:uniqueId val="{00000009-33E1-4474-8027-9696310C1224}"/>
              </c:ext>
            </c:extLst>
          </c:dPt>
          <c:dPt>
            <c:idx val="4"/>
            <c:bubble3D val="0"/>
            <c:spPr>
              <a:solidFill>
                <a:srgbClr val="92D050"/>
              </a:solidFill>
              <a:ln w="0">
                <a:noFill/>
              </a:ln>
            </c:spPr>
            <c:extLst>
              <c:ext xmlns:c16="http://schemas.microsoft.com/office/drawing/2014/chart" uri="{C3380CC4-5D6E-409C-BE32-E72D297353CC}">
                <c16:uniqueId val="{0000000A-CE23-42A0-A13F-8E919FFBE982}"/>
              </c:ext>
            </c:extLst>
          </c:dPt>
          <c:dLbls>
            <c:dLbl>
              <c:idx val="0"/>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33E1-4474-8027-9696310C1224}"/>
                </c:ext>
              </c:extLst>
            </c:dLbl>
            <c:dLbl>
              <c:idx val="1"/>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33E1-4474-8027-9696310C1224}"/>
                </c:ext>
              </c:extLst>
            </c:dLbl>
            <c:dLbl>
              <c:idx val="2"/>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33E1-4474-8027-9696310C1224}"/>
                </c:ext>
              </c:extLst>
            </c:dLbl>
            <c:dLbl>
              <c:idx val="3"/>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9-33E1-4474-8027-9696310C1224}"/>
                </c:ext>
              </c:extLst>
            </c:dLbl>
            <c:spPr>
              <a:noFill/>
              <a:ln>
                <a:noFill/>
              </a:ln>
              <a:effectLst/>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separator>; </c:separator>
            <c:showLeaderLines val="1"/>
            <c:extLst>
              <c:ext xmlns:c15="http://schemas.microsoft.com/office/drawing/2012/chart" uri="{CE6537A1-D6FC-4f65-9D91-7224C49458BB}"/>
            </c:extLst>
          </c:dLbls>
          <c:cat>
            <c:strRef>
              <c:extLst>
                <c:ext xmlns:c15="http://schemas.microsoft.com/office/drawing/2012/chart" uri="{02D57815-91ED-43cb-92C2-25804820EDAC}">
                  <c15:fullRef>
                    <c15:sqref>'Ergebnisse Diagramme'!$F$51:$G$57</c15:sqref>
                  </c15:fullRef>
                </c:ext>
              </c:extLst>
              <c:f>('Ergebnisse Diagramme'!$F$51:$G$53,'Ergebnisse Diagramme'!$F$55:$G$56)</c:f>
              <c:strCache>
                <c:ptCount val="5"/>
                <c:pt idx="0">
                  <c:v>Energieeinsatz</c:v>
                </c:pt>
                <c:pt idx="1">
                  <c:v>Mobilität</c:v>
                </c:pt>
                <c:pt idx="2">
                  <c:v>Materialeinsatz</c:v>
                </c:pt>
                <c:pt idx="3">
                  <c:v>Gebäudeneubau und -sanierung</c:v>
                </c:pt>
                <c:pt idx="4">
                  <c:v>Mensa</c:v>
                </c:pt>
              </c:strCache>
            </c:strRef>
          </c:cat>
          <c:val>
            <c:numRef>
              <c:extLst>
                <c:ext xmlns:c15="http://schemas.microsoft.com/office/drawing/2012/chart" uri="{02D57815-91ED-43cb-92C2-25804820EDAC}">
                  <c15:fullRef>
                    <c15:sqref>'Ergebnisse Diagramme'!$H$51:$H$57</c15:sqref>
                  </c15:fullRef>
                </c:ext>
              </c:extLst>
              <c:f>('Ergebnisse Diagramme'!$H$51:$H$53,'Ergebnisse Diagramme'!$H$55:$H$56)</c:f>
              <c:numCache>
                <c:formatCode>#,##0</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'Ergebnisse Diagramme'!$H$54</c15:sqref>
                  <c15:spPr xmlns:c15="http://schemas.microsoft.com/office/drawing/2012/chart">
                    <a:solidFill>
                      <a:srgbClr val="FFD42A"/>
                    </a:solidFill>
                    <a:ln w="0">
                      <a:noFill/>
                    </a:ln>
                  </c15:spPr>
                  <c15:bubble3D val="0"/>
                  <c15:dLbl>
                    <c:idx val="2"/>
                    <c:spPr/>
                    <c:txPr>
                      <a:bodyPr wrap="square"/>
                      <a:lstStyle/>
                      <a:p>
                        <a:pPr>
                          <a:defRPr lang="de-AT" sz="1000" b="0" strike="noStrike" spc="-1">
                            <a:solidFill>
                              <a:srgbClr val="000000"/>
                            </a:solidFill>
                            <a:latin typeface="Calibri"/>
                            <a:ea typeface="DejaVu Sans"/>
                          </a:defRPr>
                        </a:pPr>
                        <a:endParaRPr lang="de-DE"/>
                      </a:p>
                    </c:txPr>
                    <c:dLblPos val="bestFit"/>
                    <c:showLegendKey val="0"/>
                    <c:showVal val="0"/>
                    <c:showCatName val="0"/>
                    <c:showSerName val="0"/>
                    <c:showPercent val="1"/>
                    <c:showBubbleSize val="1"/>
                    <c:extLst>
                      <c:ext uri="{CE6537A1-D6FC-4f65-9D91-7224C49458BB}"/>
                      <c:ext xmlns:c16="http://schemas.microsoft.com/office/drawing/2014/chart" uri="{C3380CC4-5D6E-409C-BE32-E72D297353CC}">
                        <c16:uniqueId val="{0000000B-6331-4B4F-8528-09A0A2378CE9}"/>
                      </c:ext>
                    </c:extLst>
                  </c15:dLbl>
                </c15:categoryFilterException>
              </c15:categoryFilterExceptions>
            </c:ext>
            <c:ext xmlns:c16="http://schemas.microsoft.com/office/drawing/2014/chart" uri="{C3380CC4-5D6E-409C-BE32-E72D297353CC}">
              <c16:uniqueId val="{0000000A-33E1-4474-8027-9696310C1224}"/>
            </c:ext>
          </c:extLst>
        </c:ser>
        <c:dLbls>
          <c:showLegendKey val="0"/>
          <c:showVal val="0"/>
          <c:showCatName val="0"/>
          <c:showSerName val="0"/>
          <c:showPercent val="0"/>
          <c:showBubbleSize val="0"/>
          <c:showLeaderLines val="1"/>
        </c:dLbls>
        <c:firstSliceAng val="0"/>
      </c:pieChart>
      <c:spPr>
        <a:noFill/>
        <a:ln w="0">
          <a:noFill/>
        </a:ln>
      </c:spPr>
    </c:plotArea>
    <c:legend>
      <c:legendPos val="b"/>
      <c:overlay val="0"/>
      <c:spPr>
        <a:noFill/>
        <a:ln w="0">
          <a:noFill/>
        </a:ln>
      </c:spPr>
      <c:txPr>
        <a:bodyPr/>
        <a:lstStyle/>
        <a:p>
          <a:pPr rtl="0">
            <a:defRPr lang="de-AT" sz="900" b="0" strike="noStrike" spc="-1">
              <a:solidFill>
                <a:srgbClr val="595959"/>
              </a:solidFill>
              <a:latin typeface="Calibri"/>
              <a:ea typeface="DejaVu Sans"/>
            </a:defRPr>
          </a:pPr>
          <a:endParaRPr lang="de-DE"/>
        </a:p>
      </c:txPr>
    </c:legend>
    <c:plotVisOnly val="1"/>
    <c:dispBlanksAs val="gap"/>
    <c:showDLblsOverMax val="1"/>
  </c:chart>
  <c:spPr>
    <a:noFill/>
    <a:ln w="9360">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67581797668299"/>
          <c:y val="0.17340741697893799"/>
          <c:w val="0.46493042497179399"/>
          <c:h val="0.65266830339837201"/>
        </c:manualLayout>
      </c:layout>
      <c:pieChart>
        <c:varyColors val="1"/>
        <c:ser>
          <c:idx val="0"/>
          <c:order val="0"/>
          <c:tx>
            <c:strRef>
              <c:f>'Ergebnisse Diagramme'!$Q$50</c:f>
              <c:strCache>
                <c:ptCount val="1"/>
                <c:pt idx="0">
                  <c:v>2022 (final)</c:v>
                </c:pt>
              </c:strCache>
            </c:strRef>
          </c:tx>
          <c:spPr>
            <a:solidFill>
              <a:srgbClr val="4F81BD"/>
            </a:solidFill>
            <a:ln w="0">
              <a:noFill/>
            </a:ln>
          </c:spPr>
          <c:dPt>
            <c:idx val="0"/>
            <c:bubble3D val="0"/>
            <c:spPr>
              <a:solidFill>
                <a:srgbClr val="4F81BD"/>
              </a:solidFill>
              <a:ln w="19080">
                <a:solidFill>
                  <a:srgbClr val="FFFFFF"/>
                </a:solidFill>
                <a:round/>
              </a:ln>
            </c:spPr>
            <c:extLst>
              <c:ext xmlns:c16="http://schemas.microsoft.com/office/drawing/2014/chart" uri="{C3380CC4-5D6E-409C-BE32-E72D297353CC}">
                <c16:uniqueId val="{00000001-8017-4F02-94DB-694E901EE9C3}"/>
              </c:ext>
            </c:extLst>
          </c:dPt>
          <c:dPt>
            <c:idx val="1"/>
            <c:bubble3D val="0"/>
            <c:spPr>
              <a:solidFill>
                <a:srgbClr val="C0504D"/>
              </a:solidFill>
              <a:ln w="19080">
                <a:solidFill>
                  <a:srgbClr val="FFFFFF"/>
                </a:solidFill>
                <a:round/>
              </a:ln>
            </c:spPr>
            <c:extLst>
              <c:ext xmlns:c16="http://schemas.microsoft.com/office/drawing/2014/chart" uri="{C3380CC4-5D6E-409C-BE32-E72D297353CC}">
                <c16:uniqueId val="{00000003-8017-4F02-94DB-694E901EE9C3}"/>
              </c:ext>
            </c:extLst>
          </c:dPt>
          <c:dPt>
            <c:idx val="2"/>
            <c:bubble3D val="0"/>
            <c:spPr>
              <a:solidFill>
                <a:srgbClr val="9BBB59"/>
              </a:solidFill>
              <a:ln w="19080">
                <a:solidFill>
                  <a:srgbClr val="FFFFFF"/>
                </a:solidFill>
                <a:round/>
              </a:ln>
            </c:spPr>
            <c:extLst>
              <c:ext xmlns:c16="http://schemas.microsoft.com/office/drawing/2014/chart" uri="{C3380CC4-5D6E-409C-BE32-E72D297353CC}">
                <c16:uniqueId val="{00000005-8017-4F02-94DB-694E901EE9C3}"/>
              </c:ext>
            </c:extLst>
          </c:dPt>
          <c:dLbls>
            <c:dLbl>
              <c:idx val="0"/>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8017-4F02-94DB-694E901EE9C3}"/>
                </c:ext>
              </c:extLst>
            </c:dLbl>
            <c:dLbl>
              <c:idx val="1"/>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8017-4F02-94DB-694E901EE9C3}"/>
                </c:ext>
              </c:extLst>
            </c:dLbl>
            <c:dLbl>
              <c:idx val="2"/>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8017-4F02-94DB-694E901EE9C3}"/>
                </c:ext>
              </c:extLst>
            </c:dLbl>
            <c:spPr>
              <a:noFill/>
              <a:ln>
                <a:noFill/>
              </a:ln>
              <a:effectLst/>
            </c:spPr>
            <c:txPr>
              <a:bodyPr wrap="square"/>
              <a:lstStyle/>
              <a:p>
                <a:pPr>
                  <a:defRPr lang="de-AT" sz="900" b="0" strike="noStrike" spc="-1">
                    <a:solidFill>
                      <a:srgbClr val="404040"/>
                    </a:solidFill>
                    <a:latin typeface="Calibri"/>
                    <a:ea typeface="DejaVu Sans"/>
                  </a:defRPr>
                </a:pPr>
                <a:endParaRPr lang="de-DE"/>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'Ergebnisse Diagramme'!$O$51:$O$53</c:f>
              <c:strCache>
                <c:ptCount val="3"/>
                <c:pt idx="0">
                  <c:v>Scope 1</c:v>
                </c:pt>
                <c:pt idx="1">
                  <c:v>Scope 2</c:v>
                </c:pt>
                <c:pt idx="2">
                  <c:v>Scope 3*</c:v>
                </c:pt>
              </c:strCache>
            </c:strRef>
          </c:cat>
          <c:val>
            <c:numRef>
              <c:f>'Ergebnisse Diagramme'!$Q$51:$Q$53</c:f>
              <c:numCache>
                <c:formatCode>#,##0</c:formatCode>
                <c:ptCount val="3"/>
                <c:pt idx="0">
                  <c:v>0</c:v>
                </c:pt>
                <c:pt idx="1">
                  <c:v>0</c:v>
                </c:pt>
                <c:pt idx="2">
                  <c:v>0</c:v>
                </c:pt>
              </c:numCache>
            </c:numRef>
          </c:val>
          <c:extLst>
            <c:ext xmlns:c16="http://schemas.microsoft.com/office/drawing/2014/chart" uri="{C3380CC4-5D6E-409C-BE32-E72D297353CC}">
              <c16:uniqueId val="{00000006-8017-4F02-94DB-694E901EE9C3}"/>
            </c:ext>
          </c:extLst>
        </c:ser>
        <c:dLbls>
          <c:showLegendKey val="0"/>
          <c:showVal val="0"/>
          <c:showCatName val="0"/>
          <c:showSerName val="0"/>
          <c:showPercent val="0"/>
          <c:showBubbleSize val="0"/>
          <c:showLeaderLines val="0"/>
        </c:dLbls>
        <c:firstSliceAng val="0"/>
      </c:pieChart>
      <c:spPr>
        <a:noFill/>
        <a:ln w="0">
          <a:noFill/>
        </a:ln>
      </c:spPr>
    </c:plotArea>
    <c:legend>
      <c:legendPos val="r"/>
      <c:layout>
        <c:manualLayout>
          <c:xMode val="edge"/>
          <c:yMode val="edge"/>
          <c:x val="9.3426501035196702E-2"/>
          <c:y val="0.912482065997131"/>
          <c:w val="0.73832017600621203"/>
          <c:h val="5.0701530612244902E-2"/>
        </c:manualLayout>
      </c:layout>
      <c:overlay val="0"/>
      <c:spPr>
        <a:noFill/>
        <a:ln w="0">
          <a:noFill/>
        </a:ln>
      </c:spPr>
      <c:txPr>
        <a:bodyPr/>
        <a:lstStyle/>
        <a:p>
          <a:pPr rtl="0">
            <a:defRPr lang="de-AT" sz="900" b="0" strike="noStrike" spc="-1">
              <a:solidFill>
                <a:srgbClr val="595959"/>
              </a:solidFill>
              <a:latin typeface="Calibri"/>
              <a:ea typeface="DejaVu Sans"/>
            </a:defRPr>
          </a:pPr>
          <a:endParaRPr lang="de-DE"/>
        </a:p>
      </c:txPr>
    </c:legend>
    <c:plotVisOnly val="1"/>
    <c:dispBlanksAs val="gap"/>
    <c:showDLblsOverMax val="1"/>
  </c:chart>
  <c:spPr>
    <a:noFill/>
    <a:ln w="9360">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6057433601879"/>
          <c:y val="3.2607427117615481E-2"/>
          <c:w val="0.80351261098879445"/>
          <c:h val="0.48274904906963501"/>
        </c:manualLayout>
      </c:layout>
      <c:barChart>
        <c:barDir val="col"/>
        <c:grouping val="clustered"/>
        <c:varyColors val="0"/>
        <c:ser>
          <c:idx val="0"/>
          <c:order val="0"/>
          <c:tx>
            <c:strRef>
              <c:f>'Ergebnisse Diagramme'!$E$260</c:f>
              <c:strCache>
                <c:ptCount val="1"/>
                <c:pt idx="0">
                  <c:v>2022 (final)</c:v>
                </c:pt>
              </c:strCache>
            </c:strRef>
          </c:tx>
          <c:spPr>
            <a:solidFill>
              <a:srgbClr val="2A6099"/>
            </a:solidFill>
            <a:ln w="0">
              <a:solidFill>
                <a:srgbClr val="FFFFFF"/>
              </a:solidFill>
            </a:ln>
          </c:spPr>
          <c:invertIfNegative val="0"/>
          <c:dPt>
            <c:idx val="0"/>
            <c:invertIfNegative val="0"/>
            <c:bubble3D val="0"/>
            <c:spPr>
              <a:solidFill>
                <a:srgbClr val="FFA6A6"/>
              </a:solidFill>
              <a:ln w="0">
                <a:solidFill>
                  <a:srgbClr val="FFFFFF"/>
                </a:solidFill>
              </a:ln>
            </c:spPr>
            <c:extLst>
              <c:ext xmlns:c16="http://schemas.microsoft.com/office/drawing/2014/chart" uri="{C3380CC4-5D6E-409C-BE32-E72D297353CC}">
                <c16:uniqueId val="{00000001-63C6-4FCF-81ED-D31C1F6BE3A1}"/>
              </c:ext>
            </c:extLst>
          </c:dPt>
          <c:dPt>
            <c:idx val="1"/>
            <c:invertIfNegative val="0"/>
            <c:bubble3D val="0"/>
            <c:spPr>
              <a:solidFill>
                <a:srgbClr val="FF0000"/>
              </a:solidFill>
              <a:ln w="0">
                <a:solidFill>
                  <a:srgbClr val="FFFFFF"/>
                </a:solidFill>
              </a:ln>
            </c:spPr>
            <c:extLst>
              <c:ext xmlns:c16="http://schemas.microsoft.com/office/drawing/2014/chart" uri="{C3380CC4-5D6E-409C-BE32-E72D297353CC}">
                <c16:uniqueId val="{00000003-63C6-4FCF-81ED-D31C1F6BE3A1}"/>
              </c:ext>
            </c:extLst>
          </c:dPt>
          <c:dPt>
            <c:idx val="2"/>
            <c:invertIfNegative val="0"/>
            <c:bubble3D val="0"/>
            <c:spPr>
              <a:solidFill>
                <a:srgbClr val="FF0000"/>
              </a:solidFill>
              <a:ln w="0">
                <a:solidFill>
                  <a:srgbClr val="FFFFFF"/>
                </a:solidFill>
              </a:ln>
            </c:spPr>
            <c:extLst>
              <c:ext xmlns:c16="http://schemas.microsoft.com/office/drawing/2014/chart" uri="{C3380CC4-5D6E-409C-BE32-E72D297353CC}">
                <c16:uniqueId val="{00000005-63C6-4FCF-81ED-D31C1F6BE3A1}"/>
              </c:ext>
            </c:extLst>
          </c:dPt>
          <c:dPt>
            <c:idx val="3"/>
            <c:invertIfNegative val="0"/>
            <c:bubble3D val="0"/>
            <c:spPr>
              <a:solidFill>
                <a:srgbClr val="FF0000"/>
              </a:solidFill>
              <a:ln w="0">
                <a:solidFill>
                  <a:srgbClr val="FFFFFF"/>
                </a:solidFill>
              </a:ln>
            </c:spPr>
            <c:extLst>
              <c:ext xmlns:c16="http://schemas.microsoft.com/office/drawing/2014/chart" uri="{C3380CC4-5D6E-409C-BE32-E72D297353CC}">
                <c16:uniqueId val="{00000007-63C6-4FCF-81ED-D31C1F6BE3A1}"/>
              </c:ext>
            </c:extLst>
          </c:dPt>
          <c:dPt>
            <c:idx val="4"/>
            <c:invertIfNegative val="0"/>
            <c:bubble3D val="0"/>
            <c:spPr>
              <a:solidFill>
                <a:srgbClr val="FF0000"/>
              </a:solidFill>
              <a:ln w="0">
                <a:solidFill>
                  <a:srgbClr val="FFFFFF"/>
                </a:solidFill>
              </a:ln>
            </c:spPr>
            <c:extLst>
              <c:ext xmlns:c16="http://schemas.microsoft.com/office/drawing/2014/chart" uri="{C3380CC4-5D6E-409C-BE32-E72D297353CC}">
                <c16:uniqueId val="{00000009-63C6-4FCF-81ED-D31C1F6BE3A1}"/>
              </c:ext>
            </c:extLst>
          </c:dPt>
          <c:dPt>
            <c:idx val="5"/>
            <c:invertIfNegative val="0"/>
            <c:bubble3D val="0"/>
            <c:spPr>
              <a:solidFill>
                <a:srgbClr val="FF0000"/>
              </a:solidFill>
              <a:ln w="0">
                <a:solidFill>
                  <a:srgbClr val="FFFFFF"/>
                </a:solidFill>
              </a:ln>
            </c:spPr>
            <c:extLst>
              <c:ext xmlns:c16="http://schemas.microsoft.com/office/drawing/2014/chart" uri="{C3380CC4-5D6E-409C-BE32-E72D297353CC}">
                <c16:uniqueId val="{0000000B-63C6-4FCF-81ED-D31C1F6BE3A1}"/>
              </c:ext>
            </c:extLst>
          </c:dPt>
          <c:dPt>
            <c:idx val="6"/>
            <c:invertIfNegative val="0"/>
            <c:bubble3D val="0"/>
            <c:spPr>
              <a:solidFill>
                <a:srgbClr val="FF0000"/>
              </a:solidFill>
              <a:ln w="0">
                <a:solidFill>
                  <a:srgbClr val="FFFFFF"/>
                </a:solidFill>
              </a:ln>
            </c:spPr>
            <c:extLst>
              <c:ext xmlns:c16="http://schemas.microsoft.com/office/drawing/2014/chart" uri="{C3380CC4-5D6E-409C-BE32-E72D297353CC}">
                <c16:uniqueId val="{0000000D-63C6-4FCF-81ED-D31C1F6BE3A1}"/>
              </c:ext>
            </c:extLst>
          </c:dPt>
          <c:dPt>
            <c:idx val="7"/>
            <c:invertIfNegative val="0"/>
            <c:bubble3D val="0"/>
            <c:extLst>
              <c:ext xmlns:c16="http://schemas.microsoft.com/office/drawing/2014/chart" uri="{C3380CC4-5D6E-409C-BE32-E72D297353CC}">
                <c16:uniqueId val="{0000000E-63C6-4FCF-81ED-D31C1F6BE3A1}"/>
              </c:ext>
            </c:extLst>
          </c:dPt>
          <c:dPt>
            <c:idx val="13"/>
            <c:invertIfNegative val="0"/>
            <c:bubble3D val="0"/>
            <c:spPr>
              <a:solidFill>
                <a:srgbClr val="00A933"/>
              </a:solidFill>
              <a:ln w="0">
                <a:solidFill>
                  <a:srgbClr val="FFFFFF"/>
                </a:solidFill>
              </a:ln>
            </c:spPr>
            <c:extLst>
              <c:ext xmlns:c16="http://schemas.microsoft.com/office/drawing/2014/chart" uri="{C3380CC4-5D6E-409C-BE32-E72D297353CC}">
                <c16:uniqueId val="{00000010-63C6-4FCF-81ED-D31C1F6BE3A1}"/>
              </c:ext>
            </c:extLst>
          </c:dPt>
          <c:dPt>
            <c:idx val="14"/>
            <c:invertIfNegative val="0"/>
            <c:bubble3D val="0"/>
            <c:spPr>
              <a:solidFill>
                <a:srgbClr val="00A933"/>
              </a:solidFill>
              <a:ln w="0">
                <a:solidFill>
                  <a:srgbClr val="FFFFFF"/>
                </a:solidFill>
              </a:ln>
            </c:spPr>
            <c:extLst>
              <c:ext xmlns:c16="http://schemas.microsoft.com/office/drawing/2014/chart" uri="{C3380CC4-5D6E-409C-BE32-E72D297353CC}">
                <c16:uniqueId val="{00000012-63C6-4FCF-81ED-D31C1F6BE3A1}"/>
              </c:ext>
            </c:extLst>
          </c:dPt>
          <c:dPt>
            <c:idx val="15"/>
            <c:invertIfNegative val="0"/>
            <c:bubble3D val="0"/>
            <c:spPr>
              <a:solidFill>
                <a:srgbClr val="00A933"/>
              </a:solidFill>
              <a:ln w="0">
                <a:solidFill>
                  <a:srgbClr val="FFFFFF"/>
                </a:solidFill>
              </a:ln>
            </c:spPr>
            <c:extLst>
              <c:ext xmlns:c16="http://schemas.microsoft.com/office/drawing/2014/chart" uri="{C3380CC4-5D6E-409C-BE32-E72D297353CC}">
                <c16:uniqueId val="{00000014-63C6-4FCF-81ED-D31C1F6BE3A1}"/>
              </c:ext>
            </c:extLst>
          </c:dPt>
          <c:dPt>
            <c:idx val="16"/>
            <c:invertIfNegative val="0"/>
            <c:bubble3D val="0"/>
            <c:spPr>
              <a:solidFill>
                <a:srgbClr val="FFD42A"/>
              </a:solidFill>
              <a:ln w="0">
                <a:solidFill>
                  <a:srgbClr val="FFFFFF"/>
                </a:solidFill>
              </a:ln>
            </c:spPr>
            <c:extLst>
              <c:ext xmlns:c16="http://schemas.microsoft.com/office/drawing/2014/chart" uri="{C3380CC4-5D6E-409C-BE32-E72D297353CC}">
                <c16:uniqueId val="{00000016-63C6-4FCF-81ED-D31C1F6BE3A1}"/>
              </c:ext>
            </c:extLst>
          </c:dPt>
          <c:dPt>
            <c:idx val="17"/>
            <c:invertIfNegative val="0"/>
            <c:bubble3D val="0"/>
            <c:spPr>
              <a:solidFill>
                <a:srgbClr val="CCCCFF"/>
              </a:solidFill>
              <a:ln w="0">
                <a:solidFill>
                  <a:srgbClr val="FFFFFF"/>
                </a:solidFill>
              </a:ln>
            </c:spPr>
            <c:extLst>
              <c:ext xmlns:c16="http://schemas.microsoft.com/office/drawing/2014/chart" uri="{C3380CC4-5D6E-409C-BE32-E72D297353CC}">
                <c16:uniqueId val="{00000018-63C6-4FCF-81ED-D31C1F6BE3A1}"/>
              </c:ext>
            </c:extLst>
          </c:dPt>
          <c:dPt>
            <c:idx val="18"/>
            <c:invertIfNegative val="0"/>
            <c:bubble3D val="0"/>
            <c:spPr>
              <a:solidFill>
                <a:srgbClr val="9966FF"/>
              </a:solidFill>
              <a:ln w="0">
                <a:solidFill>
                  <a:srgbClr val="FFFFFF"/>
                </a:solidFill>
              </a:ln>
            </c:spPr>
            <c:extLst>
              <c:ext xmlns:c16="http://schemas.microsoft.com/office/drawing/2014/chart" uri="{C3380CC4-5D6E-409C-BE32-E72D297353CC}">
                <c16:uniqueId val="{00000019-761E-4FEE-9D33-5B9BF0599765}"/>
              </c:ext>
            </c:extLst>
          </c:dPt>
          <c:dLbls>
            <c:dLbl>
              <c:idx val="0"/>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3C6-4FCF-81ED-D31C1F6BE3A1}"/>
                </c:ext>
              </c:extLst>
            </c:dLbl>
            <c:dLbl>
              <c:idx val="1"/>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63C6-4FCF-81ED-D31C1F6BE3A1}"/>
                </c:ext>
              </c:extLst>
            </c:dLbl>
            <c:dLbl>
              <c:idx val="2"/>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63C6-4FCF-81ED-D31C1F6BE3A1}"/>
                </c:ext>
              </c:extLst>
            </c:dLbl>
            <c:dLbl>
              <c:idx val="3"/>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3C6-4FCF-81ED-D31C1F6BE3A1}"/>
                </c:ext>
              </c:extLst>
            </c:dLbl>
            <c:dLbl>
              <c:idx val="4"/>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63C6-4FCF-81ED-D31C1F6BE3A1}"/>
                </c:ext>
              </c:extLst>
            </c:dLbl>
            <c:dLbl>
              <c:idx val="5"/>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63C6-4FCF-81ED-D31C1F6BE3A1}"/>
                </c:ext>
              </c:extLst>
            </c:dLbl>
            <c:dLbl>
              <c:idx val="6"/>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63C6-4FCF-81ED-D31C1F6BE3A1}"/>
                </c:ext>
              </c:extLst>
            </c:dLbl>
            <c:dLbl>
              <c:idx val="7"/>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63C6-4FCF-81ED-D31C1F6BE3A1}"/>
                </c:ext>
              </c:extLst>
            </c:dLbl>
            <c:dLbl>
              <c:idx val="13"/>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63C6-4FCF-81ED-D31C1F6BE3A1}"/>
                </c:ext>
              </c:extLst>
            </c:dLbl>
            <c:dLbl>
              <c:idx val="14"/>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63C6-4FCF-81ED-D31C1F6BE3A1}"/>
                </c:ext>
              </c:extLst>
            </c:dLbl>
            <c:dLbl>
              <c:idx val="15"/>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63C6-4FCF-81ED-D31C1F6BE3A1}"/>
                </c:ext>
              </c:extLst>
            </c:dLbl>
            <c:dLbl>
              <c:idx val="16"/>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63C6-4FCF-81ED-D31C1F6BE3A1}"/>
                </c:ext>
              </c:extLst>
            </c:dLbl>
            <c:dLbl>
              <c:idx val="17"/>
              <c:spPr>
                <a:noFill/>
                <a:ln>
                  <a:noFill/>
                </a:ln>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63C6-4FCF-81ED-D31C1F6BE3A1}"/>
                </c:ext>
              </c:extLst>
            </c:dLbl>
            <c:spPr>
              <a:noFill/>
              <a:ln>
                <a:noFill/>
              </a:ln>
              <a:effectLst/>
            </c:spPr>
            <c:txPr>
              <a:bodyPr rot="0" vertOverflow="overflow" horzOverflow="overflow" vert="horz" wrap="square" lIns="0" tIns="0" rIns="0" bIns="0" anchor="t" anchorCtr="1">
                <a:noAutofit/>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'Ergebnisse Diagramme'!$D$261:$D$279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Diagramme'!$E$261:$E$279</c:f>
              <c:numCache>
                <c:formatCode>* #\ ##0"    ";\-* #\ ##0"    ";* \-#"    ";@\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9-63C6-4FCF-81ED-D31C1F6BE3A1}"/>
            </c:ext>
          </c:extLst>
        </c:ser>
        <c:dLbls>
          <c:showLegendKey val="0"/>
          <c:showVal val="0"/>
          <c:showCatName val="0"/>
          <c:showSerName val="0"/>
          <c:showPercent val="0"/>
          <c:showBubbleSize val="0"/>
        </c:dLbls>
        <c:gapWidth val="100"/>
        <c:axId val="63346643"/>
        <c:axId val="85604092"/>
      </c:barChart>
      <c:catAx>
        <c:axId val="63346643"/>
        <c:scaling>
          <c:orientation val="minMax"/>
        </c:scaling>
        <c:delete val="0"/>
        <c:axPos val="b"/>
        <c:numFmt formatCode="General"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crossAx val="85604092"/>
        <c:crosses val="autoZero"/>
        <c:auto val="1"/>
        <c:lblAlgn val="ctr"/>
        <c:lblOffset val="100"/>
        <c:noMultiLvlLbl val="0"/>
      </c:catAx>
      <c:valAx>
        <c:axId val="85604092"/>
        <c:scaling>
          <c:orientation val="minMax"/>
        </c:scaling>
        <c:delete val="0"/>
        <c:axPos val="l"/>
        <c:majorGridlines>
          <c:spPr>
            <a:ln w="0">
              <a:solidFill>
                <a:srgbClr val="B3B3B3"/>
              </a:solidFill>
            </a:ln>
          </c:spPr>
        </c:majorGridlines>
        <c:title>
          <c:tx>
            <c:rich>
              <a:bodyPr rot="-5400000"/>
              <a:lstStyle/>
              <a:p>
                <a:pPr>
                  <a:defRPr lang="de-DE" sz="900" b="0" strike="noStrike" spc="-1">
                    <a:solidFill>
                      <a:srgbClr val="000000"/>
                    </a:solidFill>
                    <a:latin typeface="Arial"/>
                    <a:ea typeface="DejaVu Sans"/>
                  </a:defRPr>
                </a:pPr>
                <a:r>
                  <a:rPr lang="de-DE" sz="900" b="0" strike="noStrike" spc="-1">
                    <a:solidFill>
                      <a:srgbClr val="000000"/>
                    </a:solidFill>
                    <a:latin typeface="Arial"/>
                    <a:ea typeface="DejaVu Sans"/>
                  </a:rPr>
                  <a:t>Tonnen CO2-eq.</a:t>
                </a:r>
              </a:p>
            </c:rich>
          </c:tx>
          <c:layout>
            <c:manualLayout>
              <c:xMode val="edge"/>
              <c:yMode val="edge"/>
              <c:x val="3.4434416893016698E-2"/>
              <c:y val="9.7547584187408498E-2"/>
            </c:manualLayout>
          </c:layout>
          <c:overlay val="0"/>
          <c:spPr>
            <a:noFill/>
            <a:ln w="0">
              <a:noFill/>
            </a:ln>
          </c:spPr>
        </c:title>
        <c:numFmt formatCode="* #,##0&quot;    &quot;;\-* #,##0&quot;    &quot;;* \-#&quot;    &quot;;@\ "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crossAx val="63346643"/>
        <c:crosses val="autoZero"/>
        <c:crossBetween val="between"/>
      </c:valAx>
      <c:spPr>
        <a:noFill/>
        <a:ln w="0">
          <a:solidFill>
            <a:srgbClr val="B3B3B3"/>
          </a:solidFill>
        </a:ln>
      </c:spPr>
    </c:plotArea>
    <c:plotVisOnly val="0"/>
    <c:dispBlanksAs val="gap"/>
    <c:showDLblsOverMax val="1"/>
  </c:chart>
  <c:spPr>
    <a:solidFill>
      <a:srgbClr val="FFFFFF"/>
    </a:solidFill>
    <a:ln w="0">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689352076748232E-2"/>
          <c:y val="6.0237666330616321E-2"/>
          <c:w val="0.90840137607228222"/>
          <c:h val="0.93610649576334615"/>
        </c:manualLayout>
      </c:layout>
      <c:barChart>
        <c:barDir val="bar"/>
        <c:grouping val="clustered"/>
        <c:varyColors val="0"/>
        <c:ser>
          <c:idx val="0"/>
          <c:order val="0"/>
          <c:spPr>
            <a:solidFill>
              <a:srgbClr val="004586"/>
            </a:solidFill>
            <a:ln w="0">
              <a:noFill/>
            </a:ln>
          </c:spPr>
          <c:invertIfNegative val="0"/>
          <c:dPt>
            <c:idx val="0"/>
            <c:invertIfNegative val="0"/>
            <c:bubble3D val="0"/>
            <c:spPr>
              <a:solidFill>
                <a:srgbClr val="FFA6A6"/>
              </a:solidFill>
              <a:ln w="0">
                <a:noFill/>
              </a:ln>
            </c:spPr>
            <c:extLst>
              <c:ext xmlns:c16="http://schemas.microsoft.com/office/drawing/2014/chart" uri="{C3380CC4-5D6E-409C-BE32-E72D297353CC}">
                <c16:uniqueId val="{00000001-0091-476A-A203-686096D2E2A0}"/>
              </c:ext>
            </c:extLst>
          </c:dPt>
          <c:dPt>
            <c:idx val="1"/>
            <c:invertIfNegative val="0"/>
            <c:bubble3D val="0"/>
            <c:spPr>
              <a:solidFill>
                <a:srgbClr val="FF0000"/>
              </a:solidFill>
              <a:ln w="0">
                <a:noFill/>
              </a:ln>
            </c:spPr>
            <c:extLst>
              <c:ext xmlns:c16="http://schemas.microsoft.com/office/drawing/2014/chart" uri="{C3380CC4-5D6E-409C-BE32-E72D297353CC}">
                <c16:uniqueId val="{00000003-0091-476A-A203-686096D2E2A0}"/>
              </c:ext>
            </c:extLst>
          </c:dPt>
          <c:dPt>
            <c:idx val="2"/>
            <c:invertIfNegative val="0"/>
            <c:bubble3D val="0"/>
            <c:spPr>
              <a:solidFill>
                <a:srgbClr val="FF0000"/>
              </a:solidFill>
              <a:ln w="0">
                <a:noFill/>
              </a:ln>
            </c:spPr>
            <c:extLst>
              <c:ext xmlns:c16="http://schemas.microsoft.com/office/drawing/2014/chart" uri="{C3380CC4-5D6E-409C-BE32-E72D297353CC}">
                <c16:uniqueId val="{00000005-0091-476A-A203-686096D2E2A0}"/>
              </c:ext>
            </c:extLst>
          </c:dPt>
          <c:dPt>
            <c:idx val="3"/>
            <c:invertIfNegative val="0"/>
            <c:bubble3D val="0"/>
            <c:spPr>
              <a:solidFill>
                <a:srgbClr val="FF0000"/>
              </a:solidFill>
              <a:ln w="0">
                <a:noFill/>
              </a:ln>
            </c:spPr>
            <c:extLst>
              <c:ext xmlns:c16="http://schemas.microsoft.com/office/drawing/2014/chart" uri="{C3380CC4-5D6E-409C-BE32-E72D297353CC}">
                <c16:uniqueId val="{00000007-0091-476A-A203-686096D2E2A0}"/>
              </c:ext>
            </c:extLst>
          </c:dPt>
          <c:dPt>
            <c:idx val="4"/>
            <c:invertIfNegative val="0"/>
            <c:bubble3D val="0"/>
            <c:spPr>
              <a:solidFill>
                <a:srgbClr val="FF0000"/>
              </a:solidFill>
              <a:ln w="0">
                <a:noFill/>
              </a:ln>
            </c:spPr>
            <c:extLst>
              <c:ext xmlns:c16="http://schemas.microsoft.com/office/drawing/2014/chart" uri="{C3380CC4-5D6E-409C-BE32-E72D297353CC}">
                <c16:uniqueId val="{00000009-0091-476A-A203-686096D2E2A0}"/>
              </c:ext>
            </c:extLst>
          </c:dPt>
          <c:dPt>
            <c:idx val="5"/>
            <c:invertIfNegative val="0"/>
            <c:bubble3D val="0"/>
            <c:spPr>
              <a:solidFill>
                <a:srgbClr val="FF0000"/>
              </a:solidFill>
              <a:ln w="0">
                <a:noFill/>
              </a:ln>
            </c:spPr>
            <c:extLst>
              <c:ext xmlns:c16="http://schemas.microsoft.com/office/drawing/2014/chart" uri="{C3380CC4-5D6E-409C-BE32-E72D297353CC}">
                <c16:uniqueId val="{0000000B-0091-476A-A203-686096D2E2A0}"/>
              </c:ext>
            </c:extLst>
          </c:dPt>
          <c:dPt>
            <c:idx val="6"/>
            <c:invertIfNegative val="0"/>
            <c:bubble3D val="0"/>
            <c:spPr>
              <a:solidFill>
                <a:srgbClr val="FF0000"/>
              </a:solidFill>
              <a:ln w="0">
                <a:noFill/>
              </a:ln>
            </c:spPr>
            <c:extLst>
              <c:ext xmlns:c16="http://schemas.microsoft.com/office/drawing/2014/chart" uri="{C3380CC4-5D6E-409C-BE32-E72D297353CC}">
                <c16:uniqueId val="{0000000D-0091-476A-A203-686096D2E2A0}"/>
              </c:ext>
            </c:extLst>
          </c:dPt>
          <c:dPt>
            <c:idx val="7"/>
            <c:invertIfNegative val="0"/>
            <c:bubble3D val="0"/>
            <c:spPr>
              <a:solidFill>
                <a:srgbClr val="2A6099"/>
              </a:solidFill>
              <a:ln w="0">
                <a:noFill/>
              </a:ln>
            </c:spPr>
            <c:extLst>
              <c:ext xmlns:c16="http://schemas.microsoft.com/office/drawing/2014/chart" uri="{C3380CC4-5D6E-409C-BE32-E72D297353CC}">
                <c16:uniqueId val="{0000000F-0091-476A-A203-686096D2E2A0}"/>
              </c:ext>
            </c:extLst>
          </c:dPt>
          <c:dPt>
            <c:idx val="8"/>
            <c:invertIfNegative val="0"/>
            <c:bubble3D val="0"/>
            <c:spPr>
              <a:solidFill>
                <a:srgbClr val="2A6099"/>
              </a:solidFill>
              <a:ln w="0">
                <a:noFill/>
              </a:ln>
            </c:spPr>
            <c:extLst>
              <c:ext xmlns:c16="http://schemas.microsoft.com/office/drawing/2014/chart" uri="{C3380CC4-5D6E-409C-BE32-E72D297353CC}">
                <c16:uniqueId val="{00000011-0091-476A-A203-686096D2E2A0}"/>
              </c:ext>
            </c:extLst>
          </c:dPt>
          <c:dPt>
            <c:idx val="9"/>
            <c:invertIfNegative val="0"/>
            <c:bubble3D val="0"/>
            <c:spPr>
              <a:solidFill>
                <a:srgbClr val="2A6099"/>
              </a:solidFill>
              <a:ln w="0">
                <a:noFill/>
              </a:ln>
            </c:spPr>
            <c:extLst>
              <c:ext xmlns:c16="http://schemas.microsoft.com/office/drawing/2014/chart" uri="{C3380CC4-5D6E-409C-BE32-E72D297353CC}">
                <c16:uniqueId val="{00000013-0091-476A-A203-686096D2E2A0}"/>
              </c:ext>
            </c:extLst>
          </c:dPt>
          <c:dPt>
            <c:idx val="10"/>
            <c:invertIfNegative val="0"/>
            <c:bubble3D val="0"/>
            <c:spPr>
              <a:solidFill>
                <a:srgbClr val="2A6099"/>
              </a:solidFill>
              <a:ln w="0">
                <a:noFill/>
              </a:ln>
            </c:spPr>
            <c:extLst>
              <c:ext xmlns:c16="http://schemas.microsoft.com/office/drawing/2014/chart" uri="{C3380CC4-5D6E-409C-BE32-E72D297353CC}">
                <c16:uniqueId val="{00000015-0091-476A-A203-686096D2E2A0}"/>
              </c:ext>
            </c:extLst>
          </c:dPt>
          <c:dPt>
            <c:idx val="11"/>
            <c:invertIfNegative val="0"/>
            <c:bubble3D val="0"/>
            <c:spPr>
              <a:solidFill>
                <a:srgbClr val="2A6099"/>
              </a:solidFill>
              <a:ln w="0">
                <a:noFill/>
              </a:ln>
            </c:spPr>
            <c:extLst>
              <c:ext xmlns:c16="http://schemas.microsoft.com/office/drawing/2014/chart" uri="{C3380CC4-5D6E-409C-BE32-E72D297353CC}">
                <c16:uniqueId val="{00000017-0091-476A-A203-686096D2E2A0}"/>
              </c:ext>
            </c:extLst>
          </c:dPt>
          <c:dPt>
            <c:idx val="12"/>
            <c:invertIfNegative val="0"/>
            <c:bubble3D val="0"/>
            <c:spPr>
              <a:solidFill>
                <a:srgbClr val="2A6099"/>
              </a:solidFill>
              <a:ln w="0">
                <a:noFill/>
              </a:ln>
            </c:spPr>
            <c:extLst>
              <c:ext xmlns:c16="http://schemas.microsoft.com/office/drawing/2014/chart" uri="{C3380CC4-5D6E-409C-BE32-E72D297353CC}">
                <c16:uniqueId val="{00000019-0091-476A-A203-686096D2E2A0}"/>
              </c:ext>
            </c:extLst>
          </c:dPt>
          <c:dPt>
            <c:idx val="13"/>
            <c:invertIfNegative val="0"/>
            <c:bubble3D val="0"/>
            <c:spPr>
              <a:solidFill>
                <a:srgbClr val="158466"/>
              </a:solidFill>
              <a:ln w="0">
                <a:noFill/>
              </a:ln>
            </c:spPr>
            <c:extLst>
              <c:ext xmlns:c16="http://schemas.microsoft.com/office/drawing/2014/chart" uri="{C3380CC4-5D6E-409C-BE32-E72D297353CC}">
                <c16:uniqueId val="{0000001B-0091-476A-A203-686096D2E2A0}"/>
              </c:ext>
            </c:extLst>
          </c:dPt>
          <c:dPt>
            <c:idx val="14"/>
            <c:invertIfNegative val="0"/>
            <c:bubble3D val="0"/>
            <c:spPr>
              <a:solidFill>
                <a:srgbClr val="158466"/>
              </a:solidFill>
              <a:ln w="0">
                <a:noFill/>
              </a:ln>
            </c:spPr>
            <c:extLst>
              <c:ext xmlns:c16="http://schemas.microsoft.com/office/drawing/2014/chart" uri="{C3380CC4-5D6E-409C-BE32-E72D297353CC}">
                <c16:uniqueId val="{0000001D-0091-476A-A203-686096D2E2A0}"/>
              </c:ext>
            </c:extLst>
          </c:dPt>
          <c:dPt>
            <c:idx val="15"/>
            <c:invertIfNegative val="0"/>
            <c:bubble3D val="0"/>
            <c:spPr>
              <a:solidFill>
                <a:srgbClr val="158466"/>
              </a:solidFill>
              <a:ln w="0">
                <a:noFill/>
              </a:ln>
            </c:spPr>
            <c:extLst>
              <c:ext xmlns:c16="http://schemas.microsoft.com/office/drawing/2014/chart" uri="{C3380CC4-5D6E-409C-BE32-E72D297353CC}">
                <c16:uniqueId val="{0000001F-0091-476A-A203-686096D2E2A0}"/>
              </c:ext>
            </c:extLst>
          </c:dPt>
          <c:dPt>
            <c:idx val="16"/>
            <c:invertIfNegative val="0"/>
            <c:bubble3D val="0"/>
            <c:spPr>
              <a:solidFill>
                <a:srgbClr val="FFD42A"/>
              </a:solidFill>
              <a:ln w="0">
                <a:noFill/>
              </a:ln>
            </c:spPr>
            <c:extLst>
              <c:ext xmlns:c16="http://schemas.microsoft.com/office/drawing/2014/chart" uri="{C3380CC4-5D6E-409C-BE32-E72D297353CC}">
                <c16:uniqueId val="{00000021-0091-476A-A203-686096D2E2A0}"/>
              </c:ext>
            </c:extLst>
          </c:dPt>
          <c:dPt>
            <c:idx val="17"/>
            <c:invertIfNegative val="0"/>
            <c:bubble3D val="0"/>
            <c:spPr>
              <a:solidFill>
                <a:srgbClr val="CCCCFF"/>
              </a:solidFill>
              <a:ln w="0">
                <a:noFill/>
              </a:ln>
            </c:spPr>
            <c:extLst>
              <c:ext xmlns:c16="http://schemas.microsoft.com/office/drawing/2014/chart" uri="{C3380CC4-5D6E-409C-BE32-E72D297353CC}">
                <c16:uniqueId val="{00000023-0091-476A-A203-686096D2E2A0}"/>
              </c:ext>
            </c:extLst>
          </c:dPt>
          <c:dPt>
            <c:idx val="18"/>
            <c:invertIfNegative val="0"/>
            <c:bubble3D val="0"/>
            <c:spPr>
              <a:solidFill>
                <a:srgbClr val="9966FF"/>
              </a:solidFill>
              <a:ln w="0">
                <a:noFill/>
              </a:ln>
            </c:spPr>
            <c:extLst>
              <c:ext xmlns:c16="http://schemas.microsoft.com/office/drawing/2014/chart" uri="{C3380CC4-5D6E-409C-BE32-E72D297353CC}">
                <c16:uniqueId val="{00000025-0091-476A-A203-686096D2E2A0}"/>
              </c:ext>
            </c:extLst>
          </c:dPt>
          <c:dLbls>
            <c:numFmt formatCode="0%" sourceLinked="0"/>
            <c:spPr>
              <a:noFill/>
              <a:ln>
                <a:noFill/>
              </a:ln>
              <a:effectLst/>
            </c:spPr>
            <c:txPr>
              <a:bodyPr vertOverflow="overflow" horzOverflow="overflow" wrap="square" lIns="38100" tIns="19050" rIns="38100" bIns="19050" anchor="ctr">
                <a:spAutoFit/>
              </a:bodyPr>
              <a:lstStyle/>
              <a:p>
                <a:pPr>
                  <a:defRPr>
                    <a:latin typeface="Calibri" panose="020F0502020204030204" pitchFamily="34" charset="0"/>
                    <a:cs typeface="Calibri" panose="020F0502020204030204" pitchFamily="34" charset="0"/>
                  </a:defRPr>
                </a:pPr>
                <a:endParaRPr lang="de-D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strRef>
              <c:f>'Ergebnisse Diagramme'!$M$261:$M$279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Diagramme'!$N$261:$N$279</c:f>
              <c:numCache>
                <c:formatCode>0.00\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0091-476A-A203-686096D2E2A0}"/>
            </c:ext>
          </c:extLst>
        </c:ser>
        <c:dLbls>
          <c:dLblPos val="outEnd"/>
          <c:showLegendKey val="0"/>
          <c:showVal val="1"/>
          <c:showCatName val="0"/>
          <c:showSerName val="0"/>
          <c:showPercent val="0"/>
          <c:showBubbleSize val="0"/>
        </c:dLbls>
        <c:gapWidth val="100"/>
        <c:axId val="83027687"/>
        <c:axId val="9068921"/>
      </c:barChart>
      <c:catAx>
        <c:axId val="83027687"/>
        <c:scaling>
          <c:orientation val="maxMin"/>
        </c:scaling>
        <c:delete val="0"/>
        <c:axPos val="b"/>
        <c:numFmt formatCode="General" sourceLinked="0"/>
        <c:majorTickMark val="out"/>
        <c:minorTickMark val="none"/>
        <c:tickLblPos val="none"/>
        <c:spPr>
          <a:ln w="0">
            <a:solidFill>
              <a:srgbClr val="B3B3B3"/>
            </a:solidFill>
          </a:ln>
        </c:spPr>
        <c:txPr>
          <a:bodyPr/>
          <a:lstStyle/>
          <a:p>
            <a:pPr>
              <a:defRPr sz="1000" b="0" strike="noStrike" spc="-1">
                <a:solidFill>
                  <a:srgbClr val="000000"/>
                </a:solidFill>
                <a:latin typeface="Calibri"/>
                <a:ea typeface="DejaVu Sans"/>
              </a:defRPr>
            </a:pPr>
            <a:endParaRPr lang="de-DE"/>
          </a:p>
        </c:txPr>
        <c:crossAx val="9068921"/>
        <c:crossesAt val="0"/>
        <c:auto val="1"/>
        <c:lblAlgn val="ctr"/>
        <c:lblOffset val="100"/>
        <c:noMultiLvlLbl val="0"/>
      </c:catAx>
      <c:valAx>
        <c:axId val="9068921"/>
        <c:scaling>
          <c:orientation val="minMax"/>
        </c:scaling>
        <c:delete val="0"/>
        <c:axPos val="t"/>
        <c:majorGridlines>
          <c:spPr>
            <a:ln w="0">
              <a:solidFill>
                <a:srgbClr val="B3B3B3"/>
              </a:solidFill>
            </a:ln>
          </c:spPr>
        </c:majorGridlines>
        <c:numFmt formatCode="0%"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crossAx val="83027687"/>
        <c:crosses val="autoZero"/>
        <c:crossBetween val="between"/>
      </c:valAx>
      <c:spPr>
        <a:noFill/>
        <a:ln w="0">
          <a:solidFill>
            <a:srgbClr val="B3B3B3"/>
          </a:solidFill>
        </a:ln>
      </c:spPr>
    </c:plotArea>
    <c:plotVisOnly val="0"/>
    <c:dispBlanksAs val="gap"/>
    <c:showDLblsOverMax val="1"/>
  </c:chart>
  <c:spPr>
    <a:solidFill>
      <a:srgbClr val="FFFFFF"/>
    </a:solidFill>
    <a:ln w="0">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689352076748232E-2"/>
          <c:y val="6.0237666330616321E-2"/>
          <c:w val="0.90840137607228222"/>
          <c:h val="0.93610649576334615"/>
        </c:manualLayout>
      </c:layout>
      <c:barChart>
        <c:barDir val="bar"/>
        <c:grouping val="clustered"/>
        <c:varyColors val="0"/>
        <c:ser>
          <c:idx val="0"/>
          <c:order val="0"/>
          <c:spPr>
            <a:solidFill>
              <a:srgbClr val="004586"/>
            </a:solidFill>
            <a:ln w="0">
              <a:noFill/>
            </a:ln>
          </c:spPr>
          <c:invertIfNegative val="0"/>
          <c:dPt>
            <c:idx val="0"/>
            <c:invertIfNegative val="0"/>
            <c:bubble3D val="0"/>
            <c:spPr>
              <a:solidFill>
                <a:srgbClr val="FFA6A6"/>
              </a:solidFill>
              <a:ln w="0">
                <a:noFill/>
              </a:ln>
            </c:spPr>
            <c:extLst>
              <c:ext xmlns:c16="http://schemas.microsoft.com/office/drawing/2014/chart" uri="{C3380CC4-5D6E-409C-BE32-E72D297353CC}">
                <c16:uniqueId val="{00000001-0640-4818-9817-52C3609A88D7}"/>
              </c:ext>
            </c:extLst>
          </c:dPt>
          <c:dPt>
            <c:idx val="1"/>
            <c:invertIfNegative val="0"/>
            <c:bubble3D val="0"/>
            <c:spPr>
              <a:solidFill>
                <a:srgbClr val="FF0000"/>
              </a:solidFill>
              <a:ln w="0">
                <a:noFill/>
              </a:ln>
            </c:spPr>
            <c:extLst>
              <c:ext xmlns:c16="http://schemas.microsoft.com/office/drawing/2014/chart" uri="{C3380CC4-5D6E-409C-BE32-E72D297353CC}">
                <c16:uniqueId val="{00000003-0640-4818-9817-52C3609A88D7}"/>
              </c:ext>
            </c:extLst>
          </c:dPt>
          <c:dPt>
            <c:idx val="2"/>
            <c:invertIfNegative val="0"/>
            <c:bubble3D val="0"/>
            <c:spPr>
              <a:solidFill>
                <a:srgbClr val="FF0000"/>
              </a:solidFill>
              <a:ln w="0">
                <a:noFill/>
              </a:ln>
            </c:spPr>
            <c:extLst>
              <c:ext xmlns:c16="http://schemas.microsoft.com/office/drawing/2014/chart" uri="{C3380CC4-5D6E-409C-BE32-E72D297353CC}">
                <c16:uniqueId val="{00000005-0640-4818-9817-52C3609A88D7}"/>
              </c:ext>
            </c:extLst>
          </c:dPt>
          <c:dPt>
            <c:idx val="3"/>
            <c:invertIfNegative val="0"/>
            <c:bubble3D val="0"/>
            <c:spPr>
              <a:solidFill>
                <a:srgbClr val="FF0000"/>
              </a:solidFill>
              <a:ln w="0">
                <a:noFill/>
              </a:ln>
            </c:spPr>
            <c:extLst>
              <c:ext xmlns:c16="http://schemas.microsoft.com/office/drawing/2014/chart" uri="{C3380CC4-5D6E-409C-BE32-E72D297353CC}">
                <c16:uniqueId val="{00000007-0640-4818-9817-52C3609A88D7}"/>
              </c:ext>
            </c:extLst>
          </c:dPt>
          <c:dPt>
            <c:idx val="4"/>
            <c:invertIfNegative val="0"/>
            <c:bubble3D val="0"/>
            <c:spPr>
              <a:solidFill>
                <a:srgbClr val="FF0000"/>
              </a:solidFill>
              <a:ln w="0">
                <a:noFill/>
              </a:ln>
            </c:spPr>
            <c:extLst>
              <c:ext xmlns:c16="http://schemas.microsoft.com/office/drawing/2014/chart" uri="{C3380CC4-5D6E-409C-BE32-E72D297353CC}">
                <c16:uniqueId val="{00000009-0640-4818-9817-52C3609A88D7}"/>
              </c:ext>
            </c:extLst>
          </c:dPt>
          <c:dPt>
            <c:idx val="5"/>
            <c:invertIfNegative val="0"/>
            <c:bubble3D val="0"/>
            <c:spPr>
              <a:solidFill>
                <a:srgbClr val="FF0000"/>
              </a:solidFill>
              <a:ln w="0">
                <a:noFill/>
              </a:ln>
            </c:spPr>
            <c:extLst>
              <c:ext xmlns:c16="http://schemas.microsoft.com/office/drawing/2014/chart" uri="{C3380CC4-5D6E-409C-BE32-E72D297353CC}">
                <c16:uniqueId val="{0000000B-0640-4818-9817-52C3609A88D7}"/>
              </c:ext>
            </c:extLst>
          </c:dPt>
          <c:dPt>
            <c:idx val="6"/>
            <c:invertIfNegative val="0"/>
            <c:bubble3D val="0"/>
            <c:spPr>
              <a:solidFill>
                <a:srgbClr val="FF0000"/>
              </a:solidFill>
              <a:ln w="0">
                <a:noFill/>
              </a:ln>
            </c:spPr>
            <c:extLst>
              <c:ext xmlns:c16="http://schemas.microsoft.com/office/drawing/2014/chart" uri="{C3380CC4-5D6E-409C-BE32-E72D297353CC}">
                <c16:uniqueId val="{0000000D-0640-4818-9817-52C3609A88D7}"/>
              </c:ext>
            </c:extLst>
          </c:dPt>
          <c:dPt>
            <c:idx val="7"/>
            <c:invertIfNegative val="0"/>
            <c:bubble3D val="0"/>
            <c:spPr>
              <a:solidFill>
                <a:srgbClr val="2A6099"/>
              </a:solidFill>
              <a:ln w="0">
                <a:noFill/>
              </a:ln>
            </c:spPr>
            <c:extLst>
              <c:ext xmlns:c16="http://schemas.microsoft.com/office/drawing/2014/chart" uri="{C3380CC4-5D6E-409C-BE32-E72D297353CC}">
                <c16:uniqueId val="{0000000F-0640-4818-9817-52C3609A88D7}"/>
              </c:ext>
            </c:extLst>
          </c:dPt>
          <c:dPt>
            <c:idx val="8"/>
            <c:invertIfNegative val="0"/>
            <c:bubble3D val="0"/>
            <c:spPr>
              <a:solidFill>
                <a:srgbClr val="2A6099"/>
              </a:solidFill>
              <a:ln w="0">
                <a:noFill/>
              </a:ln>
            </c:spPr>
            <c:extLst>
              <c:ext xmlns:c16="http://schemas.microsoft.com/office/drawing/2014/chart" uri="{C3380CC4-5D6E-409C-BE32-E72D297353CC}">
                <c16:uniqueId val="{00000011-0640-4818-9817-52C3609A88D7}"/>
              </c:ext>
            </c:extLst>
          </c:dPt>
          <c:dPt>
            <c:idx val="9"/>
            <c:invertIfNegative val="0"/>
            <c:bubble3D val="0"/>
            <c:spPr>
              <a:solidFill>
                <a:srgbClr val="2A6099"/>
              </a:solidFill>
              <a:ln w="0">
                <a:noFill/>
              </a:ln>
            </c:spPr>
            <c:extLst>
              <c:ext xmlns:c16="http://schemas.microsoft.com/office/drawing/2014/chart" uri="{C3380CC4-5D6E-409C-BE32-E72D297353CC}">
                <c16:uniqueId val="{00000013-0640-4818-9817-52C3609A88D7}"/>
              </c:ext>
            </c:extLst>
          </c:dPt>
          <c:dPt>
            <c:idx val="10"/>
            <c:invertIfNegative val="0"/>
            <c:bubble3D val="0"/>
            <c:spPr>
              <a:solidFill>
                <a:srgbClr val="2A6099"/>
              </a:solidFill>
              <a:ln w="0">
                <a:noFill/>
              </a:ln>
            </c:spPr>
            <c:extLst>
              <c:ext xmlns:c16="http://schemas.microsoft.com/office/drawing/2014/chart" uri="{C3380CC4-5D6E-409C-BE32-E72D297353CC}">
                <c16:uniqueId val="{00000015-0640-4818-9817-52C3609A88D7}"/>
              </c:ext>
            </c:extLst>
          </c:dPt>
          <c:dPt>
            <c:idx val="11"/>
            <c:invertIfNegative val="0"/>
            <c:bubble3D val="0"/>
            <c:spPr>
              <a:solidFill>
                <a:srgbClr val="2A6099"/>
              </a:solidFill>
              <a:ln w="0">
                <a:noFill/>
              </a:ln>
            </c:spPr>
            <c:extLst>
              <c:ext xmlns:c16="http://schemas.microsoft.com/office/drawing/2014/chart" uri="{C3380CC4-5D6E-409C-BE32-E72D297353CC}">
                <c16:uniqueId val="{00000017-0640-4818-9817-52C3609A88D7}"/>
              </c:ext>
            </c:extLst>
          </c:dPt>
          <c:dPt>
            <c:idx val="12"/>
            <c:invertIfNegative val="0"/>
            <c:bubble3D val="0"/>
            <c:spPr>
              <a:solidFill>
                <a:srgbClr val="2A6099"/>
              </a:solidFill>
              <a:ln w="0">
                <a:noFill/>
              </a:ln>
            </c:spPr>
            <c:extLst>
              <c:ext xmlns:c16="http://schemas.microsoft.com/office/drawing/2014/chart" uri="{C3380CC4-5D6E-409C-BE32-E72D297353CC}">
                <c16:uniqueId val="{00000019-0640-4818-9817-52C3609A88D7}"/>
              </c:ext>
            </c:extLst>
          </c:dPt>
          <c:dPt>
            <c:idx val="13"/>
            <c:invertIfNegative val="0"/>
            <c:bubble3D val="0"/>
            <c:spPr>
              <a:solidFill>
                <a:srgbClr val="158466"/>
              </a:solidFill>
              <a:ln w="0">
                <a:noFill/>
              </a:ln>
            </c:spPr>
            <c:extLst>
              <c:ext xmlns:c16="http://schemas.microsoft.com/office/drawing/2014/chart" uri="{C3380CC4-5D6E-409C-BE32-E72D297353CC}">
                <c16:uniqueId val="{0000001B-0640-4818-9817-52C3609A88D7}"/>
              </c:ext>
            </c:extLst>
          </c:dPt>
          <c:dPt>
            <c:idx val="14"/>
            <c:invertIfNegative val="0"/>
            <c:bubble3D val="0"/>
            <c:spPr>
              <a:solidFill>
                <a:srgbClr val="158466"/>
              </a:solidFill>
              <a:ln w="0">
                <a:noFill/>
              </a:ln>
            </c:spPr>
            <c:extLst>
              <c:ext xmlns:c16="http://schemas.microsoft.com/office/drawing/2014/chart" uri="{C3380CC4-5D6E-409C-BE32-E72D297353CC}">
                <c16:uniqueId val="{0000001D-0640-4818-9817-52C3609A88D7}"/>
              </c:ext>
            </c:extLst>
          </c:dPt>
          <c:dPt>
            <c:idx val="15"/>
            <c:invertIfNegative val="0"/>
            <c:bubble3D val="0"/>
            <c:spPr>
              <a:solidFill>
                <a:srgbClr val="158466"/>
              </a:solidFill>
              <a:ln w="0">
                <a:noFill/>
              </a:ln>
            </c:spPr>
            <c:extLst>
              <c:ext xmlns:c16="http://schemas.microsoft.com/office/drawing/2014/chart" uri="{C3380CC4-5D6E-409C-BE32-E72D297353CC}">
                <c16:uniqueId val="{0000001F-0640-4818-9817-52C3609A88D7}"/>
              </c:ext>
            </c:extLst>
          </c:dPt>
          <c:dPt>
            <c:idx val="16"/>
            <c:invertIfNegative val="0"/>
            <c:bubble3D val="0"/>
            <c:spPr>
              <a:solidFill>
                <a:srgbClr val="FFD42A"/>
              </a:solidFill>
              <a:ln w="0">
                <a:noFill/>
              </a:ln>
            </c:spPr>
            <c:extLst>
              <c:ext xmlns:c16="http://schemas.microsoft.com/office/drawing/2014/chart" uri="{C3380CC4-5D6E-409C-BE32-E72D297353CC}">
                <c16:uniqueId val="{00000021-0640-4818-9817-52C3609A88D7}"/>
              </c:ext>
            </c:extLst>
          </c:dPt>
          <c:dPt>
            <c:idx val="17"/>
            <c:invertIfNegative val="0"/>
            <c:bubble3D val="0"/>
            <c:spPr>
              <a:solidFill>
                <a:srgbClr val="CCCCFF"/>
              </a:solidFill>
              <a:ln w="0">
                <a:noFill/>
              </a:ln>
            </c:spPr>
            <c:extLst>
              <c:ext xmlns:c16="http://schemas.microsoft.com/office/drawing/2014/chart" uri="{C3380CC4-5D6E-409C-BE32-E72D297353CC}">
                <c16:uniqueId val="{00000023-0640-4818-9817-52C3609A88D7}"/>
              </c:ext>
            </c:extLst>
          </c:dPt>
          <c:dPt>
            <c:idx val="18"/>
            <c:invertIfNegative val="0"/>
            <c:bubble3D val="0"/>
            <c:spPr>
              <a:solidFill>
                <a:srgbClr val="9966FF"/>
              </a:solidFill>
              <a:ln w="0">
                <a:noFill/>
              </a:ln>
            </c:spPr>
            <c:extLst>
              <c:ext xmlns:c16="http://schemas.microsoft.com/office/drawing/2014/chart" uri="{C3380CC4-5D6E-409C-BE32-E72D297353CC}">
                <c16:uniqueId val="{00000025-0640-4818-9817-52C3609A88D7}"/>
              </c:ext>
            </c:extLst>
          </c:dPt>
          <c:dLbls>
            <c:numFmt formatCode="0%" sourceLinked="0"/>
            <c:spPr>
              <a:noFill/>
              <a:ln>
                <a:noFill/>
              </a:ln>
              <a:effectLst/>
            </c:spPr>
            <c:txPr>
              <a:bodyPr vertOverflow="overflow" horzOverflow="overflow" wrap="square" lIns="38100" tIns="19050" rIns="38100" bIns="19050" anchor="ctr">
                <a:spAutoFit/>
              </a:bodyPr>
              <a:lstStyle/>
              <a:p>
                <a:pPr>
                  <a:defRPr>
                    <a:latin typeface="Calibri" panose="020F0502020204030204" pitchFamily="34" charset="0"/>
                    <a:cs typeface="Calibri" panose="020F0502020204030204" pitchFamily="34" charset="0"/>
                  </a:defRPr>
                </a:pPr>
                <a:endParaRPr lang="de-D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strRef>
              <c:f>'Ergebnisse Diagramme'!$O$261:$O$279</c:f>
              <c:strCache>
                <c:ptCount val="19"/>
                <c:pt idx="0">
                  <c:v>Strom (bisherige B.)*</c:v>
                </c:pt>
                <c:pt idx="1">
                  <c:v>Strom (standortbasierte B.)*</c:v>
                </c:pt>
                <c:pt idx="2">
                  <c:v>Wärme</c:v>
                </c:pt>
                <c:pt idx="3">
                  <c:v>Fernwärme</c:v>
                </c:pt>
                <c:pt idx="4">
                  <c:v>Fernkälte</c:v>
                </c:pt>
                <c:pt idx="5">
                  <c:v>Dampferzeugung</c:v>
                </c:pt>
                <c:pt idx="6">
                  <c:v>Sonstige Treibstoffeinsätze</c:v>
                </c:pt>
                <c:pt idx="7">
                  <c:v>Dienstreisen</c:v>
                </c:pt>
                <c:pt idx="8">
                  <c:v>Pendeln (Bedienstete)</c:v>
                </c:pt>
                <c:pt idx="9">
                  <c:v>Pendeln (Studierende)</c:v>
                </c:pt>
                <c:pt idx="10">
                  <c:v>Auslandsaufenthalte Bedienstete (Outgoing)</c:v>
                </c:pt>
                <c:pt idx="11">
                  <c:v>Auslandsaufenthalte Studierende (Outgoing)</c:v>
                </c:pt>
                <c:pt idx="12">
                  <c:v>Fuhrpark</c:v>
                </c:pt>
                <c:pt idx="13">
                  <c:v>Papier</c:v>
                </c:pt>
                <c:pt idx="14">
                  <c:v>Kältemittel </c:v>
                </c:pt>
                <c:pt idx="15">
                  <c:v>IT-Geräte</c:v>
                </c:pt>
                <c:pt idx="16">
                  <c:v>Gebäudeneubau &amp; -sanierung</c:v>
                </c:pt>
                <c:pt idx="17">
                  <c:v>Mensa (Strom: bisherige B.)*</c:v>
                </c:pt>
                <c:pt idx="18">
                  <c:v>Mensa (Strom: standortbasierte B.)*</c:v>
                </c:pt>
              </c:strCache>
            </c:strRef>
          </c:cat>
          <c:val>
            <c:numRef>
              <c:f>'Ergebnisse Diagramme'!$P$261:$P$279</c:f>
              <c:numCache>
                <c:formatCode>0.00\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0640-4818-9817-52C3609A88D7}"/>
            </c:ext>
          </c:extLst>
        </c:ser>
        <c:dLbls>
          <c:dLblPos val="outEnd"/>
          <c:showLegendKey val="0"/>
          <c:showVal val="1"/>
          <c:showCatName val="0"/>
          <c:showSerName val="0"/>
          <c:showPercent val="0"/>
          <c:showBubbleSize val="0"/>
        </c:dLbls>
        <c:gapWidth val="100"/>
        <c:axId val="83027687"/>
        <c:axId val="9068921"/>
      </c:barChart>
      <c:catAx>
        <c:axId val="83027687"/>
        <c:scaling>
          <c:orientation val="maxMin"/>
        </c:scaling>
        <c:delete val="0"/>
        <c:axPos val="b"/>
        <c:numFmt formatCode="General" sourceLinked="0"/>
        <c:majorTickMark val="out"/>
        <c:minorTickMark val="none"/>
        <c:tickLblPos val="none"/>
        <c:spPr>
          <a:ln w="0">
            <a:solidFill>
              <a:srgbClr val="B3B3B3"/>
            </a:solidFill>
          </a:ln>
        </c:spPr>
        <c:txPr>
          <a:bodyPr/>
          <a:lstStyle/>
          <a:p>
            <a:pPr>
              <a:defRPr sz="1000" b="0" strike="noStrike" spc="-1">
                <a:solidFill>
                  <a:srgbClr val="000000"/>
                </a:solidFill>
                <a:latin typeface="Calibri"/>
                <a:ea typeface="DejaVu Sans"/>
              </a:defRPr>
            </a:pPr>
            <a:endParaRPr lang="de-DE"/>
          </a:p>
        </c:txPr>
        <c:crossAx val="9068921"/>
        <c:crossesAt val="0"/>
        <c:auto val="1"/>
        <c:lblAlgn val="ctr"/>
        <c:lblOffset val="100"/>
        <c:noMultiLvlLbl val="0"/>
      </c:catAx>
      <c:valAx>
        <c:axId val="9068921"/>
        <c:scaling>
          <c:orientation val="minMax"/>
        </c:scaling>
        <c:delete val="0"/>
        <c:axPos val="t"/>
        <c:majorGridlines>
          <c:spPr>
            <a:ln w="0">
              <a:solidFill>
                <a:srgbClr val="B3B3B3"/>
              </a:solidFill>
            </a:ln>
          </c:spPr>
        </c:majorGridlines>
        <c:numFmt formatCode="0%" sourceLinked="0"/>
        <c:majorTickMark val="out"/>
        <c:minorTickMark val="none"/>
        <c:tickLblPos val="nextTo"/>
        <c:spPr>
          <a:ln w="0">
            <a:solidFill>
              <a:srgbClr val="B3B3B3"/>
            </a:solidFill>
          </a:ln>
        </c:spPr>
        <c:txPr>
          <a:bodyPr/>
          <a:lstStyle/>
          <a:p>
            <a:pPr>
              <a:defRPr sz="1000" b="0" strike="noStrike" spc="-1">
                <a:solidFill>
                  <a:srgbClr val="000000"/>
                </a:solidFill>
                <a:latin typeface="Calibri" panose="020F0502020204030204" pitchFamily="34" charset="0"/>
                <a:ea typeface="DejaVu Sans"/>
                <a:cs typeface="Calibri" panose="020F0502020204030204" pitchFamily="34" charset="0"/>
              </a:defRPr>
            </a:pPr>
            <a:endParaRPr lang="de-DE"/>
          </a:p>
        </c:txPr>
        <c:crossAx val="83027687"/>
        <c:crosses val="autoZero"/>
        <c:crossBetween val="between"/>
      </c:valAx>
      <c:spPr>
        <a:noFill/>
        <a:ln w="0">
          <a:solidFill>
            <a:srgbClr val="B3B3B3"/>
          </a:solidFill>
        </a:ln>
      </c:spPr>
    </c:plotArea>
    <c:plotVisOnly val="0"/>
    <c:dispBlanksAs val="gap"/>
    <c:showDLblsOverMax val="1"/>
  </c:chart>
  <c:spPr>
    <a:solidFill>
      <a:srgbClr val="FFFFFF"/>
    </a:solidFill>
    <a:ln w="0">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590400</xdr:colOff>
      <xdr:row>4</xdr:row>
      <xdr:rowOff>47880</xdr:rowOff>
    </xdr:from>
    <xdr:to>
      <xdr:col>3</xdr:col>
      <xdr:colOff>589515</xdr:colOff>
      <xdr:row>4</xdr:row>
      <xdr:rowOff>170115</xdr:rowOff>
    </xdr:to>
    <xdr:pic>
      <xdr:nvPicPr>
        <xdr:cNvPr id="2" name="Grafik 2" descr="https://iwhw.boku.ac.at/gbr6/logos/logos/BOKU_logo_A3%20und%20A4/JPG%20-%20fuer%20Bildschirmanwendung/BO_Logo_A3-A4_DE_RGB.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t="81938"/>
        <a:stretch/>
      </xdr:blipFill>
      <xdr:spPr>
        <a:xfrm>
          <a:off x="1396080" y="810000"/>
          <a:ext cx="1620360" cy="131760"/>
        </a:xfrm>
        <a:prstGeom prst="rect">
          <a:avLst/>
        </a:prstGeom>
        <a:ln w="0">
          <a:noFill/>
        </a:ln>
      </xdr:spPr>
    </xdr:pic>
    <xdr:clientData/>
  </xdr:twoCellAnchor>
  <xdr:twoCellAnchor editAs="oneCell">
    <xdr:from>
      <xdr:col>5</xdr:col>
      <xdr:colOff>305640</xdr:colOff>
      <xdr:row>1</xdr:row>
      <xdr:rowOff>145800</xdr:rowOff>
    </xdr:from>
    <xdr:to>
      <xdr:col>7</xdr:col>
      <xdr:colOff>228600</xdr:colOff>
      <xdr:row>3</xdr:row>
      <xdr:rowOff>92310</xdr:rowOff>
    </xdr:to>
    <xdr:pic>
      <xdr:nvPicPr>
        <xdr:cNvPr id="4" name="Grafik 10" descr="http://www.boku.ac.at/fileadmin/_migrated/content_uploads/LOGO_Umweltbundesamt.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4334760" y="336240"/>
          <a:ext cx="1534680" cy="331560"/>
        </a:xfrm>
        <a:prstGeom prst="rect">
          <a:avLst/>
        </a:prstGeom>
        <a:ln w="0">
          <a:noFill/>
        </a:ln>
      </xdr:spPr>
    </xdr:pic>
    <xdr:clientData/>
  </xdr:twoCellAnchor>
  <xdr:twoCellAnchor editAs="oneCell">
    <xdr:from>
      <xdr:col>7</xdr:col>
      <xdr:colOff>320040</xdr:colOff>
      <xdr:row>0</xdr:row>
      <xdr:rowOff>135360</xdr:rowOff>
    </xdr:from>
    <xdr:to>
      <xdr:col>8</xdr:col>
      <xdr:colOff>419040</xdr:colOff>
      <xdr:row>4</xdr:row>
      <xdr:rowOff>171930</xdr:rowOff>
    </xdr:to>
    <xdr:pic>
      <xdr:nvPicPr>
        <xdr:cNvPr id="5" name="Grafik 12" descr="logo-ecoinvent-280x280.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xdr:blipFill>
      <xdr:spPr>
        <a:xfrm>
          <a:off x="5960880" y="135360"/>
          <a:ext cx="904680" cy="794880"/>
        </a:xfrm>
        <a:prstGeom prst="rect">
          <a:avLst/>
        </a:prstGeom>
        <a:ln w="0">
          <a:noFill/>
        </a:ln>
      </xdr:spPr>
    </xdr:pic>
    <xdr:clientData/>
  </xdr:twoCellAnchor>
  <xdr:twoCellAnchor editAs="oneCell">
    <xdr:from>
      <xdr:col>3</xdr:col>
      <xdr:colOff>657360</xdr:colOff>
      <xdr:row>1</xdr:row>
      <xdr:rowOff>58680</xdr:rowOff>
    </xdr:from>
    <xdr:to>
      <xdr:col>5</xdr:col>
      <xdr:colOff>169470</xdr:colOff>
      <xdr:row>3</xdr:row>
      <xdr:rowOff>135570</xdr:rowOff>
    </xdr:to>
    <xdr:pic>
      <xdr:nvPicPr>
        <xdr:cNvPr id="6" name="Picture 11">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stretch/>
      </xdr:blipFill>
      <xdr:spPr>
        <a:xfrm>
          <a:off x="3074760" y="249120"/>
          <a:ext cx="1112400" cy="454320"/>
        </a:xfrm>
        <a:prstGeom prst="rect">
          <a:avLst/>
        </a:prstGeom>
        <a:ln w="0">
          <a:noFill/>
        </a:ln>
      </xdr:spPr>
    </xdr:pic>
    <xdr:clientData/>
  </xdr:twoCellAnchor>
  <xdr:twoCellAnchor editAs="oneCell">
    <xdr:from>
      <xdr:col>0</xdr:col>
      <xdr:colOff>115200</xdr:colOff>
      <xdr:row>0</xdr:row>
      <xdr:rowOff>81000</xdr:rowOff>
    </xdr:from>
    <xdr:to>
      <xdr:col>1</xdr:col>
      <xdr:colOff>663900</xdr:colOff>
      <xdr:row>4</xdr:row>
      <xdr:rowOff>150840</xdr:rowOff>
    </xdr:to>
    <xdr:pic>
      <xdr:nvPicPr>
        <xdr:cNvPr id="7" name="Grafik 12" descr="https://lh3.googleusercontent.com/proxy/HSVlx0Q00cO9b_WhUOdhtOAEE7JwQr_K8uclZIBOS7RJJCDL7F4vw9AjPmiSdkDgokMU2_5O52I9aXQE0dwf3mWir5Z28Gb9wZjjNqQaR1Syf_89TaBX-FGxWbK_csX9rBT26uzT6_Y6nF70BUQUPTZE_RYyLgA">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stretch/>
      </xdr:blipFill>
      <xdr:spPr>
        <a:xfrm>
          <a:off x="115200" y="81000"/>
          <a:ext cx="1346760" cy="831960"/>
        </a:xfrm>
        <a:prstGeom prst="rect">
          <a:avLst/>
        </a:prstGeom>
        <a:ln w="0">
          <a:noFill/>
        </a:ln>
      </xdr:spPr>
    </xdr:pic>
    <xdr:clientData/>
  </xdr:twoCellAnchor>
  <xdr:twoCellAnchor>
    <xdr:from>
      <xdr:col>0</xdr:col>
      <xdr:colOff>93345</xdr:colOff>
      <xdr:row>24</xdr:row>
      <xdr:rowOff>122087</xdr:rowOff>
    </xdr:from>
    <xdr:to>
      <xdr:col>8</xdr:col>
      <xdr:colOff>417195</xdr:colOff>
      <xdr:row>55</xdr:row>
      <xdr:rowOff>53340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93345" y="4465487"/>
          <a:ext cx="6572250" cy="5541478"/>
        </a:xfrm>
        <a:prstGeom prst="rect">
          <a:avLst/>
        </a:prstGeom>
        <a:noFill/>
        <a:ln w="0">
          <a:solidFill>
            <a:srgbClr val="009900"/>
          </a:solid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0000"/>
            </a:lnSpc>
          </a:pPr>
          <a:r>
            <a:rPr lang="de-AT" sz="1100" b="1" strike="noStrike" spc="-1">
              <a:solidFill>
                <a:srgbClr val="000000"/>
              </a:solidFill>
              <a:latin typeface="Calibri"/>
              <a:ea typeface="DejaVu Sans"/>
            </a:rPr>
            <a:t>Hinweise zur Benutzung </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1" strike="noStrike" spc="-1">
              <a:solidFill>
                <a:srgbClr val="000000"/>
              </a:solidFill>
              <a:latin typeface="Calibri"/>
              <a:ea typeface="DejaVu Sans"/>
            </a:rPr>
            <a:t>Notizen: </a:t>
          </a:r>
          <a:r>
            <a:rPr lang="de-AT" sz="1100" b="0" strike="noStrike" spc="-1">
              <a:solidFill>
                <a:srgbClr val="000000"/>
              </a:solidFill>
              <a:latin typeface="Calibri"/>
              <a:ea typeface="DejaVu Sans"/>
            </a:rPr>
            <a:t>Einige Zellen beinhalten eine Notiz mit einer Erläuterung zum besseren Verständnis. Die Zellen mit einer Notiz sind durch eine rote Ecke rechts oben gekennzeichnet. Mittels Mausklick auf die Ecke werden die Notizen sichtbar.</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1" strike="noStrike" spc="-1">
              <a:solidFill>
                <a:srgbClr val="000000"/>
              </a:solidFill>
              <a:latin typeface="Calibri"/>
              <a:ea typeface="DejaVu Sans"/>
            </a:rPr>
            <a:t>Zur Farbkodierung der Tabellenblätter:</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1" strike="noStrike" spc="-1">
              <a:solidFill>
                <a:srgbClr val="00B050"/>
              </a:solidFill>
              <a:latin typeface="Calibri"/>
              <a:ea typeface="DejaVu Sans"/>
            </a:rPr>
            <a:t>GRÜN</a:t>
          </a:r>
          <a:r>
            <a:rPr lang="de-AT" sz="1100" b="1" strike="noStrike" spc="-1">
              <a:solidFill>
                <a:srgbClr val="33CC33"/>
              </a:solidFill>
              <a:latin typeface="Calibri"/>
              <a:ea typeface="DejaVu Sans"/>
            </a:rPr>
            <a:t>:</a:t>
          </a:r>
          <a:r>
            <a:rPr lang="de-AT" sz="1100" b="1" strike="noStrike" spc="-1">
              <a:solidFill>
                <a:srgbClr val="000000"/>
              </a:solidFill>
              <a:latin typeface="Calibri"/>
              <a:ea typeface="DejaVu Sans"/>
            </a:rPr>
            <a:t> </a:t>
          </a:r>
          <a:r>
            <a:rPr lang="de-AT" sz="1100" b="0" strike="noStrike" spc="-1">
              <a:solidFill>
                <a:srgbClr val="000000"/>
              </a:solidFill>
              <a:latin typeface="Calibri"/>
              <a:ea typeface="DejaVu Sans"/>
            </a:rPr>
            <a:t>In den grün markieren Tabellenblättern können Rohdaten eingegeben werden. Im grün markierten Tabellenblatt „Eingabe Stammdaten“ können die wichtigsten Stammdaten zur Universität/Hochschule eingetragen werden. Einige Angaben sind Pflichtfelder zur Ermittlung von Kennzahlen. Das Tabellenblatt „Eingabe Daten“ dient der Eingabe</a:t>
          </a:r>
          <a:r>
            <a:rPr lang="de-AT" sz="1100" b="0" strike="noStrike" spc="-1" baseline="0">
              <a:solidFill>
                <a:srgbClr val="000000"/>
              </a:solidFill>
              <a:latin typeface="Calibri"/>
              <a:ea typeface="DejaVu Sans"/>
            </a:rPr>
            <a:t> der Verbrauchs- bzw. Aktivitätsdaten in den Bereichen </a:t>
          </a:r>
          <a:r>
            <a:rPr lang="de-AT" sz="1100" b="0" strike="noStrike" spc="-1">
              <a:solidFill>
                <a:srgbClr val="000000"/>
              </a:solidFill>
              <a:latin typeface="Calibri"/>
              <a:ea typeface="DejaVu Sans"/>
            </a:rPr>
            <a:t>Energieeinsatz, Mobilität und Materialeinsatz</a:t>
          </a:r>
          <a:r>
            <a:rPr lang="de-AT" sz="1100" b="0" strike="noStrike" spc="-1" baseline="0">
              <a:solidFill>
                <a:srgbClr val="000000"/>
              </a:solidFill>
              <a:latin typeface="Calibri"/>
              <a:ea typeface="DejaVu Sans"/>
            </a:rPr>
            <a:t> ("Hauptmodul")</a:t>
          </a:r>
          <a:r>
            <a:rPr lang="de-AT" sz="1100" b="0" strike="noStrike" spc="-1">
              <a:solidFill>
                <a:srgbClr val="000000"/>
              </a:solidFill>
              <a:latin typeface="Calibri"/>
              <a:ea typeface="DejaVu Sans"/>
            </a:rPr>
            <a:t>, Gebäudeneubau</a:t>
          </a:r>
          <a:r>
            <a:rPr lang="de-AT" sz="1100" b="0" strike="noStrike" spc="-1" baseline="0">
              <a:solidFill>
                <a:srgbClr val="000000"/>
              </a:solidFill>
              <a:latin typeface="Calibri"/>
              <a:ea typeface="DejaVu Sans"/>
            </a:rPr>
            <a:t> und -sanierung und Mensa</a:t>
          </a:r>
          <a:r>
            <a:rPr lang="de-AT" sz="1100" b="0" strike="noStrike" spc="-1">
              <a:solidFill>
                <a:srgbClr val="000000"/>
              </a:solidFill>
              <a:latin typeface="Calibri"/>
              <a:ea typeface="DejaVu Sans"/>
            </a:rPr>
            <a:t>. Die Eingabefelder sind hellgrün markiert. In den mit "Dokumentation" betitelten Spalten</a:t>
          </a:r>
          <a:r>
            <a:rPr lang="de-AT" sz="1100" b="0" strike="noStrike" spc="-1" baseline="0">
              <a:solidFill>
                <a:srgbClr val="000000"/>
              </a:solidFill>
              <a:latin typeface="Calibri"/>
              <a:ea typeface="DejaVu Sans"/>
            </a:rPr>
            <a:t> im Reiter "Eingabe Daten" können Sie dokumentieren, wie die von Ihnen eingegebenen Daten zustande gekommen sind. Diese Dokumentation ist wichtig für </a:t>
          </a:r>
          <a:r>
            <a:rPr lang="de-AT" sz="1100" b="0" strike="noStrike" spc="-1">
              <a:solidFill>
                <a:srgbClr val="000000"/>
              </a:solidFill>
              <a:latin typeface="Calibri"/>
              <a:ea typeface="DejaVu Sans"/>
            </a:rPr>
            <a:t>Qualitätssicherung und Nachvollziehbarkeit.</a:t>
          </a:r>
          <a:r>
            <a:rPr lang="de-AT" sz="1100" b="0" strike="noStrike" spc="-1" baseline="0">
              <a:solidFill>
                <a:srgbClr val="000000"/>
              </a:solidFill>
              <a:latin typeface="Calibri"/>
              <a:ea typeface="DejaVu Sans"/>
            </a:rPr>
            <a:t> Sie kann</a:t>
          </a:r>
          <a:r>
            <a:rPr lang="de-AT" sz="1100" b="0" strike="noStrike" spc="-1">
              <a:solidFill>
                <a:srgbClr val="000000"/>
              </a:solidFill>
              <a:latin typeface="Calibri"/>
              <a:ea typeface="DejaVu Sans"/>
            </a:rPr>
            <a:t> auch für Berichte zur Treibhausgas-Bilanzierung herangezogen werden.</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1" strike="noStrike" spc="-1">
              <a:solidFill>
                <a:srgbClr val="FF0000"/>
              </a:solidFill>
              <a:latin typeface="Calibri"/>
              <a:ea typeface="DejaVu Sans"/>
            </a:rPr>
            <a:t>ROT: </a:t>
          </a:r>
          <a:r>
            <a:rPr lang="de-AT" sz="1100" b="0" strike="noStrike" spc="-1">
              <a:solidFill>
                <a:srgbClr val="000000"/>
              </a:solidFill>
              <a:latin typeface="Calibri"/>
              <a:ea typeface="DejaVu Sans"/>
            </a:rPr>
            <a:t>Das Tabellenblatt „Emissionsfaktoren“ listet die Emissionsfaktoren auf, anhand derer die Berechnung der Treibhausgas-Emissionen erfolgt. Die Emissionsfaktoren wurden spezifisch für das Bilanzjahr 2022 berechnet bzw. bereitgestellt. </a:t>
          </a:r>
        </a:p>
        <a:p>
          <a:pPr>
            <a:lnSpc>
              <a:spcPct val="100000"/>
            </a:lnSpc>
          </a:pPr>
          <a:endParaRPr lang="de-AT" sz="1100" b="0" strike="noStrike" spc="-1">
            <a:latin typeface="Times New Roman"/>
          </a:endParaRPr>
        </a:p>
        <a:p>
          <a:pPr>
            <a:lnSpc>
              <a:spcPct val="100000"/>
            </a:lnSpc>
          </a:pPr>
          <a:r>
            <a:rPr lang="de-AT" sz="1100" b="1" strike="noStrike" spc="-1">
              <a:solidFill>
                <a:srgbClr val="0070C0"/>
              </a:solidFill>
              <a:latin typeface="Calibri"/>
              <a:ea typeface="DejaVu Sans"/>
            </a:rPr>
            <a:t>BLAU</a:t>
          </a:r>
          <a:r>
            <a:rPr lang="de-AT" sz="1100" b="1" strike="noStrike" spc="-1">
              <a:solidFill>
                <a:srgbClr val="376092"/>
              </a:solidFill>
              <a:latin typeface="Calibri"/>
              <a:ea typeface="DejaVu Sans"/>
            </a:rPr>
            <a:t>: </a:t>
          </a:r>
          <a:r>
            <a:rPr lang="de-AT" sz="1100" b="0" strike="noStrike" spc="-1">
              <a:solidFill>
                <a:srgbClr val="000000"/>
              </a:solidFill>
              <a:latin typeface="Calibri"/>
              <a:ea typeface="DejaVu Sans"/>
            </a:rPr>
            <a:t>In den blau markierten Tabellenblättern werden die vom Tool anhand Ihrer Eingaben berechneten</a:t>
          </a:r>
          <a:r>
            <a:rPr lang="de-AT" sz="1100" b="0" strike="noStrike" spc="-1" baseline="0">
              <a:solidFill>
                <a:srgbClr val="000000"/>
              </a:solidFill>
              <a:latin typeface="Calibri"/>
              <a:ea typeface="DejaVu Sans"/>
            </a:rPr>
            <a:t> </a:t>
          </a:r>
          <a:r>
            <a:rPr lang="de-AT" sz="1100" b="0" strike="noStrike" spc="-1">
              <a:solidFill>
                <a:srgbClr val="000000"/>
              </a:solidFill>
              <a:latin typeface="Calibri"/>
              <a:ea typeface="DejaVu Sans"/>
            </a:rPr>
            <a:t>Ergebnisse (die Mengen an THG-Emissionen) tabellarisch aufbereitet</a:t>
          </a:r>
          <a:r>
            <a:rPr lang="de-AT" sz="1100" b="0" strike="noStrike" spc="-1" baseline="0">
              <a:solidFill>
                <a:srgbClr val="000000"/>
              </a:solidFill>
              <a:latin typeface="Calibri"/>
              <a:ea typeface="DejaVu Sans"/>
            </a:rPr>
            <a:t> - im einen Reiter nach Emissionskategorien (</a:t>
          </a:r>
          <a:r>
            <a:rPr lang="de-AT" sz="1100" b="0" strike="noStrike" spc="-1">
              <a:solidFill>
                <a:srgbClr val="000000"/>
              </a:solidFill>
              <a:latin typeface="Calibri"/>
              <a:ea typeface="DejaVu Sans"/>
            </a:rPr>
            <a:t>Energieeinsatz, Mobilität, Materialeinsatz, Gebäudeneubau und -sanierung, Mensa)</a:t>
          </a:r>
          <a:r>
            <a:rPr lang="de-AT" sz="1100" b="0" strike="noStrike" spc="-1" baseline="0">
              <a:solidFill>
                <a:srgbClr val="000000"/>
              </a:solidFill>
              <a:latin typeface="Calibri"/>
              <a:ea typeface="DejaVu Sans"/>
            </a:rPr>
            <a:t>, im anderen </a:t>
          </a:r>
          <a:r>
            <a:rPr lang="de-AT" sz="1100" b="0" strike="noStrike" spc="-1">
              <a:solidFill>
                <a:srgbClr val="000000"/>
              </a:solidFill>
              <a:latin typeface="Calibri"/>
              <a:ea typeface="DejaVu Sans"/>
            </a:rPr>
            <a:t>nach den Scope-Ebenen des Greenhouse Gas Protocol. Da die Berechnung automatisch erfolgt, können auch bei den blau markierten Registern keine Änderungen vorgenommen werden.</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1" strike="noStrike" spc="-1">
              <a:solidFill>
                <a:srgbClr val="FFC000"/>
              </a:solidFill>
              <a:latin typeface="Calibri"/>
              <a:ea typeface="DejaVu Sans"/>
            </a:rPr>
            <a:t>GELB:</a:t>
          </a:r>
          <a:r>
            <a:rPr lang="de-AT" sz="1100" b="1" strike="noStrike" spc="-1">
              <a:solidFill>
                <a:srgbClr val="FFFF00"/>
              </a:solidFill>
              <a:latin typeface="Calibri"/>
              <a:ea typeface="DejaVu Sans"/>
            </a:rPr>
            <a:t> </a:t>
          </a:r>
          <a:r>
            <a:rPr lang="de-AT" sz="1100" b="0" strike="noStrike" spc="-1">
              <a:solidFill>
                <a:srgbClr val="000000"/>
              </a:solidFill>
              <a:latin typeface="Calibri"/>
              <a:ea typeface="DejaVu Sans"/>
            </a:rPr>
            <a:t>Im gelb markierten Tabellenblatt werden die Ergebnisse übersichtlich in Tabellen und Grafiken dargestellt.</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1" strike="noStrike" spc="-1">
              <a:solidFill>
                <a:srgbClr val="7030A0"/>
              </a:solidFill>
              <a:latin typeface="Calibri"/>
              <a:ea typeface="DejaVu Sans"/>
            </a:rPr>
            <a:t>VIOLETT:</a:t>
          </a:r>
          <a:r>
            <a:rPr lang="de-AT" sz="1100" b="0" strike="noStrike" spc="-1">
              <a:solidFill>
                <a:srgbClr val="000000"/>
              </a:solidFill>
              <a:latin typeface="Calibri"/>
              <a:ea typeface="DejaVu Sans"/>
            </a:rPr>
            <a:t> Im violetten Tabellenblatt sind die Ergebnisse noch einmal im Detail (so wie im Eingabetabellenblatt) pro Kategorie und Scope-Ebene dargestellt. Auch hier können Sie keine </a:t>
          </a:r>
          <a:r>
            <a:rPr lang="de-AT" sz="1100">
              <a:effectLst/>
              <a:latin typeface="Calibri" panose="020F0502020204030204" pitchFamily="34" charset="0"/>
              <a:ea typeface="+mn-ea"/>
              <a:cs typeface="Calibri" panose="020F0502020204030204" pitchFamily="34" charset="0"/>
            </a:rPr>
            <a:t>Änderungen</a:t>
          </a:r>
          <a:r>
            <a:rPr lang="de-AT" sz="1100" b="0" strike="noStrike" spc="-1">
              <a:solidFill>
                <a:srgbClr val="000000"/>
              </a:solidFill>
              <a:latin typeface="Calibri"/>
              <a:ea typeface="DejaVu Sans"/>
            </a:rPr>
            <a:t> vornehmen.</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tabLst>
              <a:tab pos="0" algn="l"/>
            </a:tabLst>
          </a:pPr>
          <a:r>
            <a:rPr lang="de-AT" sz="950" b="0" strike="noStrike" spc="-1">
              <a:solidFill>
                <a:srgbClr val="000000"/>
              </a:solidFill>
              <a:latin typeface="Calibri"/>
              <a:ea typeface="DejaVu Sans"/>
            </a:rPr>
            <a:t>                 </a:t>
          </a:r>
          <a:endParaRPr lang="de-AT" sz="950" b="0" strike="noStrike" spc="-1">
            <a:latin typeface="Times New Roman"/>
          </a:endParaRPr>
        </a:p>
      </xdr:txBody>
    </xdr:sp>
    <xdr:clientData/>
  </xdr:twoCellAnchor>
  <xdr:twoCellAnchor editAs="absolute">
    <xdr:from>
      <xdr:col>8</xdr:col>
      <xdr:colOff>472470</xdr:colOff>
      <xdr:row>0</xdr:row>
      <xdr:rowOff>135015</xdr:rowOff>
    </xdr:from>
    <xdr:to>
      <xdr:col>12</xdr:col>
      <xdr:colOff>55995</xdr:colOff>
      <xdr:row>6</xdr:row>
      <xdr:rowOff>172965</xdr:rowOff>
    </xdr:to>
    <xdr:pic>
      <xdr:nvPicPr>
        <xdr:cNvPr id="11" name="Bild 1">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6"/>
        <a:stretch/>
      </xdr:blipFill>
      <xdr:spPr>
        <a:xfrm>
          <a:off x="6572280" y="121680"/>
          <a:ext cx="2637240" cy="1184760"/>
        </a:xfrm>
        <a:prstGeom prst="rect">
          <a:avLst/>
        </a:prstGeom>
        <a:ln w="0">
          <a:noFill/>
        </a:ln>
      </xdr:spPr>
    </xdr:pic>
    <xdr:clientData/>
  </xdr:twoCellAnchor>
  <xdr:twoCellAnchor editAs="absolute">
    <xdr:from>
      <xdr:col>9</xdr:col>
      <xdr:colOff>19650</xdr:colOff>
      <xdr:row>1</xdr:row>
      <xdr:rowOff>56670</xdr:rowOff>
    </xdr:from>
    <xdr:to>
      <xdr:col>10</xdr:col>
      <xdr:colOff>649440</xdr:colOff>
      <xdr:row>2</xdr:row>
      <xdr:rowOff>35640</xdr:rowOff>
    </xdr:to>
    <xdr:sp macro="" textlink="">
      <xdr:nvSpPr>
        <xdr:cNvPr id="12" name="Textrahmen 1">
          <a:extLst>
            <a:ext uri="{FF2B5EF4-FFF2-40B4-BE49-F238E27FC236}">
              <a16:creationId xmlns:a16="http://schemas.microsoft.com/office/drawing/2014/main" id="{00000000-0008-0000-0000-00000C000000}"/>
            </a:ext>
          </a:extLst>
        </xdr:cNvPr>
        <xdr:cNvSpPr/>
      </xdr:nvSpPr>
      <xdr:spPr>
        <a:xfrm>
          <a:off x="7268040" y="250920"/>
          <a:ext cx="1439640" cy="16560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pPr>
          <a:r>
            <a:rPr lang="de-AT" sz="900" b="0" u="sng" strike="noStrike" spc="-1">
              <a:solidFill>
                <a:srgbClr val="000000"/>
              </a:solidFill>
              <a:uFillTx/>
              <a:latin typeface="Arial"/>
              <a:ea typeface="DejaVu Sans"/>
            </a:rPr>
            <a:t>Gefördert von:</a:t>
          </a:r>
          <a:endParaRPr lang="de-AT" sz="900" b="0" strike="noStrike" spc="-1">
            <a:latin typeface="Times New Roman"/>
          </a:endParaRPr>
        </a:p>
      </xdr:txBody>
    </xdr:sp>
    <xdr:clientData/>
  </xdr:twoCellAnchor>
  <xdr:twoCellAnchor editAs="oneCell">
    <xdr:from>
      <xdr:col>17</xdr:col>
      <xdr:colOff>0</xdr:colOff>
      <xdr:row>30</xdr:row>
      <xdr:rowOff>360</xdr:rowOff>
    </xdr:from>
    <xdr:to>
      <xdr:col>17</xdr:col>
      <xdr:colOff>284025</xdr:colOff>
      <xdr:row>31</xdr:row>
      <xdr:rowOff>93585</xdr:rowOff>
    </xdr:to>
    <xdr:sp macro="" textlink="">
      <xdr:nvSpPr>
        <xdr:cNvPr id="13" name="AutoShape 1">
          <a:extLst>
            <a:ext uri="{FF2B5EF4-FFF2-40B4-BE49-F238E27FC236}">
              <a16:creationId xmlns:a16="http://schemas.microsoft.com/office/drawing/2014/main" id="{00000000-0008-0000-0000-00000D000000}"/>
            </a:ext>
          </a:extLst>
        </xdr:cNvPr>
        <xdr:cNvSpPr/>
      </xdr:nvSpPr>
      <xdr:spPr>
        <a:xfrm>
          <a:off x="13698720" y="4762800"/>
          <a:ext cx="297360" cy="297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639720</xdr:colOff>
      <xdr:row>0</xdr:row>
      <xdr:rowOff>144000</xdr:rowOff>
    </xdr:from>
    <xdr:to>
      <xdr:col>3</xdr:col>
      <xdr:colOff>207510</xdr:colOff>
      <xdr:row>4</xdr:row>
      <xdr:rowOff>22830</xdr:rowOff>
    </xdr:to>
    <xdr:pic>
      <xdr:nvPicPr>
        <xdr:cNvPr id="14" name="Bild 2">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7"/>
        <a:stretch/>
      </xdr:blipFill>
      <xdr:spPr>
        <a:xfrm>
          <a:off x="1445400" y="144000"/>
          <a:ext cx="1183320" cy="644760"/>
        </a:xfrm>
        <a:prstGeom prst="rect">
          <a:avLst/>
        </a:prstGeom>
        <a:ln w="0">
          <a:noFill/>
        </a:ln>
      </xdr:spPr>
    </xdr:pic>
    <xdr:clientData/>
  </xdr:twoCellAnchor>
  <xdr:twoCellAnchor>
    <xdr:from>
      <xdr:col>0</xdr:col>
      <xdr:colOff>91440</xdr:colOff>
      <xdr:row>5</xdr:row>
      <xdr:rowOff>163085</xdr:rowOff>
    </xdr:from>
    <xdr:to>
      <xdr:col>8</xdr:col>
      <xdr:colOff>419799</xdr:colOff>
      <xdr:row>9</xdr:row>
      <xdr:rowOff>38101</xdr:rowOff>
    </xdr:to>
    <xdr:sp macro="" textlink="">
      <xdr:nvSpPr>
        <xdr:cNvPr id="23" name="CustomShape 1">
          <a:extLst>
            <a:ext uri="{FF2B5EF4-FFF2-40B4-BE49-F238E27FC236}">
              <a16:creationId xmlns:a16="http://schemas.microsoft.com/office/drawing/2014/main" id="{605B90AA-4413-4BDA-BC55-875D96C92047}"/>
            </a:ext>
          </a:extLst>
        </xdr:cNvPr>
        <xdr:cNvSpPr/>
      </xdr:nvSpPr>
      <xdr:spPr>
        <a:xfrm>
          <a:off x="91440" y="1115585"/>
          <a:ext cx="6424359" cy="637016"/>
        </a:xfrm>
        <a:prstGeom prst="rect">
          <a:avLst/>
        </a:prstGeom>
        <a:noFill/>
        <a:ln w="9525" cap="flat" cmpd="sng" algn="ctr">
          <a:solidFill>
            <a:srgbClr val="009900"/>
          </a:solidFill>
          <a:prstDash val="solid"/>
          <a:miter/>
        </a:ln>
        <a:effectLst/>
      </xdr:spPr>
      <xdr:txBody>
        <a:bodyPr lIns="90000" tIns="45000" rIns="90000" bIns="45000" anchor="t">
          <a:noAutofit/>
        </a:bodyPr>
        <a:lstStyle/>
        <a:p>
          <a:pPr marL="0" marR="0" lvl="0" indent="0" defTabSz="914400" eaLnBrk="1" fontAlgn="auto" latinLnBrk="0" hangingPunct="1">
            <a:lnSpc>
              <a:spcPct val="100000"/>
            </a:lnSpc>
            <a:spcBef>
              <a:spcPts val="0"/>
            </a:spcBef>
            <a:spcAft>
              <a:spcPts val="0"/>
            </a:spcAft>
            <a:buClrTx/>
            <a:buSzTx/>
            <a:buFontTx/>
            <a:buNone/>
            <a:tabLst>
              <a:tab pos="0" algn="l"/>
            </a:tabLst>
            <a:defRPr/>
          </a:pPr>
          <a:r>
            <a:rPr kumimoji="0" lang="de-AT" sz="1100" b="1"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rPr>
            <a:t>Bilanzjahr</a:t>
          </a:r>
          <a:r>
            <a:rPr kumimoji="0" lang="de-AT" sz="1100" b="0"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rPr>
            <a:t>: 2022</a:t>
          </a:r>
        </a:p>
        <a:p>
          <a:pPr marL="0" marR="0" lvl="0" indent="0" defTabSz="914400" eaLnBrk="1" fontAlgn="auto" latinLnBrk="0" hangingPunct="1">
            <a:lnSpc>
              <a:spcPct val="100000"/>
            </a:lnSpc>
            <a:spcBef>
              <a:spcPts val="0"/>
            </a:spcBef>
            <a:spcAft>
              <a:spcPts val="0"/>
            </a:spcAft>
            <a:buClrTx/>
            <a:buSzTx/>
            <a:buFontTx/>
            <a:buNone/>
            <a:tabLst>
              <a:tab pos="0" algn="l"/>
            </a:tabLst>
            <a:defRPr/>
          </a:pPr>
          <a:br>
            <a:rPr kumimoji="0" lang="de-AT" sz="1100" b="1"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rPr>
          </a:br>
          <a:r>
            <a:rPr kumimoji="0" lang="de-AT" sz="1100" b="1"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rPr>
            <a:t>Version</a:t>
          </a:r>
          <a:r>
            <a:rPr kumimoji="0" lang="de-AT" sz="1100" b="0"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rPr>
            <a:t>: 2025_02_02 (vom 02.02.2025)*</a:t>
          </a:r>
        </a:p>
        <a:p>
          <a:pPr marL="0" marR="0" lvl="0" indent="0" defTabSz="914400" eaLnBrk="1" fontAlgn="auto" latinLnBrk="0" hangingPunct="1">
            <a:lnSpc>
              <a:spcPct val="100000"/>
            </a:lnSpc>
            <a:spcBef>
              <a:spcPts val="0"/>
            </a:spcBef>
            <a:spcAft>
              <a:spcPts val="0"/>
            </a:spcAft>
            <a:buClrTx/>
            <a:buSzTx/>
            <a:buFontTx/>
            <a:buNone/>
            <a:tabLst>
              <a:tab pos="0" algn="l"/>
            </a:tabLst>
            <a:defRPr/>
          </a:pPr>
          <a:endParaRPr kumimoji="0" lang="de-AT" sz="1100" b="0"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endParaRPr>
        </a:p>
      </xdr:txBody>
    </xdr:sp>
    <xdr:clientData/>
  </xdr:twoCellAnchor>
  <xdr:twoCellAnchor>
    <xdr:from>
      <xdr:col>0</xdr:col>
      <xdr:colOff>95250</xdr:colOff>
      <xdr:row>9</xdr:row>
      <xdr:rowOff>167759</xdr:rowOff>
    </xdr:from>
    <xdr:to>
      <xdr:col>8</xdr:col>
      <xdr:colOff>422130</xdr:colOff>
      <xdr:row>23</xdr:row>
      <xdr:rowOff>142875</xdr:rowOff>
    </xdr:to>
    <xdr:sp macro="" textlink="">
      <xdr:nvSpPr>
        <xdr:cNvPr id="17" name="CustomShape 1">
          <a:extLst>
            <a:ext uri="{FF2B5EF4-FFF2-40B4-BE49-F238E27FC236}">
              <a16:creationId xmlns:a16="http://schemas.microsoft.com/office/drawing/2014/main" id="{D7343AFD-134C-419A-BA8F-42E1772F635A}"/>
            </a:ext>
          </a:extLst>
        </xdr:cNvPr>
        <xdr:cNvSpPr/>
      </xdr:nvSpPr>
      <xdr:spPr>
        <a:xfrm>
          <a:off x="95250" y="1796534"/>
          <a:ext cx="6575280" cy="2508766"/>
        </a:xfrm>
        <a:prstGeom prst="rect">
          <a:avLst/>
        </a:prstGeom>
        <a:noFill/>
        <a:ln w="0">
          <a:solidFill>
            <a:srgbClr val="009900"/>
          </a:solid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de-AT" sz="1100" b="1" strike="noStrike" spc="-1">
              <a:solidFill>
                <a:srgbClr val="000000"/>
              </a:solidFill>
              <a:latin typeface="Calibri"/>
              <a:ea typeface="DejaVu Sans"/>
            </a:rPr>
            <a:t>Liebe NutzerInnen!</a:t>
          </a:r>
          <a:endParaRPr lang="de-AT" sz="1100" b="0" strike="noStrike" spc="-1">
            <a:latin typeface="Times New Roman"/>
          </a:endParaRPr>
        </a:p>
        <a:p>
          <a:pPr>
            <a:lnSpc>
              <a:spcPct val="100000"/>
            </a:lnSpc>
          </a:pPr>
          <a:endParaRPr lang="de-AT" sz="1100" b="0" strike="noStrike" spc="-1">
            <a:latin typeface="Times New Roman"/>
          </a:endParaRPr>
        </a:p>
        <a:p>
          <a:pPr>
            <a:lnSpc>
              <a:spcPct val="100000"/>
            </a:lnSpc>
          </a:pPr>
          <a:r>
            <a:rPr lang="de-AT" sz="1100" b="0" strike="noStrike" spc="-1">
              <a:solidFill>
                <a:srgbClr val="000000"/>
              </a:solidFill>
              <a:latin typeface="Calibri"/>
              <a:ea typeface="DejaVu Sans"/>
            </a:rPr>
            <a:t>Das Kalkulationstool Climcalc 2022 soll Sie dabei unterstützen, die Treibhausgas-Emissionen Ihrer Bildungseinrichtung für das Jahr 2022 zu erheben. Das Ziel der Erhebung ist die detaillierte Analyse der Emissionsmengen und -quellen, um die Entscheidungsfindung rund um Treibhausgas-Vermeidungs- und Einsparungsmaßnahmen zu erleichtern. Vorläufige Bilanzen für die Jahre 2023 und 2024 können damit ebenso erstellt werden. Einen Leitfaden zur Nutzung der 2022-Version von ClimCalc, Q&amp;As sowie umfangreiche Materialien zu den Themen THG-Bilanzierung und Klimaschutz an Unis und Hochschulen finden Sie auf der Website des ClimCalc-Projekts</a:t>
          </a:r>
          <a:r>
            <a:rPr lang="de-AT" sz="1100" b="0" strike="noStrike" spc="-1" baseline="30000">
              <a:solidFill>
                <a:srgbClr val="000000"/>
              </a:solidFill>
              <a:latin typeface="Calibri"/>
              <a:ea typeface="DejaVu Sans"/>
            </a:rPr>
            <a:t>1</a:t>
          </a:r>
          <a:r>
            <a:rPr lang="de-AT" sz="1100" b="0" strike="noStrike" spc="-1">
              <a:solidFill>
                <a:srgbClr val="000000"/>
              </a:solidFill>
              <a:latin typeface="Calibri"/>
              <a:ea typeface="DejaVu Sans"/>
            </a:rPr>
            <a:t>.</a:t>
          </a:r>
          <a:endParaRPr lang="de-AT" sz="1100" b="0" strike="noStrike" spc="-1">
            <a:latin typeface="Times New Roman"/>
          </a:endParaRPr>
        </a:p>
        <a:p>
          <a:pPr>
            <a:lnSpc>
              <a:spcPct val="100000"/>
            </a:lnSpc>
            <a:tabLst>
              <a:tab pos="0" algn="l"/>
            </a:tabLst>
          </a:pPr>
          <a:br/>
          <a:r>
            <a:rPr lang="de-AT" sz="1100" b="0" strike="noStrike" spc="-1">
              <a:solidFill>
                <a:srgbClr val="000000"/>
              </a:solidFill>
              <a:latin typeface="Calibri"/>
              <a:ea typeface="DejaVu Sans"/>
            </a:rPr>
            <a:t>                 Universität für Bodenkultur, Technische Universität Graz, Umweltbundesamt GmbH               </a:t>
          </a:r>
          <a:br/>
          <a:r>
            <a:rPr lang="de-DE" sz="1100" b="0" u="sng" strike="noStrike" spc="-1">
              <a:solidFill>
                <a:srgbClr val="000000"/>
              </a:solidFill>
              <a:uFillTx/>
              <a:latin typeface="Calibri"/>
              <a:ea typeface="DejaVu Sans"/>
            </a:rPr>
            <a:t>Dieses Werk ist lizenziert unter einer Creative Commons Namensnennung - Nicht-kommerziell - Weitergabe unter gleichen Bedingungen 4.0 International Lizenz. </a:t>
          </a:r>
          <a:endParaRPr lang="de-AT" sz="1100" b="0" strike="noStrike" spc="-1">
            <a:latin typeface="Times New Roman"/>
          </a:endParaRPr>
        </a:p>
      </xdr:txBody>
    </xdr:sp>
    <xdr:clientData/>
  </xdr:twoCellAnchor>
  <xdr:twoCellAnchor editAs="oneCell">
    <xdr:from>
      <xdr:col>0</xdr:col>
      <xdr:colOff>190245</xdr:colOff>
      <xdr:row>20</xdr:row>
      <xdr:rowOff>60060</xdr:rowOff>
    </xdr:from>
    <xdr:to>
      <xdr:col>0</xdr:col>
      <xdr:colOff>689430</xdr:colOff>
      <xdr:row>21</xdr:row>
      <xdr:rowOff>37680</xdr:rowOff>
    </xdr:to>
    <xdr:pic>
      <xdr:nvPicPr>
        <xdr:cNvPr id="19" name="Grafik 13" descr="Creative Commons Lizenzvertrag">
          <a:extLst>
            <a:ext uri="{FF2B5EF4-FFF2-40B4-BE49-F238E27FC236}">
              <a16:creationId xmlns:a16="http://schemas.microsoft.com/office/drawing/2014/main" id="{2F9ECFC9-F9D6-4CF7-B871-2FFA21677C95}"/>
            </a:ext>
          </a:extLst>
        </xdr:cNvPr>
        <xdr:cNvPicPr/>
      </xdr:nvPicPr>
      <xdr:blipFill>
        <a:blip xmlns:r="http://schemas.openxmlformats.org/officeDocument/2006/relationships" r:embed="rId8"/>
        <a:stretch/>
      </xdr:blipFill>
      <xdr:spPr>
        <a:xfrm>
          <a:off x="190245" y="3679560"/>
          <a:ext cx="499185" cy="158595"/>
        </a:xfrm>
        <a:prstGeom prst="rect">
          <a:avLst/>
        </a:prstGeom>
        <a:ln w="0">
          <a:noFill/>
        </a:ln>
      </xdr:spPr>
    </xdr:pic>
    <xdr:clientData/>
  </xdr:twoCellAnchor>
  <xdr:twoCellAnchor>
    <xdr:from>
      <xdr:col>0</xdr:col>
      <xdr:colOff>93147</xdr:colOff>
      <xdr:row>56</xdr:row>
      <xdr:rowOff>0</xdr:rowOff>
    </xdr:from>
    <xdr:to>
      <xdr:col>8</xdr:col>
      <xdr:colOff>417696</xdr:colOff>
      <xdr:row>64</xdr:row>
      <xdr:rowOff>28575</xdr:rowOff>
    </xdr:to>
    <xdr:sp macro="" textlink="">
      <xdr:nvSpPr>
        <xdr:cNvPr id="15" name="CustomShape 1">
          <a:extLst>
            <a:ext uri="{FF2B5EF4-FFF2-40B4-BE49-F238E27FC236}">
              <a16:creationId xmlns:a16="http://schemas.microsoft.com/office/drawing/2014/main" id="{30035525-C16C-4012-8AEC-7893F70817C4}"/>
            </a:ext>
          </a:extLst>
        </xdr:cNvPr>
        <xdr:cNvSpPr/>
      </xdr:nvSpPr>
      <xdr:spPr>
        <a:xfrm>
          <a:off x="93147" y="10134600"/>
          <a:ext cx="6572949" cy="1476375"/>
        </a:xfrm>
        <a:prstGeom prst="rect">
          <a:avLst/>
        </a:prstGeom>
        <a:noFill/>
        <a:ln w="9525" cap="flat" cmpd="sng" algn="ctr">
          <a:solidFill>
            <a:srgbClr val="009900"/>
          </a:solidFill>
          <a:prstDash val="solid"/>
          <a:miter/>
        </a:ln>
        <a:effectLst/>
      </xdr:spPr>
      <xdr:txBody>
        <a:bodyPr lIns="90000" tIns="45000" rIns="90000" bIns="45000" anchor="t">
          <a:noAutofit/>
        </a:bodyPr>
        <a:lstStyle/>
        <a:p>
          <a:pPr marL="0" marR="0" lvl="0" indent="0" defTabSz="914400" eaLnBrk="1" fontAlgn="auto" latinLnBrk="0" hangingPunct="1">
            <a:lnSpc>
              <a:spcPct val="100000"/>
            </a:lnSpc>
            <a:spcBef>
              <a:spcPts val="0"/>
            </a:spcBef>
            <a:spcAft>
              <a:spcPts val="0"/>
            </a:spcAft>
            <a:buClrTx/>
            <a:buSzTx/>
            <a:buFontTx/>
            <a:buNone/>
            <a:tabLst>
              <a:tab pos="0" algn="l"/>
            </a:tabLst>
            <a:defRPr/>
          </a:pPr>
          <a:r>
            <a:rPr kumimoji="0" lang="de-AT" sz="1100" b="0"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rPr>
            <a:t>*</a:t>
          </a:r>
          <a:r>
            <a:rPr lang="de-DE" i="1">
              <a:effectLst/>
              <a:latin typeface="Calibri" panose="020F0502020204030204" pitchFamily="34" charset="0"/>
              <a:cs typeface="Calibri" panose="020F0502020204030204" pitchFamily="34" charset="0"/>
            </a:rPr>
            <a:t>Trotz größtmöglicher Sorgfalt ist nicht zu 100% auszuschließen, dass sich im vorliegenden Dokument Fehler eingeschlichen haben. Sollte dies der Fall sein, veröffentlichen wir eine aktualisierte Version von ClimCalc 2022 auf der ClimCalc-Projektwebsite</a:t>
          </a:r>
          <a:r>
            <a:rPr lang="de-DE" i="1" baseline="30000">
              <a:effectLst/>
              <a:latin typeface="Calibri" panose="020F0502020204030204" pitchFamily="34" charset="0"/>
              <a:cs typeface="Calibri" panose="020F0502020204030204" pitchFamily="34" charset="0"/>
            </a:rPr>
            <a:t>1</a:t>
          </a:r>
          <a:r>
            <a:rPr lang="de-DE" i="1">
              <a:effectLst/>
              <a:latin typeface="Calibri" panose="020F0502020204030204" pitchFamily="34" charset="0"/>
              <a:cs typeface="Calibri" panose="020F0502020204030204" pitchFamily="34" charset="0"/>
            </a:rPr>
            <a:t>. Eine Übersicht zu allen Versionen von ClimCalc 2022 finden Sie in unserem „Versionslogbuch“</a:t>
          </a:r>
          <a:r>
            <a:rPr lang="de-DE" i="1" baseline="30000">
              <a:effectLst/>
              <a:latin typeface="Calibri" panose="020F0502020204030204" pitchFamily="34" charset="0"/>
              <a:cs typeface="Calibri" panose="020F0502020204030204" pitchFamily="34" charset="0"/>
            </a:rPr>
            <a:t>2</a:t>
          </a:r>
          <a:r>
            <a:rPr lang="de-DE" i="1">
              <a:effectLst/>
              <a:latin typeface="Calibri" panose="020F0502020204030204" pitchFamily="34" charset="0"/>
              <a:cs typeface="Calibri" panose="020F0502020204030204" pitchFamily="34" charset="0"/>
            </a:rPr>
            <a:t>. Dort können Sie nachschauen, ob es sich beim vorliegenden Dokument um die aktuellste Version von ClimCalc 2022 handelt.</a:t>
          </a:r>
        </a:p>
        <a:p>
          <a:pPr marL="0" marR="0" lvl="0" indent="0" defTabSz="914400" eaLnBrk="1" fontAlgn="auto" latinLnBrk="0" hangingPunct="1">
            <a:lnSpc>
              <a:spcPct val="100000"/>
            </a:lnSpc>
            <a:spcBef>
              <a:spcPts val="0"/>
            </a:spcBef>
            <a:spcAft>
              <a:spcPts val="0"/>
            </a:spcAft>
            <a:buClrTx/>
            <a:buSzTx/>
            <a:buFontTx/>
            <a:buNone/>
            <a:tabLst>
              <a:tab pos="0" algn="l"/>
            </a:tabLst>
            <a:defRPr/>
          </a:pPr>
          <a:endParaRPr lang="de-DE">
            <a:effectLst/>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tab pos="0" algn="l"/>
            </a:tabLst>
            <a:defRPr/>
          </a:pPr>
          <a:r>
            <a:rPr lang="de-DE" sz="900" baseline="30000">
              <a:effectLst/>
              <a:latin typeface="Calibri" panose="020F0502020204030204" pitchFamily="34" charset="0"/>
              <a:cs typeface="Calibri" panose="020F0502020204030204" pitchFamily="34" charset="0"/>
            </a:rPr>
            <a:t>1</a:t>
          </a:r>
          <a:r>
            <a:rPr lang="de-DE" sz="900">
              <a:effectLst/>
              <a:latin typeface="Calibri" panose="020F0502020204030204" pitchFamily="34" charset="0"/>
              <a:cs typeface="Calibri" panose="020F0502020204030204" pitchFamily="34" charset="0"/>
            </a:rPr>
            <a:t> https://nachhaltigeuniversitaeten.at/arbeitsgruppen/co2-neutrale-universitaeten/</a:t>
          </a:r>
        </a:p>
        <a:p>
          <a:pPr marL="0" marR="0" lvl="0" indent="0" defTabSz="914400" eaLnBrk="1" fontAlgn="auto" latinLnBrk="0" hangingPunct="1">
            <a:lnSpc>
              <a:spcPct val="100000"/>
            </a:lnSpc>
            <a:spcBef>
              <a:spcPts val="0"/>
            </a:spcBef>
            <a:spcAft>
              <a:spcPts val="0"/>
            </a:spcAft>
            <a:buClrTx/>
            <a:buSzTx/>
            <a:buFontTx/>
            <a:buNone/>
            <a:tabLst>
              <a:tab pos="0" algn="l"/>
            </a:tabLst>
            <a:defRPr/>
          </a:pPr>
          <a:r>
            <a:rPr lang="de-DE" sz="900" baseline="30000">
              <a:effectLst/>
              <a:latin typeface="Calibri" panose="020F0502020204030204" pitchFamily="34" charset="0"/>
              <a:cs typeface="Calibri" panose="020F0502020204030204" pitchFamily="34" charset="0"/>
            </a:rPr>
            <a:t>2</a:t>
          </a:r>
          <a:r>
            <a:rPr lang="de-DE" sz="900">
              <a:effectLst/>
              <a:latin typeface="Calibri" panose="020F0502020204030204" pitchFamily="34" charset="0"/>
              <a:cs typeface="Calibri" panose="020F0502020204030204" pitchFamily="34" charset="0"/>
            </a:rPr>
            <a:t> https://docs.google.com/spreadsheets/d/1GgH1hkM5c_uiQ_Ja2MKWnEhU9x06H3Yj4aZtrx9Gua4/edit?pli=1&amp;gid=0#gid=0</a:t>
          </a:r>
        </a:p>
        <a:p>
          <a:pPr marL="0" marR="0" lvl="0" indent="0" defTabSz="914400" eaLnBrk="1" fontAlgn="auto" latinLnBrk="0" hangingPunct="1">
            <a:lnSpc>
              <a:spcPct val="100000"/>
            </a:lnSpc>
            <a:spcBef>
              <a:spcPts val="0"/>
            </a:spcBef>
            <a:spcAft>
              <a:spcPts val="0"/>
            </a:spcAft>
            <a:buClrTx/>
            <a:buSzTx/>
            <a:buFontTx/>
            <a:buNone/>
            <a:tabLst>
              <a:tab pos="0" algn="l"/>
            </a:tabLst>
            <a:defRPr/>
          </a:pPr>
          <a:endParaRPr kumimoji="0" lang="de-AT" sz="1100" b="0" i="0" u="none" strike="noStrike" kern="0" cap="none" spc="0" normalizeH="0" baseline="0" noProof="0">
            <a:ln>
              <a:noFill/>
            </a:ln>
            <a:solidFill>
              <a:sysClr val="windowText" lastClr="000000"/>
            </a:solidFill>
            <a:effectLst/>
            <a:uLnTx/>
            <a:uFillTx/>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476652</xdr:colOff>
      <xdr:row>57</xdr:row>
      <xdr:rowOff>108851</xdr:rowOff>
    </xdr:from>
    <xdr:to>
      <xdr:col>13</xdr:col>
      <xdr:colOff>434823</xdr:colOff>
      <xdr:row>66</xdr:row>
      <xdr:rowOff>92555</xdr:rowOff>
    </xdr:to>
    <xdr:graphicFrame macro="">
      <xdr:nvGraphicFramePr>
        <xdr:cNvPr id="13" name="Diagramm 21">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55945</xdr:colOff>
      <xdr:row>58</xdr:row>
      <xdr:rowOff>104775</xdr:rowOff>
    </xdr:from>
    <xdr:to>
      <xdr:col>3</xdr:col>
      <xdr:colOff>586770</xdr:colOff>
      <xdr:row>69</xdr:row>
      <xdr:rowOff>21606</xdr:rowOff>
    </xdr:to>
    <xdr:graphicFrame macro="">
      <xdr:nvGraphicFramePr>
        <xdr:cNvPr id="14" name="Diagramm 1">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96</xdr:row>
      <xdr:rowOff>0</xdr:rowOff>
    </xdr:from>
    <xdr:to>
      <xdr:col>12</xdr:col>
      <xdr:colOff>707347</xdr:colOff>
      <xdr:row>141</xdr:row>
      <xdr:rowOff>73255</xdr:rowOff>
    </xdr:to>
    <xdr:graphicFrame macro="">
      <xdr:nvGraphicFramePr>
        <xdr:cNvPr id="17" name="Diagramm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152400</xdr:colOff>
      <xdr:row>149</xdr:row>
      <xdr:rowOff>136189</xdr:rowOff>
    </xdr:from>
    <xdr:to>
      <xdr:col>12</xdr:col>
      <xdr:colOff>344679</xdr:colOff>
      <xdr:row>180</xdr:row>
      <xdr:rowOff>136375</xdr:rowOff>
    </xdr:to>
    <xdr:graphicFrame macro="">
      <xdr:nvGraphicFramePr>
        <xdr:cNvPr id="18" name="Diagramm 17">
          <a:extLst>
            <a:ext uri="{FF2B5EF4-FFF2-40B4-BE49-F238E27FC236}">
              <a16:creationId xmlns:a16="http://schemas.microsoft.com/office/drawing/2014/main" id="{00000000-0008-0000-0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98501</xdr:colOff>
      <xdr:row>58</xdr:row>
      <xdr:rowOff>102870</xdr:rowOff>
    </xdr:from>
    <xdr:to>
      <xdr:col>7</xdr:col>
      <xdr:colOff>628981</xdr:colOff>
      <xdr:row>68</xdr:row>
      <xdr:rowOff>170382</xdr:rowOff>
    </xdr:to>
    <xdr:graphicFrame macro="">
      <xdr:nvGraphicFramePr>
        <xdr:cNvPr id="12" name="Diagramm 1">
          <a:extLst>
            <a:ext uri="{FF2B5EF4-FFF2-40B4-BE49-F238E27FC236}">
              <a16:creationId xmlns:a16="http://schemas.microsoft.com/office/drawing/2014/main" id="{6758A306-DEF8-4FAB-9A9B-7577A9A4C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17858</xdr:colOff>
      <xdr:row>43</xdr:row>
      <xdr:rowOff>23814</xdr:rowOff>
    </xdr:from>
    <xdr:to>
      <xdr:col>4</xdr:col>
      <xdr:colOff>190500</xdr:colOff>
      <xdr:row>69</xdr:row>
      <xdr:rowOff>138508</xdr:rowOff>
    </xdr:to>
    <xdr:sp macro="" textlink="">
      <xdr:nvSpPr>
        <xdr:cNvPr id="2" name="Rechteck 1">
          <a:extLst>
            <a:ext uri="{FF2B5EF4-FFF2-40B4-BE49-F238E27FC236}">
              <a16:creationId xmlns:a16="http://schemas.microsoft.com/office/drawing/2014/main" id="{8F4B3549-889D-4868-B3EE-373464A65AFD}"/>
            </a:ext>
          </a:extLst>
        </xdr:cNvPr>
        <xdr:cNvSpPr/>
      </xdr:nvSpPr>
      <xdr:spPr>
        <a:xfrm>
          <a:off x="217429" y="822100"/>
          <a:ext cx="3066428" cy="57389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532208</xdr:colOff>
      <xdr:row>43</xdr:row>
      <xdr:rowOff>22133</xdr:rowOff>
    </xdr:from>
    <xdr:to>
      <xdr:col>8</xdr:col>
      <xdr:colOff>180975</xdr:colOff>
      <xdr:row>69</xdr:row>
      <xdr:rowOff>136827</xdr:rowOff>
    </xdr:to>
    <xdr:sp macro="" textlink="">
      <xdr:nvSpPr>
        <xdr:cNvPr id="21" name="Rechteck 20">
          <a:extLst>
            <a:ext uri="{FF2B5EF4-FFF2-40B4-BE49-F238E27FC236}">
              <a16:creationId xmlns:a16="http://schemas.microsoft.com/office/drawing/2014/main" id="{C663A6C8-21F1-48E9-858B-2FDCE2D6E257}"/>
            </a:ext>
          </a:extLst>
        </xdr:cNvPr>
        <xdr:cNvSpPr/>
      </xdr:nvSpPr>
      <xdr:spPr>
        <a:xfrm>
          <a:off x="3603299" y="818769"/>
          <a:ext cx="3100858" cy="5841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515470</xdr:colOff>
      <xdr:row>43</xdr:row>
      <xdr:rowOff>38782</xdr:rowOff>
    </xdr:from>
    <xdr:to>
      <xdr:col>13</xdr:col>
      <xdr:colOff>190501</xdr:colOff>
      <xdr:row>69</xdr:row>
      <xdr:rowOff>121152</xdr:rowOff>
    </xdr:to>
    <xdr:sp macro="" textlink="">
      <xdr:nvSpPr>
        <xdr:cNvPr id="22" name="Rechteck 21">
          <a:extLst>
            <a:ext uri="{FF2B5EF4-FFF2-40B4-BE49-F238E27FC236}">
              <a16:creationId xmlns:a16="http://schemas.microsoft.com/office/drawing/2014/main" id="{89353FC6-9767-4BD9-B500-0A95A1D0E7AD}"/>
            </a:ext>
          </a:extLst>
        </xdr:cNvPr>
        <xdr:cNvSpPr/>
      </xdr:nvSpPr>
      <xdr:spPr>
        <a:xfrm>
          <a:off x="7836113" y="837068"/>
          <a:ext cx="3158459" cy="5706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13</xdr:col>
      <xdr:colOff>419502</xdr:colOff>
      <xdr:row>57</xdr:row>
      <xdr:rowOff>108851</xdr:rowOff>
    </xdr:from>
    <xdr:ext cx="3227898" cy="2561664"/>
    <xdr:graphicFrame macro="">
      <xdr:nvGraphicFramePr>
        <xdr:cNvPr id="24" name="Diagramm 21">
          <a:extLst>
            <a:ext uri="{FF2B5EF4-FFF2-40B4-BE49-F238E27FC236}">
              <a16:creationId xmlns:a16="http://schemas.microsoft.com/office/drawing/2014/main" id="{BB45CF24-1BEF-4062-A71A-DCE87C383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twoCellAnchor>
    <xdr:from>
      <xdr:col>13</xdr:col>
      <xdr:colOff>515470</xdr:colOff>
      <xdr:row>43</xdr:row>
      <xdr:rowOff>38783</xdr:rowOff>
    </xdr:from>
    <xdr:to>
      <xdr:col>18</xdr:col>
      <xdr:colOff>0</xdr:colOff>
      <xdr:row>69</xdr:row>
      <xdr:rowOff>117930</xdr:rowOff>
    </xdr:to>
    <xdr:sp macro="" textlink="">
      <xdr:nvSpPr>
        <xdr:cNvPr id="25" name="Rechteck 24">
          <a:extLst>
            <a:ext uri="{FF2B5EF4-FFF2-40B4-BE49-F238E27FC236}">
              <a16:creationId xmlns:a16="http://schemas.microsoft.com/office/drawing/2014/main" id="{082C1D68-1E95-4ACC-B800-1C546433BCBB}"/>
            </a:ext>
          </a:extLst>
        </xdr:cNvPr>
        <xdr:cNvSpPr/>
      </xdr:nvSpPr>
      <xdr:spPr>
        <a:xfrm>
          <a:off x="10888195" y="8135033"/>
          <a:ext cx="3142130" cy="5889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19790</xdr:colOff>
      <xdr:row>4</xdr:row>
      <xdr:rowOff>139396</xdr:rowOff>
    </xdr:from>
    <xdr:to>
      <xdr:col>12</xdr:col>
      <xdr:colOff>226732</xdr:colOff>
      <xdr:row>39</xdr:row>
      <xdr:rowOff>95249</xdr:rowOff>
    </xdr:to>
    <xdr:graphicFrame macro="">
      <xdr:nvGraphicFramePr>
        <xdr:cNvPr id="5" name="Diagramm 12">
          <a:extLst>
            <a:ext uri="{FF2B5EF4-FFF2-40B4-BE49-F238E27FC236}">
              <a16:creationId xmlns:a16="http://schemas.microsoft.com/office/drawing/2014/main" id="{CE21D225-4D53-4433-A19F-92A32CC87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88167</xdr:colOff>
      <xdr:row>32</xdr:row>
      <xdr:rowOff>133352</xdr:rowOff>
    </xdr:from>
    <xdr:to>
      <xdr:col>12</xdr:col>
      <xdr:colOff>933104</xdr:colOff>
      <xdr:row>37</xdr:row>
      <xdr:rowOff>0</xdr:rowOff>
    </xdr:to>
    <xdr:sp macro="" textlink="">
      <xdr:nvSpPr>
        <xdr:cNvPr id="7" name="Textfeld 6">
          <a:extLst>
            <a:ext uri="{FF2B5EF4-FFF2-40B4-BE49-F238E27FC236}">
              <a16:creationId xmlns:a16="http://schemas.microsoft.com/office/drawing/2014/main" id="{24925117-B1E3-4D2D-A1BD-E4DC10411092}"/>
            </a:ext>
          </a:extLst>
        </xdr:cNvPr>
        <xdr:cNvSpPr txBox="1"/>
      </xdr:nvSpPr>
      <xdr:spPr>
        <a:xfrm>
          <a:off x="278667" y="6305552"/>
          <a:ext cx="10484237" cy="771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900" kern="1200">
              <a:latin typeface="Calibri" panose="020F0502020204030204" pitchFamily="34" charset="0"/>
              <a:cs typeface="Calibri" panose="020F0502020204030204" pitchFamily="34" charset="0"/>
            </a:rPr>
            <a:t>*Die</a:t>
          </a:r>
          <a:r>
            <a:rPr lang="de-AT" sz="900" kern="1200" baseline="0">
              <a:latin typeface="Calibri" panose="020F0502020204030204" pitchFamily="34" charset="0"/>
              <a:cs typeface="Calibri" panose="020F0502020204030204" pitchFamily="34" charset="0"/>
            </a:rPr>
            <a:t> (ggf.) zwei angeführten Werte (Grafik-Überschrift) bzw. die beiden nebeneinander angeführten Säulen (</a:t>
          </a:r>
          <a:r>
            <a:rPr lang="de-AT" sz="900" kern="1200">
              <a:latin typeface="Calibri" panose="020F0502020204030204" pitchFamily="34" charset="0"/>
              <a:cs typeface="Calibri" panose="020F0502020204030204" pitchFamily="34" charset="0"/>
            </a:rPr>
            <a:t>Stromemissionen, Mensa) sind jeweils alternativ und nicht additiv zu verstehen. Sie unterscheiden sich durch die verwendete Berechnungsmethodik ("B.")</a:t>
          </a:r>
          <a:r>
            <a:rPr lang="de-AT" sz="900" kern="1200" baseline="0">
              <a:latin typeface="Calibri" panose="020F0502020204030204" pitchFamily="34" charset="0"/>
              <a:cs typeface="Calibri" panose="020F0502020204030204" pitchFamily="34" charset="0"/>
            </a:rPr>
            <a:t> bei der Bilanzierung von aus dem Netz bezogenem Strom. Bei der b</a:t>
          </a:r>
          <a:r>
            <a:rPr lang="de-AT" sz="900" kern="1200">
              <a:latin typeface="Calibri" panose="020F0502020204030204" pitchFamily="34" charset="0"/>
              <a:cs typeface="Calibri" panose="020F0502020204030204" pitchFamily="34" charset="0"/>
            </a:rPr>
            <a:t>isherigen Berechnungsmethodik wird Strom mit UZ 46 mit einem Proxy-Emissionsfaktor (EF) für Grünstrom</a:t>
          </a:r>
          <a:r>
            <a:rPr lang="de-AT" sz="900" kern="1200" baseline="0">
              <a:latin typeface="Calibri" panose="020F0502020204030204" pitchFamily="34" charset="0"/>
              <a:cs typeface="Calibri" panose="020F0502020204030204" pitchFamily="34" charset="0"/>
            </a:rPr>
            <a:t> berechnet und Strom ohne UZ 46 mit dem EF für die durchschnittl. österr. Stromaufbringung (österr. Kraftwerkspark &amp; Stromimporte). Bei der standortbasierten Methodik wird Strom mit und ohne UZ 46 mit </a:t>
          </a:r>
          <a:r>
            <a:rPr lang="de-AT" sz="900" kern="1200" baseline="0">
              <a:solidFill>
                <a:schemeClr val="dk1"/>
              </a:solidFill>
              <a:latin typeface="Calibri" panose="020F0502020204030204" pitchFamily="34" charset="0"/>
              <a:ea typeface="+mn-ea"/>
              <a:cs typeface="Calibri" panose="020F0502020204030204" pitchFamily="34" charset="0"/>
            </a:rPr>
            <a:t>dem EF für die durchschnittl. österr. Stromaufbringung berechnet. Selbst produzierter und verbrauchter Photovoltaik-Strom </a:t>
          </a:r>
          <a:r>
            <a:rPr lang="de-AT" sz="900" kern="1200">
              <a:latin typeface="Calibri" panose="020F0502020204030204" pitchFamily="34" charset="0"/>
              <a:cs typeface="Calibri" panose="020F0502020204030204" pitchFamily="34" charset="0"/>
            </a:rPr>
            <a:t>wird in beiden Fällen mit einem</a:t>
          </a:r>
          <a:r>
            <a:rPr lang="de-AT" sz="900" kern="1200" baseline="0">
              <a:latin typeface="Calibri" panose="020F0502020204030204" pitchFamily="34" charset="0"/>
              <a:cs typeface="Calibri" panose="020F0502020204030204" pitchFamily="34" charset="0"/>
            </a:rPr>
            <a:t> eigenen, spezifischen </a:t>
          </a:r>
          <a:r>
            <a:rPr lang="de-AT" sz="900" kern="1200">
              <a:latin typeface="Calibri" panose="020F0502020204030204" pitchFamily="34" charset="0"/>
              <a:cs typeface="Calibri" panose="020F0502020204030204" pitchFamily="34" charset="0"/>
            </a:rPr>
            <a:t>Emissionsfaktor bilanziert.</a:t>
          </a:r>
        </a:p>
      </xdr:txBody>
    </xdr:sp>
    <xdr:clientData/>
  </xdr:twoCellAnchor>
  <xdr:twoCellAnchor>
    <xdr:from>
      <xdr:col>1</xdr:col>
      <xdr:colOff>1</xdr:colOff>
      <xdr:row>3</xdr:row>
      <xdr:rowOff>0</xdr:rowOff>
    </xdr:from>
    <xdr:to>
      <xdr:col>13</xdr:col>
      <xdr:colOff>1</xdr:colOff>
      <xdr:row>36</xdr:row>
      <xdr:rowOff>95250</xdr:rowOff>
    </xdr:to>
    <xdr:sp macro="" textlink="">
      <xdr:nvSpPr>
        <xdr:cNvPr id="6" name="Rechteck 5">
          <a:extLst>
            <a:ext uri="{FF2B5EF4-FFF2-40B4-BE49-F238E27FC236}">
              <a16:creationId xmlns:a16="http://schemas.microsoft.com/office/drawing/2014/main" id="{99A6B584-E378-4E12-A7F8-2B8882C220F6}"/>
            </a:ext>
          </a:extLst>
        </xdr:cNvPr>
        <xdr:cNvSpPr/>
      </xdr:nvSpPr>
      <xdr:spPr>
        <a:xfrm>
          <a:off x="190501" y="752475"/>
          <a:ext cx="10182225" cy="6200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13</xdr:col>
      <xdr:colOff>232372</xdr:colOff>
      <xdr:row>14</xdr:row>
      <xdr:rowOff>20918</xdr:rowOff>
    </xdr:from>
    <xdr:to>
      <xdr:col>15</xdr:col>
      <xdr:colOff>733426</xdr:colOff>
      <xdr:row>19</xdr:row>
      <xdr:rowOff>53340</xdr:rowOff>
    </xdr:to>
    <xdr:sp macro="" textlink="">
      <xdr:nvSpPr>
        <xdr:cNvPr id="4" name="Textfeld 3">
          <a:extLst>
            <a:ext uri="{FF2B5EF4-FFF2-40B4-BE49-F238E27FC236}">
              <a16:creationId xmlns:a16="http://schemas.microsoft.com/office/drawing/2014/main" id="{182AB367-5A91-4548-B7B0-C8C78EE450D3}"/>
            </a:ext>
          </a:extLst>
        </xdr:cNvPr>
        <xdr:cNvSpPr txBox="1"/>
      </xdr:nvSpPr>
      <xdr:spPr>
        <a:xfrm>
          <a:off x="10605097" y="2935568"/>
          <a:ext cx="2063154" cy="9372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1100" b="0" i="1">
              <a:latin typeface="Calibri" panose="020F0502020204030204" pitchFamily="34" charset="0"/>
              <a:ea typeface="Calibri" panose="020F0502020204030204" pitchFamily="34" charset="0"/>
              <a:cs typeface="Calibri" panose="020F0502020204030204" pitchFamily="34" charset="0"/>
            </a:rPr>
            <a:t>Bitte übermitteln</a:t>
          </a:r>
          <a:r>
            <a:rPr lang="de-DE" sz="1100" b="0" i="1" baseline="0">
              <a:latin typeface="Calibri" panose="020F0502020204030204" pitchFamily="34" charset="0"/>
              <a:ea typeface="Calibri" panose="020F0502020204030204" pitchFamily="34" charset="0"/>
              <a:cs typeface="Calibri" panose="020F0502020204030204" pitchFamily="34" charset="0"/>
            </a:rPr>
            <a:t> Sie dieses Säulendiagramm an das ClimCalc-Projektteam zur Veröffentlichung auf der ClimCalc-Projektwebsite!</a:t>
          </a:r>
          <a:endParaRPr lang="de-DE" sz="1100" b="0" i="1">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xdr:col>
      <xdr:colOff>24766</xdr:colOff>
      <xdr:row>73</xdr:row>
      <xdr:rowOff>0</xdr:rowOff>
    </xdr:from>
    <xdr:to>
      <xdr:col>10</xdr:col>
      <xdr:colOff>866776</xdr:colOff>
      <xdr:row>75</xdr:row>
      <xdr:rowOff>38100</xdr:rowOff>
    </xdr:to>
    <xdr:sp macro="" textlink="">
      <xdr:nvSpPr>
        <xdr:cNvPr id="8" name="Textfeld 7">
          <a:extLst>
            <a:ext uri="{FF2B5EF4-FFF2-40B4-BE49-F238E27FC236}">
              <a16:creationId xmlns:a16="http://schemas.microsoft.com/office/drawing/2014/main" id="{38AF526B-9162-4E06-95A1-A95F95F9277C}"/>
            </a:ext>
          </a:extLst>
        </xdr:cNvPr>
        <xdr:cNvSpPr txBox="1"/>
      </xdr:nvSpPr>
      <xdr:spPr>
        <a:xfrm>
          <a:off x="215266" y="14449425"/>
          <a:ext cx="8423910" cy="6477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000" b="1">
              <a:latin typeface="Calibri" panose="020F0502020204030204" pitchFamily="34" charset="0"/>
              <a:ea typeface="Calibri" panose="020F0502020204030204" pitchFamily="34" charset="0"/>
              <a:cs typeface="Calibri" panose="020F0502020204030204" pitchFamily="34" charset="0"/>
            </a:rPr>
            <a:t>Kennzahlen: Emissionen in Relation zu Stammdaten</a:t>
          </a:r>
          <a:endParaRPr lang="de-DE" sz="1400" b="1">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xdr:col>
      <xdr:colOff>1</xdr:colOff>
      <xdr:row>93</xdr:row>
      <xdr:rowOff>59055</xdr:rowOff>
    </xdr:from>
    <xdr:to>
      <xdr:col>13</xdr:col>
      <xdr:colOff>19050</xdr:colOff>
      <xdr:row>95</xdr:row>
      <xdr:rowOff>135255</xdr:rowOff>
    </xdr:to>
    <xdr:sp macro="" textlink="">
      <xdr:nvSpPr>
        <xdr:cNvPr id="9" name="Textfeld 8">
          <a:extLst>
            <a:ext uri="{FF2B5EF4-FFF2-40B4-BE49-F238E27FC236}">
              <a16:creationId xmlns:a16="http://schemas.microsoft.com/office/drawing/2014/main" id="{2E845668-FC78-46D6-BA1A-2DB2EF855EDE}"/>
            </a:ext>
          </a:extLst>
        </xdr:cNvPr>
        <xdr:cNvSpPr txBox="1"/>
      </xdr:nvSpPr>
      <xdr:spPr>
        <a:xfrm>
          <a:off x="190501" y="19985355"/>
          <a:ext cx="1020127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latin typeface="Calibri" panose="020F0502020204030204" pitchFamily="34" charset="0"/>
              <a:ea typeface="Calibri" panose="020F0502020204030204" pitchFamily="34" charset="0"/>
              <a:cs typeface="Calibri" panose="020F0502020204030204" pitchFamily="34" charset="0"/>
            </a:rPr>
            <a:t>Gegenüberstellung</a:t>
          </a:r>
          <a:r>
            <a:rPr lang="de-DE" sz="1600" b="1" baseline="0">
              <a:latin typeface="Calibri" panose="020F0502020204030204" pitchFamily="34" charset="0"/>
              <a:ea typeface="Calibri" panose="020F0502020204030204" pitchFamily="34" charset="0"/>
              <a:cs typeface="Calibri" panose="020F0502020204030204" pitchFamily="34" charset="0"/>
            </a:rPr>
            <a:t> mit </a:t>
          </a:r>
          <a:r>
            <a:rPr lang="de-DE" sz="1600" b="1">
              <a:latin typeface="Calibri" panose="020F0502020204030204" pitchFamily="34" charset="0"/>
              <a:ea typeface="Calibri" panose="020F0502020204030204" pitchFamily="34" charset="0"/>
              <a:cs typeface="Calibri" panose="020F0502020204030204" pitchFamily="34" charset="0"/>
            </a:rPr>
            <a:t>Emissionen ausgewählter Vorjahre</a:t>
          </a:r>
        </a:p>
      </xdr:txBody>
    </xdr:sp>
    <xdr:clientData/>
  </xdr:twoCellAnchor>
  <xdr:twoCellAnchor>
    <xdr:from>
      <xdr:col>1</xdr:col>
      <xdr:colOff>53340</xdr:colOff>
      <xdr:row>141</xdr:row>
      <xdr:rowOff>171450</xdr:rowOff>
    </xdr:from>
    <xdr:to>
      <xdr:col>12</xdr:col>
      <xdr:colOff>887730</xdr:colOff>
      <xdr:row>145</xdr:row>
      <xdr:rowOff>123825</xdr:rowOff>
    </xdr:to>
    <xdr:sp macro="" textlink="">
      <xdr:nvSpPr>
        <xdr:cNvPr id="11" name="Textfeld 10">
          <a:extLst>
            <a:ext uri="{FF2B5EF4-FFF2-40B4-BE49-F238E27FC236}">
              <a16:creationId xmlns:a16="http://schemas.microsoft.com/office/drawing/2014/main" id="{579B24F3-4450-45B4-BE46-AF6E9A46338F}"/>
            </a:ext>
          </a:extLst>
        </xdr:cNvPr>
        <xdr:cNvSpPr txBox="1"/>
      </xdr:nvSpPr>
      <xdr:spPr>
        <a:xfrm>
          <a:off x="243840" y="28784550"/>
          <a:ext cx="1003554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900" kern="1200">
              <a:latin typeface="Calibri" panose="020F0502020204030204" pitchFamily="34" charset="0"/>
              <a:cs typeface="Calibri" panose="020F0502020204030204" pitchFamily="34" charset="0"/>
            </a:rPr>
            <a:t>*Die</a:t>
          </a:r>
          <a:r>
            <a:rPr lang="de-AT" sz="900" kern="1200" baseline="0">
              <a:latin typeface="Calibri" panose="020F0502020204030204" pitchFamily="34" charset="0"/>
              <a:cs typeface="Calibri" panose="020F0502020204030204" pitchFamily="34" charset="0"/>
            </a:rPr>
            <a:t> beiden Angaben bei "Strom" und "Mensa" </a:t>
          </a:r>
          <a:r>
            <a:rPr lang="de-AT" sz="900" kern="1200">
              <a:latin typeface="Calibri" panose="020F0502020204030204" pitchFamily="34" charset="0"/>
              <a:cs typeface="Calibri" panose="020F0502020204030204" pitchFamily="34" charset="0"/>
            </a:rPr>
            <a:t>sind jeweils alternativ und nicht additiv zu verstehen. Sie unterscheiden sich durch die verwendete Berechnungsmethodik ("B.")</a:t>
          </a:r>
          <a:r>
            <a:rPr lang="de-AT" sz="900" kern="1200" baseline="0">
              <a:latin typeface="Calibri" panose="020F0502020204030204" pitchFamily="34" charset="0"/>
              <a:cs typeface="Calibri" panose="020F0502020204030204" pitchFamily="34" charset="0"/>
            </a:rPr>
            <a:t> bei der Bilanzierung von aus dem Netz bezogenem Strom. Bei der b</a:t>
          </a:r>
          <a:r>
            <a:rPr lang="de-AT" sz="900" kern="1200">
              <a:latin typeface="Calibri" panose="020F0502020204030204" pitchFamily="34" charset="0"/>
              <a:cs typeface="Calibri" panose="020F0502020204030204" pitchFamily="34" charset="0"/>
            </a:rPr>
            <a:t>isherigen Berechnungsmethodik wird Strom mit UZ 46 mit einem Proxy-Emissionsfaktor (EF) für Grünstrom</a:t>
          </a:r>
          <a:r>
            <a:rPr lang="de-AT" sz="900" kern="1200" baseline="0">
              <a:latin typeface="Calibri" panose="020F0502020204030204" pitchFamily="34" charset="0"/>
              <a:cs typeface="Calibri" panose="020F0502020204030204" pitchFamily="34" charset="0"/>
            </a:rPr>
            <a:t> berechnet und Strom ohne UZ 46 mit dem EF für die durchschnittl. österr. Stromaufbringung (österr. Kraftwerkspark &amp; Stromimporte). Bei der standortbasierten Methodik wird Strom mit und ohne UZ 46 mit </a:t>
          </a:r>
          <a:r>
            <a:rPr lang="de-AT" sz="900" kern="1200" baseline="0">
              <a:solidFill>
                <a:schemeClr val="dk1"/>
              </a:solidFill>
              <a:latin typeface="Calibri" panose="020F0502020204030204" pitchFamily="34" charset="0"/>
              <a:ea typeface="+mn-ea"/>
              <a:cs typeface="Calibri" panose="020F0502020204030204" pitchFamily="34" charset="0"/>
            </a:rPr>
            <a:t>dem EF für die durchschnittl. österr. Stromaufbringung berechnet. Selbst produzierter und verbrauchter Photovoltaik-Strom </a:t>
          </a:r>
          <a:r>
            <a:rPr lang="de-AT" sz="900" kern="1200">
              <a:latin typeface="Calibri" panose="020F0502020204030204" pitchFamily="34" charset="0"/>
              <a:cs typeface="Calibri" panose="020F0502020204030204" pitchFamily="34" charset="0"/>
            </a:rPr>
            <a:t>wird in beiden Fällen mit einem</a:t>
          </a:r>
          <a:r>
            <a:rPr lang="de-AT" sz="900" kern="1200" baseline="0">
              <a:latin typeface="Calibri" panose="020F0502020204030204" pitchFamily="34" charset="0"/>
              <a:cs typeface="Calibri" panose="020F0502020204030204" pitchFamily="34" charset="0"/>
            </a:rPr>
            <a:t> eigenen, spezifischen </a:t>
          </a:r>
          <a:r>
            <a:rPr lang="de-AT" sz="900" kern="1200">
              <a:latin typeface="Calibri" panose="020F0502020204030204" pitchFamily="34" charset="0"/>
              <a:cs typeface="Calibri" panose="020F0502020204030204" pitchFamily="34" charset="0"/>
            </a:rPr>
            <a:t>Emissionsfaktor bilanziert.</a:t>
          </a:r>
        </a:p>
      </xdr:txBody>
    </xdr:sp>
    <xdr:clientData/>
  </xdr:twoCellAnchor>
  <xdr:twoCellAnchor>
    <xdr:from>
      <xdr:col>0</xdr:col>
      <xdr:colOff>190499</xdr:colOff>
      <xdr:row>92</xdr:row>
      <xdr:rowOff>167640</xdr:rowOff>
    </xdr:from>
    <xdr:to>
      <xdr:col>13</xdr:col>
      <xdr:colOff>9232</xdr:colOff>
      <xdr:row>145</xdr:row>
      <xdr:rowOff>142875</xdr:rowOff>
    </xdr:to>
    <xdr:sp macro="" textlink="">
      <xdr:nvSpPr>
        <xdr:cNvPr id="10" name="Rechteck 9">
          <a:extLst>
            <a:ext uri="{FF2B5EF4-FFF2-40B4-BE49-F238E27FC236}">
              <a16:creationId xmlns:a16="http://schemas.microsoft.com/office/drawing/2014/main" id="{1503F46D-FA1D-41C1-87D1-AA2A4B5A37C1}"/>
            </a:ext>
          </a:extLst>
        </xdr:cNvPr>
        <xdr:cNvSpPr/>
      </xdr:nvSpPr>
      <xdr:spPr>
        <a:xfrm>
          <a:off x="190499" y="19912965"/>
          <a:ext cx="10191458" cy="9566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168889</xdr:colOff>
      <xdr:row>147</xdr:row>
      <xdr:rowOff>135256</xdr:rowOff>
    </xdr:from>
    <xdr:to>
      <xdr:col>12</xdr:col>
      <xdr:colOff>971551</xdr:colOff>
      <xdr:row>181</xdr:row>
      <xdr:rowOff>38100</xdr:rowOff>
    </xdr:to>
    <xdr:sp macro="" textlink="">
      <xdr:nvSpPr>
        <xdr:cNvPr id="20" name="Rechteck 19">
          <a:extLst>
            <a:ext uri="{FF2B5EF4-FFF2-40B4-BE49-F238E27FC236}">
              <a16:creationId xmlns:a16="http://schemas.microsoft.com/office/drawing/2014/main" id="{9F1135DB-B9D4-45BD-BCD4-F95DEB0A5D58}"/>
            </a:ext>
          </a:extLst>
        </xdr:cNvPr>
        <xdr:cNvSpPr/>
      </xdr:nvSpPr>
      <xdr:spPr>
        <a:xfrm>
          <a:off x="168889" y="29977081"/>
          <a:ext cx="10194312" cy="6179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162583</xdr:colOff>
      <xdr:row>185</xdr:row>
      <xdr:rowOff>35223</xdr:rowOff>
    </xdr:from>
    <xdr:to>
      <xdr:col>12</xdr:col>
      <xdr:colOff>379521</xdr:colOff>
      <xdr:row>216</xdr:row>
      <xdr:rowOff>58269</xdr:rowOff>
    </xdr:to>
    <xdr:graphicFrame macro="">
      <xdr:nvGraphicFramePr>
        <xdr:cNvPr id="30" name="Diagramm 29">
          <a:extLst>
            <a:ext uri="{FF2B5EF4-FFF2-40B4-BE49-F238E27FC236}">
              <a16:creationId xmlns:a16="http://schemas.microsoft.com/office/drawing/2014/main" id="{E9297A63-9FA8-44EA-9EC0-7E9462DE3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177165</xdr:colOff>
      <xdr:row>183</xdr:row>
      <xdr:rowOff>0</xdr:rowOff>
    </xdr:from>
    <xdr:to>
      <xdr:col>13</xdr:col>
      <xdr:colOff>0</xdr:colOff>
      <xdr:row>216</xdr:row>
      <xdr:rowOff>135255</xdr:rowOff>
    </xdr:to>
    <xdr:sp macro="" textlink="">
      <xdr:nvSpPr>
        <xdr:cNvPr id="31" name="Rechteck 30">
          <a:extLst>
            <a:ext uri="{FF2B5EF4-FFF2-40B4-BE49-F238E27FC236}">
              <a16:creationId xmlns:a16="http://schemas.microsoft.com/office/drawing/2014/main" id="{FBAE0161-3FCE-4F8D-AF36-E061E938232B}"/>
            </a:ext>
          </a:extLst>
        </xdr:cNvPr>
        <xdr:cNvSpPr/>
      </xdr:nvSpPr>
      <xdr:spPr>
        <a:xfrm>
          <a:off x="177165" y="36480750"/>
          <a:ext cx="10195560" cy="6183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174012</xdr:colOff>
      <xdr:row>221</xdr:row>
      <xdr:rowOff>35223</xdr:rowOff>
    </xdr:from>
    <xdr:to>
      <xdr:col>12</xdr:col>
      <xdr:colOff>377986</xdr:colOff>
      <xdr:row>252</xdr:row>
      <xdr:rowOff>35409</xdr:rowOff>
    </xdr:to>
    <xdr:graphicFrame macro="">
      <xdr:nvGraphicFramePr>
        <xdr:cNvPr id="32" name="Diagramm 31">
          <a:extLst>
            <a:ext uri="{FF2B5EF4-FFF2-40B4-BE49-F238E27FC236}">
              <a16:creationId xmlns:a16="http://schemas.microsoft.com/office/drawing/2014/main" id="{63C78FA6-2384-4495-A280-075DDE093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219</xdr:row>
      <xdr:rowOff>0</xdr:rowOff>
    </xdr:from>
    <xdr:to>
      <xdr:col>13</xdr:col>
      <xdr:colOff>0</xdr:colOff>
      <xdr:row>252</xdr:row>
      <xdr:rowOff>129540</xdr:rowOff>
    </xdr:to>
    <xdr:sp macro="" textlink="">
      <xdr:nvSpPr>
        <xdr:cNvPr id="33" name="Rechteck 32">
          <a:extLst>
            <a:ext uri="{FF2B5EF4-FFF2-40B4-BE49-F238E27FC236}">
              <a16:creationId xmlns:a16="http://schemas.microsoft.com/office/drawing/2014/main" id="{3F2E225E-8A5A-41F1-AF91-CF3049CEE5A7}"/>
            </a:ext>
          </a:extLst>
        </xdr:cNvPr>
        <xdr:cNvSpPr/>
      </xdr:nvSpPr>
      <xdr:spPr>
        <a:xfrm>
          <a:off x="190500" y="43072050"/>
          <a:ext cx="10182225" cy="61874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15976</xdr:colOff>
      <xdr:row>39</xdr:row>
      <xdr:rowOff>127551</xdr:rowOff>
    </xdr:from>
    <xdr:to>
      <xdr:col>8</xdr:col>
      <xdr:colOff>182673</xdr:colOff>
      <xdr:row>42</xdr:row>
      <xdr:rowOff>81042</xdr:rowOff>
    </xdr:to>
    <xdr:sp macro="" textlink="">
      <xdr:nvSpPr>
        <xdr:cNvPr id="3" name="Textfeld 2">
          <a:extLst>
            <a:ext uri="{FF2B5EF4-FFF2-40B4-BE49-F238E27FC236}">
              <a16:creationId xmlns:a16="http://schemas.microsoft.com/office/drawing/2014/main" id="{17FD65F1-E7CE-423A-941A-429DC255EF36}"/>
            </a:ext>
          </a:extLst>
        </xdr:cNvPr>
        <xdr:cNvSpPr txBox="1"/>
      </xdr:nvSpPr>
      <xdr:spPr>
        <a:xfrm>
          <a:off x="210364" y="127551"/>
          <a:ext cx="6497258" cy="549613"/>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000" b="1">
              <a:latin typeface="Calibri" panose="020F0502020204030204" pitchFamily="34" charset="0"/>
              <a:ea typeface="Calibri" panose="020F0502020204030204" pitchFamily="34" charset="0"/>
              <a:cs typeface="Calibri" panose="020F0502020204030204" pitchFamily="34" charset="0"/>
            </a:rPr>
            <a:t>THG-Emissionen nach Emissionskategorien</a:t>
          </a:r>
        </a:p>
      </xdr:txBody>
    </xdr:sp>
    <xdr:clientData/>
  </xdr:twoCellAnchor>
  <xdr:twoCellAnchor>
    <xdr:from>
      <xdr:col>9</xdr:col>
      <xdr:colOff>514558</xdr:colOff>
      <xdr:row>39</xdr:row>
      <xdr:rowOff>137119</xdr:rowOff>
    </xdr:from>
    <xdr:to>
      <xdr:col>17</xdr:col>
      <xdr:colOff>209550</xdr:colOff>
      <xdr:row>42</xdr:row>
      <xdr:rowOff>98230</xdr:rowOff>
    </xdr:to>
    <xdr:sp macro="" textlink="">
      <xdr:nvSpPr>
        <xdr:cNvPr id="19" name="Textfeld 18">
          <a:extLst>
            <a:ext uri="{FF2B5EF4-FFF2-40B4-BE49-F238E27FC236}">
              <a16:creationId xmlns:a16="http://schemas.microsoft.com/office/drawing/2014/main" id="{3401FCD1-88C2-4305-BC78-2BDC51D7D474}"/>
            </a:ext>
          </a:extLst>
        </xdr:cNvPr>
        <xdr:cNvSpPr txBox="1"/>
      </xdr:nvSpPr>
      <xdr:spPr>
        <a:xfrm>
          <a:off x="7515433" y="7452319"/>
          <a:ext cx="6572042" cy="551661"/>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000" b="1">
              <a:latin typeface="Calibri" panose="020F0502020204030204" pitchFamily="34" charset="0"/>
              <a:ea typeface="Calibri" panose="020F0502020204030204" pitchFamily="34" charset="0"/>
              <a:cs typeface="Calibri" panose="020F0502020204030204" pitchFamily="34" charset="0"/>
            </a:rPr>
            <a:t>THG-Emissionen nach Scope-Ebenen</a:t>
          </a:r>
        </a:p>
      </xdr:txBody>
    </xdr:sp>
    <xdr:clientData/>
  </xdr:twoCellAnchor>
  <xdr:twoCellAnchor>
    <xdr:from>
      <xdr:col>13</xdr:col>
      <xdr:colOff>297181</xdr:colOff>
      <xdr:row>14</xdr:row>
      <xdr:rowOff>112395</xdr:rowOff>
    </xdr:from>
    <xdr:to>
      <xdr:col>13</xdr:col>
      <xdr:colOff>628651</xdr:colOff>
      <xdr:row>18</xdr:row>
      <xdr:rowOff>123825</xdr:rowOff>
    </xdr:to>
    <xdr:sp macro="" textlink="">
      <xdr:nvSpPr>
        <xdr:cNvPr id="34" name="Textfeld 33">
          <a:extLst>
            <a:ext uri="{FF2B5EF4-FFF2-40B4-BE49-F238E27FC236}">
              <a16:creationId xmlns:a16="http://schemas.microsoft.com/office/drawing/2014/main" id="{802B038A-8219-A725-385E-45BA2CB67177}"/>
            </a:ext>
          </a:extLst>
        </xdr:cNvPr>
        <xdr:cNvSpPr txBox="1"/>
      </xdr:nvSpPr>
      <xdr:spPr>
        <a:xfrm>
          <a:off x="10669906" y="3027045"/>
          <a:ext cx="331470"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5000" kern="1200"/>
            <a:t>!</a:t>
          </a:r>
        </a:p>
      </xdr:txBody>
    </xdr:sp>
    <xdr:clientData/>
  </xdr:twoCellAnchor>
  <xdr:twoCellAnchor>
    <xdr:from>
      <xdr:col>1</xdr:col>
      <xdr:colOff>11430</xdr:colOff>
      <xdr:row>86</xdr:row>
      <xdr:rowOff>7621</xdr:rowOff>
    </xdr:from>
    <xdr:to>
      <xdr:col>13</xdr:col>
      <xdr:colOff>26670</xdr:colOff>
      <xdr:row>92</xdr:row>
      <xdr:rowOff>47626</xdr:rowOff>
    </xdr:to>
    <xdr:sp macro="" textlink="">
      <xdr:nvSpPr>
        <xdr:cNvPr id="35" name="Textfeld 34">
          <a:extLst>
            <a:ext uri="{FF2B5EF4-FFF2-40B4-BE49-F238E27FC236}">
              <a16:creationId xmlns:a16="http://schemas.microsoft.com/office/drawing/2014/main" id="{FBF07769-B5D8-482B-8405-9F85A909485E}"/>
            </a:ext>
          </a:extLst>
        </xdr:cNvPr>
        <xdr:cNvSpPr txBox="1"/>
      </xdr:nvSpPr>
      <xdr:spPr>
        <a:xfrm>
          <a:off x="201930" y="18648046"/>
          <a:ext cx="10635615" cy="135445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000" b="1">
              <a:latin typeface="Calibri" panose="020F0502020204030204" pitchFamily="34" charset="0"/>
              <a:ea typeface="Calibri" panose="020F0502020204030204" pitchFamily="34" charset="0"/>
              <a:cs typeface="Calibri" panose="020F0502020204030204" pitchFamily="34" charset="0"/>
            </a:rPr>
            <a:t>Vergleich des </a:t>
          </a:r>
          <a:r>
            <a:rPr lang="de-DE" sz="2000" b="1" baseline="0">
              <a:latin typeface="Calibri" panose="020F0502020204030204" pitchFamily="34" charset="0"/>
              <a:ea typeface="Calibri" panose="020F0502020204030204" pitchFamily="34" charset="0"/>
              <a:cs typeface="Calibri" panose="020F0502020204030204" pitchFamily="34" charset="0"/>
            </a:rPr>
            <a:t>Bilanzergebnisses mit ausgewählten Vorjahren</a:t>
          </a:r>
          <a:br>
            <a:rPr lang="de-DE" sz="2000" b="1" baseline="0">
              <a:latin typeface="Calibri" panose="020F0502020204030204" pitchFamily="34" charset="0"/>
              <a:ea typeface="Calibri" panose="020F0502020204030204" pitchFamily="34" charset="0"/>
              <a:cs typeface="Calibri" panose="020F0502020204030204" pitchFamily="34" charset="0"/>
            </a:rPr>
          </a:br>
          <a:r>
            <a:rPr lang="de-DE" sz="1100" b="0" baseline="0">
              <a:latin typeface="Calibri" panose="020F0502020204030204" pitchFamily="34" charset="0"/>
              <a:ea typeface="Calibri" panose="020F0502020204030204" pitchFamily="34" charset="0"/>
              <a:cs typeface="Calibri" panose="020F0502020204030204" pitchFamily="34" charset="0"/>
            </a:rPr>
            <a:t>Der Vergleich erfolgt anhand der von Ihnen im Tabellenblatt "Ergebnisse nach Kategorien" bereitgestellten Daten zu Vorjahren.</a:t>
          </a:r>
          <a:br>
            <a:rPr lang="de-DE" sz="1100" b="0" baseline="0">
              <a:latin typeface="Calibri" panose="020F0502020204030204" pitchFamily="34" charset="0"/>
              <a:ea typeface="Calibri" panose="020F0502020204030204" pitchFamily="34" charset="0"/>
              <a:cs typeface="Calibri" panose="020F0502020204030204" pitchFamily="34" charset="0"/>
            </a:rPr>
          </a:br>
          <a:endParaRPr lang="de-DE" sz="1100" b="0" baseline="0">
            <a:latin typeface="Calibri" panose="020F0502020204030204" pitchFamily="34" charset="0"/>
            <a:ea typeface="Calibri" panose="020F0502020204030204" pitchFamily="34" charset="0"/>
            <a:cs typeface="Calibri" panose="020F0502020204030204" pitchFamily="34" charset="0"/>
          </a:endParaRPr>
        </a:p>
        <a:p>
          <a:pPr algn="ctr"/>
          <a:r>
            <a:rPr lang="de-DE" sz="1000" b="0" i="1" baseline="0">
              <a:latin typeface="Calibri" panose="020F0502020204030204" pitchFamily="34" charset="0"/>
              <a:ea typeface="Calibri" panose="020F0502020204030204" pitchFamily="34" charset="0"/>
              <a:cs typeface="Calibri" panose="020F0502020204030204" pitchFamily="34" charset="0"/>
            </a:rPr>
            <a:t>Hinweis: Insoweit es zwischen den verschiedenen ClimCalc-Jahresversionen zu Änderungen bei der verwendeten Methodik gekommen ist, können die davon </a:t>
          </a:r>
        </a:p>
        <a:p>
          <a:pPr algn="ctr"/>
          <a:r>
            <a:rPr lang="de-DE" sz="1000" b="0" i="1" baseline="0">
              <a:latin typeface="Calibri" panose="020F0502020204030204" pitchFamily="34" charset="0"/>
              <a:ea typeface="Calibri" panose="020F0502020204030204" pitchFamily="34" charset="0"/>
              <a:cs typeface="Calibri" panose="020F0502020204030204" pitchFamily="34" charset="0"/>
            </a:rPr>
            <a:t>betroffenen Emissionswerte verschiedener Jahre nicht direkt miteinander verglichen werden. Eine Differenz zwischen den Bilanzergebnissen bedeutet in </a:t>
          </a:r>
        </a:p>
        <a:p>
          <a:pPr algn="ctr"/>
          <a:r>
            <a:rPr lang="de-DE" sz="1000" b="0" i="1" baseline="0">
              <a:latin typeface="Calibri" panose="020F0502020204030204" pitchFamily="34" charset="0"/>
              <a:ea typeface="Calibri" panose="020F0502020204030204" pitchFamily="34" charset="0"/>
              <a:cs typeface="Calibri" panose="020F0502020204030204" pitchFamily="34" charset="0"/>
            </a:rPr>
            <a:t>dem Fall nicht zwangsläufig eine Veränderung der tatsächlichen Emissionsmengen. Informationen zu methodischen Änderungen zwischen den verschiedenen </a:t>
          </a:r>
        </a:p>
        <a:p>
          <a:pPr algn="ctr"/>
          <a:r>
            <a:rPr lang="de-DE" sz="1000" b="0" i="1" baseline="0">
              <a:latin typeface="Calibri" panose="020F0502020204030204" pitchFamily="34" charset="0"/>
              <a:ea typeface="Calibri" panose="020F0502020204030204" pitchFamily="34" charset="0"/>
              <a:cs typeface="Calibri" panose="020F0502020204030204" pitchFamily="34" charset="0"/>
            </a:rPr>
            <a:t>ClimCalc-Versionen finden Sie auf der ClimCalc-Website (https://nachhaltigeuniversitaeten.at/arbeitsgruppen/co2-neutrale-universitaeten/).</a:t>
          </a:r>
          <a:endParaRPr lang="de-DE" sz="900" b="0" i="1" baseline="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MJ1"/>
  <sheetViews>
    <sheetView tabSelected="1" zoomScaleNormal="100" workbookViewId="0">
      <pane ySplit="10" topLeftCell="A11" activePane="bottomLeft" state="frozen"/>
      <selection pane="bottomLeft" activeCell="M1" sqref="M1"/>
    </sheetView>
  </sheetViews>
  <sheetFormatPr baseColWidth="10" defaultColWidth="11.44140625" defaultRowHeight="14.4" x14ac:dyDescent="0.3"/>
  <cols>
    <col min="1" max="1024" width="11.44140625" style="1"/>
  </cols>
  <sheetData/>
  <sheetProtection algorithmName="SHA-512" hashValue="Et9zoteDJMSR3yAgg09VLc5CtVH7glaWZO1gh26bdlM7GjupGQBQS8Uso+QtWzdHEANNTKT765/juxSlh+A/Og==" saltValue="DpXHtCerUMSWgUJfPlKnUw==" spinCount="100000" sheet="1" objects="1" scenarios="1" formatCells="0" formatColumns="0" formatRows="0"/>
  <pageMargins left="0.7" right="0.7" top="0.78749999999999998" bottom="0.78749999999999998" header="0.511811023622047" footer="0.511811023622047"/>
  <pageSetup paperSize="9" scale="84" orientation="portrait" horizontalDpi="300" verticalDpi="30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00B050"/>
  </sheetPr>
  <dimension ref="A1:G129"/>
  <sheetViews>
    <sheetView zoomScaleNormal="100" workbookViewId="0">
      <pane xSplit="2" ySplit="2" topLeftCell="C3" activePane="bottomRight" state="frozen"/>
      <selection pane="topRight" activeCell="C1" sqref="C1"/>
      <selection pane="bottomLeft" activeCell="A3" sqref="A3"/>
      <selection pane="bottomRight" activeCell="B1" sqref="B1:E1"/>
    </sheetView>
  </sheetViews>
  <sheetFormatPr baseColWidth="10" defaultColWidth="10.77734375" defaultRowHeight="14.4" x14ac:dyDescent="0.3"/>
  <cols>
    <col min="1" max="1" width="2.77734375" customWidth="1"/>
    <col min="2" max="2" width="20.21875" customWidth="1"/>
    <col min="3" max="3" width="30" customWidth="1"/>
    <col min="4" max="4" width="86.44140625" customWidth="1"/>
    <col min="5" max="5" width="62.77734375" customWidth="1"/>
  </cols>
  <sheetData>
    <row r="1" spans="1:5" x14ac:dyDescent="0.3">
      <c r="A1" s="153"/>
      <c r="B1" s="371"/>
      <c r="C1" s="371"/>
      <c r="D1" s="371"/>
      <c r="E1" s="371"/>
    </row>
    <row r="2" spans="1:5" ht="30" customHeight="1" x14ac:dyDescent="0.3">
      <c r="A2" s="367"/>
      <c r="B2" s="261" t="s">
        <v>377</v>
      </c>
      <c r="C2" s="182"/>
      <c r="D2" s="33" t="s">
        <v>0</v>
      </c>
      <c r="E2" s="3" t="s">
        <v>1</v>
      </c>
    </row>
    <row r="3" spans="1:5" ht="57.6" x14ac:dyDescent="0.3">
      <c r="A3" s="367"/>
      <c r="B3" s="369" t="s">
        <v>2</v>
      </c>
      <c r="C3" s="4" t="s">
        <v>3</v>
      </c>
      <c r="D3" s="252">
        <v>2022</v>
      </c>
      <c r="E3" s="5" t="s">
        <v>313</v>
      </c>
    </row>
    <row r="4" spans="1:5" ht="30" customHeight="1" x14ac:dyDescent="0.3">
      <c r="A4" s="367"/>
      <c r="B4" s="369"/>
      <c r="C4" s="6" t="s">
        <v>4</v>
      </c>
      <c r="D4" s="251"/>
      <c r="E4" s="370"/>
    </row>
    <row r="5" spans="1:5" ht="15" customHeight="1" x14ac:dyDescent="0.3">
      <c r="A5" s="367"/>
      <c r="B5" s="369"/>
      <c r="C5" s="6" t="s">
        <v>5</v>
      </c>
      <c r="D5" s="251"/>
      <c r="E5" s="370"/>
    </row>
    <row r="6" spans="1:5" ht="28.8" x14ac:dyDescent="0.3">
      <c r="A6" s="367"/>
      <c r="B6" s="369"/>
      <c r="C6" s="6" t="s">
        <v>6</v>
      </c>
      <c r="D6" s="251"/>
      <c r="E6" s="5" t="s">
        <v>7</v>
      </c>
    </row>
    <row r="7" spans="1:5" ht="28.8" x14ac:dyDescent="0.3">
      <c r="A7" s="367"/>
      <c r="B7" s="369"/>
      <c r="C7" s="6" t="s">
        <v>8</v>
      </c>
      <c r="D7" s="251"/>
      <c r="E7" s="5" t="s">
        <v>9</v>
      </c>
    </row>
    <row r="8" spans="1:5" ht="15" customHeight="1" x14ac:dyDescent="0.3">
      <c r="A8" s="367"/>
      <c r="B8" s="369"/>
      <c r="C8" s="6" t="s">
        <v>10</v>
      </c>
      <c r="D8" s="251"/>
      <c r="E8" s="372" t="s">
        <v>11</v>
      </c>
    </row>
    <row r="9" spans="1:5" ht="15" customHeight="1" x14ac:dyDescent="0.3">
      <c r="A9" s="367"/>
      <c r="B9" s="369"/>
      <c r="C9" s="6" t="s">
        <v>10</v>
      </c>
      <c r="D9" s="251"/>
      <c r="E9" s="372"/>
    </row>
    <row r="10" spans="1:5" ht="15" customHeight="1" x14ac:dyDescent="0.3">
      <c r="A10" s="367"/>
      <c r="B10" s="369"/>
      <c r="C10" s="6" t="s">
        <v>10</v>
      </c>
      <c r="D10" s="251"/>
      <c r="E10" s="372"/>
    </row>
    <row r="11" spans="1:5" x14ac:dyDescent="0.3">
      <c r="A11" s="367"/>
      <c r="B11" s="368" t="s">
        <v>12</v>
      </c>
      <c r="C11" s="6" t="s">
        <v>13</v>
      </c>
      <c r="D11" s="251"/>
      <c r="E11" s="373"/>
    </row>
    <row r="12" spans="1:5" x14ac:dyDescent="0.3">
      <c r="A12" s="367"/>
      <c r="B12" s="368"/>
      <c r="C12" s="6" t="s">
        <v>14</v>
      </c>
      <c r="D12" s="251"/>
      <c r="E12" s="373"/>
    </row>
    <row r="13" spans="1:5" x14ac:dyDescent="0.3">
      <c r="A13" s="367"/>
      <c r="B13" s="368"/>
      <c r="C13" s="6" t="s">
        <v>15</v>
      </c>
      <c r="D13" s="251"/>
      <c r="E13" s="373"/>
    </row>
    <row r="14" spans="1:5" x14ac:dyDescent="0.3">
      <c r="A14" s="367"/>
      <c r="B14" s="368"/>
      <c r="C14" s="6" t="s">
        <v>16</v>
      </c>
      <c r="D14" s="251"/>
      <c r="E14" s="373"/>
    </row>
    <row r="15" spans="1:5" ht="28.8" x14ac:dyDescent="0.3">
      <c r="A15" s="367"/>
      <c r="B15" s="368" t="s">
        <v>17</v>
      </c>
      <c r="C15" s="6" t="s">
        <v>18</v>
      </c>
      <c r="D15" s="251"/>
      <c r="E15" s="5" t="s">
        <v>19</v>
      </c>
    </row>
    <row r="16" spans="1:5" ht="28.8" x14ac:dyDescent="0.3">
      <c r="A16" s="367"/>
      <c r="B16" s="368"/>
      <c r="C16" s="6" t="s">
        <v>20</v>
      </c>
      <c r="D16" s="251"/>
      <c r="E16" s="262"/>
    </row>
    <row r="17" spans="1:5" x14ac:dyDescent="0.3">
      <c r="A17" s="367"/>
      <c r="B17" s="368"/>
      <c r="C17" s="6" t="s">
        <v>21</v>
      </c>
      <c r="D17" s="251"/>
      <c r="E17" s="5" t="s">
        <v>22</v>
      </c>
    </row>
    <row r="18" spans="1:5" x14ac:dyDescent="0.3">
      <c r="A18" s="367"/>
      <c r="B18" s="368"/>
      <c r="C18" s="6" t="s">
        <v>23</v>
      </c>
      <c r="D18" s="251"/>
      <c r="E18" s="5" t="s">
        <v>24</v>
      </c>
    </row>
    <row r="19" spans="1:5" ht="28.8" x14ac:dyDescent="0.3">
      <c r="A19" s="367"/>
      <c r="B19" s="368"/>
      <c r="C19" s="6" t="s">
        <v>25</v>
      </c>
      <c r="D19" s="251"/>
      <c r="E19" s="5" t="s">
        <v>26</v>
      </c>
    </row>
    <row r="20" spans="1:5" ht="15" customHeight="1" x14ac:dyDescent="0.3">
      <c r="A20" s="367"/>
      <c r="B20" s="369" t="s">
        <v>27</v>
      </c>
      <c r="C20" s="6" t="s">
        <v>28</v>
      </c>
      <c r="D20" s="251"/>
      <c r="E20" s="370"/>
    </row>
    <row r="21" spans="1:5" ht="15" customHeight="1" x14ac:dyDescent="0.3">
      <c r="A21" s="367"/>
      <c r="B21" s="369"/>
      <c r="C21" s="6" t="s">
        <v>29</v>
      </c>
      <c r="D21" s="251"/>
      <c r="E21" s="370"/>
    </row>
    <row r="22" spans="1:5" ht="15" customHeight="1" x14ac:dyDescent="0.3">
      <c r="A22" s="367"/>
      <c r="B22" s="369"/>
      <c r="C22" s="6" t="s">
        <v>30</v>
      </c>
      <c r="D22" s="251"/>
      <c r="E22" s="370"/>
    </row>
    <row r="23" spans="1:5" ht="15" customHeight="1" x14ac:dyDescent="0.3">
      <c r="A23" s="367"/>
      <c r="B23" s="369"/>
      <c r="C23" s="6" t="s">
        <v>31</v>
      </c>
      <c r="D23" s="251"/>
      <c r="E23" s="370"/>
    </row>
    <row r="24" spans="1:5" ht="15" customHeight="1" x14ac:dyDescent="0.3">
      <c r="A24" s="367"/>
      <c r="B24" s="369"/>
      <c r="C24" s="6" t="s">
        <v>32</v>
      </c>
      <c r="D24" s="251"/>
      <c r="E24" s="370"/>
    </row>
    <row r="25" spans="1:5" x14ac:dyDescent="0.3">
      <c r="A25" s="367"/>
      <c r="B25" s="369"/>
      <c r="C25" s="6" t="s">
        <v>33</v>
      </c>
      <c r="D25" s="251"/>
      <c r="E25" s="370"/>
    </row>
    <row r="26" spans="1:5" x14ac:dyDescent="0.3">
      <c r="A26" s="367"/>
      <c r="B26" s="369"/>
      <c r="C26" s="6" t="s">
        <v>34</v>
      </c>
      <c r="D26" s="251"/>
      <c r="E26" s="370"/>
    </row>
    <row r="27" spans="1:5" x14ac:dyDescent="0.3">
      <c r="A27" s="367"/>
      <c r="B27" s="369"/>
      <c r="C27" s="6" t="s">
        <v>35</v>
      </c>
      <c r="D27" s="251"/>
      <c r="E27" s="370"/>
    </row>
    <row r="28" spans="1:5" x14ac:dyDescent="0.3">
      <c r="A28" s="367"/>
      <c r="B28" s="369"/>
      <c r="C28" s="6" t="s">
        <v>36</v>
      </c>
      <c r="D28" s="251"/>
      <c r="E28" s="370"/>
    </row>
    <row r="29" spans="1:5" x14ac:dyDescent="0.3">
      <c r="A29" s="367"/>
      <c r="B29" s="369"/>
      <c r="C29" s="6" t="s">
        <v>37</v>
      </c>
      <c r="D29" s="251"/>
      <c r="E29" s="370"/>
    </row>
    <row r="30" spans="1:5" x14ac:dyDescent="0.3">
      <c r="A30" s="367"/>
      <c r="B30" s="369"/>
      <c r="C30" s="6" t="s">
        <v>38</v>
      </c>
      <c r="D30" s="251"/>
      <c r="E30" s="370"/>
    </row>
    <row r="31" spans="1:5" x14ac:dyDescent="0.3">
      <c r="A31" s="367"/>
      <c r="B31" s="369"/>
      <c r="C31" s="6" t="s">
        <v>39</v>
      </c>
      <c r="D31" s="251"/>
      <c r="E31" s="370"/>
    </row>
    <row r="34" spans="2:4" x14ac:dyDescent="0.3">
      <c r="B34" s="123"/>
      <c r="C34" s="123"/>
      <c r="D34" s="123"/>
    </row>
    <row r="35" spans="2:4" x14ac:dyDescent="0.3">
      <c r="B35" s="123"/>
      <c r="C35" s="123"/>
      <c r="D35" s="123"/>
    </row>
    <row r="36" spans="2:4" x14ac:dyDescent="0.3">
      <c r="B36" s="123"/>
      <c r="C36" s="123"/>
      <c r="D36" s="123"/>
    </row>
    <row r="37" spans="2:4" x14ac:dyDescent="0.3">
      <c r="B37" s="123"/>
      <c r="C37" s="123"/>
      <c r="D37" s="123"/>
    </row>
    <row r="38" spans="2:4" x14ac:dyDescent="0.3">
      <c r="B38" s="123"/>
      <c r="C38" s="123"/>
      <c r="D38" s="123"/>
    </row>
    <row r="39" spans="2:4" x14ac:dyDescent="0.3">
      <c r="B39" s="123"/>
      <c r="C39" s="123"/>
      <c r="D39" s="123"/>
    </row>
    <row r="40" spans="2:4" x14ac:dyDescent="0.3">
      <c r="B40" s="123"/>
      <c r="C40" s="123"/>
      <c r="D40" s="123"/>
    </row>
    <row r="41" spans="2:4" x14ac:dyDescent="0.3">
      <c r="B41" s="123"/>
      <c r="C41" s="123"/>
      <c r="D41" s="123"/>
    </row>
    <row r="42" spans="2:4" x14ac:dyDescent="0.3">
      <c r="B42" s="123"/>
      <c r="C42" s="123"/>
      <c r="D42" s="123"/>
    </row>
    <row r="43" spans="2:4" x14ac:dyDescent="0.3">
      <c r="B43" s="123"/>
      <c r="C43" s="123"/>
      <c r="D43" s="123"/>
    </row>
    <row r="44" spans="2:4" x14ac:dyDescent="0.3">
      <c r="B44" s="123"/>
      <c r="C44" s="123"/>
      <c r="D44" s="123"/>
    </row>
    <row r="45" spans="2:4" x14ac:dyDescent="0.3">
      <c r="B45" s="123"/>
      <c r="C45" s="123"/>
      <c r="D45" s="123"/>
    </row>
    <row r="46" spans="2:4" x14ac:dyDescent="0.3">
      <c r="B46" s="123"/>
      <c r="C46" s="123"/>
      <c r="D46" s="123"/>
    </row>
    <row r="47" spans="2:4" x14ac:dyDescent="0.3">
      <c r="B47" s="123"/>
      <c r="C47" s="123"/>
      <c r="D47" s="123"/>
    </row>
    <row r="48" spans="2:4" x14ac:dyDescent="0.3">
      <c r="B48" s="123"/>
      <c r="C48" s="123"/>
      <c r="D48" s="123"/>
    </row>
    <row r="85" spans="7:7" x14ac:dyDescent="0.3">
      <c r="G85" t="s">
        <v>40</v>
      </c>
    </row>
    <row r="129" spans="7:7" x14ac:dyDescent="0.3">
      <c r="G129" t="s">
        <v>41</v>
      </c>
    </row>
  </sheetData>
  <sheetProtection algorithmName="SHA-512" hashValue="t+SsC2rW3c9i9znxki/XjjDorZ94AuwRlBo3pYaepGse+E2j2twXGUO4ouFjOKKW/UFKLUo0hWg57DFtBk5QcQ==" saltValue="urCRXJE1emjxJa2u9kt0gw==" spinCount="100000" sheet="1" objects="1" scenarios="1" formatCells="0" formatColumns="0" formatRows="0"/>
  <mergeCells count="10">
    <mergeCell ref="A2:A31"/>
    <mergeCell ref="B15:B19"/>
    <mergeCell ref="B20:B31"/>
    <mergeCell ref="E20:E31"/>
    <mergeCell ref="B1:E1"/>
    <mergeCell ref="B3:B10"/>
    <mergeCell ref="E4:E5"/>
    <mergeCell ref="E8:E10"/>
    <mergeCell ref="B11:B14"/>
    <mergeCell ref="E11:E14"/>
  </mergeCells>
  <pageMargins left="0.7" right="0.7" top="0.78749999999999998" bottom="0.78749999999999998" header="0.511811023622047" footer="0.511811023622047"/>
  <pageSetup paperSize="9" scale="67"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B050"/>
  </sheetPr>
  <dimension ref="A1:DG313"/>
  <sheetViews>
    <sheetView zoomScaleNormal="100" workbookViewId="0">
      <pane ySplit="3" topLeftCell="A4" activePane="bottomLeft" state="frozen"/>
      <selection pane="bottomLeft" activeCell="B1" sqref="B1"/>
    </sheetView>
  </sheetViews>
  <sheetFormatPr baseColWidth="10" defaultColWidth="11.5546875" defaultRowHeight="14.4" x14ac:dyDescent="0.3"/>
  <cols>
    <col min="1" max="1" width="2.77734375" style="7" customWidth="1"/>
    <col min="2" max="2" width="16.77734375" style="8" customWidth="1"/>
    <col min="3" max="3" width="20" style="9" customWidth="1"/>
    <col min="4" max="4" width="26.21875" style="9" customWidth="1"/>
    <col min="5" max="5" width="34.21875" customWidth="1"/>
    <col min="6" max="6" width="19" style="8" customWidth="1"/>
    <col min="7" max="7" width="11.44140625" style="10" customWidth="1"/>
    <col min="8" max="8" width="37.77734375" customWidth="1"/>
    <col min="9" max="9" width="41.21875" customWidth="1"/>
    <col min="10" max="10" width="37.77734375" customWidth="1"/>
    <col min="11" max="11" width="60.77734375" customWidth="1"/>
  </cols>
  <sheetData>
    <row r="1" spans="1:111" s="153" customFormat="1" x14ac:dyDescent="0.3">
      <c r="A1" s="154"/>
      <c r="B1" s="155"/>
      <c r="C1" s="156"/>
      <c r="D1" s="156"/>
      <c r="F1" s="155"/>
      <c r="G1" s="15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row>
    <row r="2" spans="1:111" s="7" customFormat="1" ht="33.75" customHeight="1" x14ac:dyDescent="0.3">
      <c r="A2" s="11"/>
      <c r="B2" s="398" t="s">
        <v>42</v>
      </c>
      <c r="C2" s="399"/>
      <c r="D2" s="399"/>
      <c r="E2" s="399"/>
      <c r="F2" s="399"/>
      <c r="G2" s="250"/>
      <c r="H2" s="374" t="s">
        <v>378</v>
      </c>
      <c r="I2" s="374"/>
      <c r="J2" s="374"/>
      <c r="K2" s="374"/>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row>
    <row r="3" spans="1:111" ht="28.8" x14ac:dyDescent="0.3">
      <c r="B3" s="12"/>
      <c r="C3" s="13"/>
      <c r="D3" s="13"/>
      <c r="E3" s="14"/>
      <c r="F3" s="15" t="s">
        <v>43</v>
      </c>
      <c r="G3" s="116" t="str">
        <f>IF('Eingabe Stammdaten'!D3=2022,"2022 (final)",CONCATENATE('Eingabe Stammdaten'!D3," (vorläufig)"))</f>
        <v>2022 (final)</v>
      </c>
      <c r="H3" s="16" t="s">
        <v>44</v>
      </c>
      <c r="I3" s="16" t="s">
        <v>45</v>
      </c>
      <c r="J3" s="16" t="s">
        <v>46</v>
      </c>
      <c r="K3" s="17" t="s">
        <v>47</v>
      </c>
    </row>
    <row r="4" spans="1:111" ht="24.45" customHeight="1" x14ac:dyDescent="0.3">
      <c r="B4" s="400" t="str">
        <f>Emissionsfaktoren!B3</f>
        <v>HAUPTMODUL</v>
      </c>
      <c r="C4" s="401"/>
      <c r="D4" s="401"/>
      <c r="E4" s="401"/>
      <c r="F4" s="401"/>
      <c r="G4" s="16"/>
      <c r="H4" s="16"/>
      <c r="I4" s="16"/>
      <c r="J4" s="16"/>
      <c r="K4" s="17"/>
    </row>
    <row r="5" spans="1:111" ht="15" customHeight="1" x14ac:dyDescent="0.3">
      <c r="B5" s="402" t="str">
        <f>Emissionsfaktoren!B4</f>
        <v>Energie-einsatz</v>
      </c>
      <c r="C5" s="381" t="str">
        <f>Emissionsfaktoren!C4</f>
        <v>Strom</v>
      </c>
      <c r="D5" s="381" t="str">
        <f>Emissionsfaktoren!D4</f>
        <v>Stromverbrauch</v>
      </c>
      <c r="E5" s="403" t="str">
        <f>Emissionsfaktoren!E4</f>
        <v>mit Zertifizierung nach Umweltzeichen RL UZ 46</v>
      </c>
      <c r="F5" s="6" t="str">
        <f>Emissionsfaktoren!F4</f>
        <v>kWh</v>
      </c>
      <c r="G5" s="18"/>
      <c r="H5" s="383"/>
      <c r="I5" s="383"/>
      <c r="J5" s="383"/>
      <c r="K5" s="383"/>
    </row>
    <row r="6" spans="1:111" ht="15" customHeight="1" x14ac:dyDescent="0.3">
      <c r="B6" s="402"/>
      <c r="C6" s="381"/>
      <c r="D6" s="381"/>
      <c r="E6" s="380"/>
      <c r="F6" s="6" t="str">
        <f>Emissionsfaktoren!F5</f>
        <v>MWh</v>
      </c>
      <c r="G6" s="18"/>
      <c r="H6" s="383"/>
      <c r="I6" s="383"/>
      <c r="J6" s="383"/>
      <c r="K6" s="383"/>
    </row>
    <row r="7" spans="1:111" ht="15" customHeight="1" x14ac:dyDescent="0.3">
      <c r="B7" s="402"/>
      <c r="C7" s="381"/>
      <c r="D7" s="381"/>
      <c r="E7" s="380" t="str">
        <f>Emissionsfaktoren!E6</f>
        <v>ohne  Zertifizierung nach Umweltzeichen RL UZ 46</v>
      </c>
      <c r="F7" s="6" t="str">
        <f>Emissionsfaktoren!F6</f>
        <v>kWh</v>
      </c>
      <c r="G7" s="18"/>
      <c r="H7" s="383"/>
      <c r="I7" s="383"/>
      <c r="J7" s="383"/>
      <c r="K7" s="383"/>
    </row>
    <row r="8" spans="1:111" ht="15" customHeight="1" x14ac:dyDescent="0.3">
      <c r="B8" s="402"/>
      <c r="C8" s="381"/>
      <c r="D8" s="381"/>
      <c r="E8" s="380"/>
      <c r="F8" s="6" t="str">
        <f>Emissionsfaktoren!F7</f>
        <v>MWh</v>
      </c>
      <c r="G8" s="18"/>
      <c r="H8" s="383"/>
      <c r="I8" s="383"/>
      <c r="J8" s="383"/>
      <c r="K8" s="383"/>
    </row>
    <row r="9" spans="1:111" ht="15" customHeight="1" x14ac:dyDescent="0.3">
      <c r="B9" s="402"/>
      <c r="C9" s="381"/>
      <c r="D9" s="381"/>
      <c r="E9" s="380" t="str">
        <f>Emissionsfaktoren!E8</f>
        <v xml:space="preserve">PV Strom Eigenverbrauch </v>
      </c>
      <c r="F9" s="6" t="str">
        <f>Emissionsfaktoren!F8</f>
        <v>kWh</v>
      </c>
      <c r="G9" s="18"/>
      <c r="H9" s="383"/>
      <c r="I9" s="383"/>
      <c r="J9" s="383"/>
      <c r="K9" s="383"/>
    </row>
    <row r="10" spans="1:111" ht="15" customHeight="1" x14ac:dyDescent="0.3">
      <c r="B10" s="402"/>
      <c r="C10" s="381"/>
      <c r="D10" s="381"/>
      <c r="E10" s="380"/>
      <c r="F10" s="6" t="str">
        <f>Emissionsfaktoren!F9</f>
        <v>MWh</v>
      </c>
      <c r="G10" s="18"/>
      <c r="H10" s="383"/>
      <c r="I10" s="383"/>
      <c r="J10" s="383"/>
      <c r="K10" s="383"/>
    </row>
    <row r="11" spans="1:111" ht="15" customHeight="1" x14ac:dyDescent="0.3">
      <c r="B11" s="402"/>
      <c r="C11" s="381" t="str">
        <f>Emissionsfaktoren!C10</f>
        <v>Wärme</v>
      </c>
      <c r="D11" s="381" t="str">
        <f>Emissionsfaktoren!D10</f>
        <v>Erdgasverbrauch Wärme</v>
      </c>
      <c r="E11" s="381"/>
      <c r="F11" s="6" t="str">
        <f>Emissionsfaktoren!F10</f>
        <v>kWh (Heizwert)</v>
      </c>
      <c r="G11" s="18"/>
      <c r="H11" s="383"/>
      <c r="I11" s="383"/>
      <c r="J11" s="383"/>
      <c r="K11" s="383"/>
    </row>
    <row r="12" spans="1:111" ht="15" customHeight="1" x14ac:dyDescent="0.3">
      <c r="B12" s="402"/>
      <c r="C12" s="381"/>
      <c r="D12" s="381"/>
      <c r="E12" s="381"/>
      <c r="F12" s="6" t="str">
        <f>Emissionsfaktoren!F11</f>
        <v>kWh (Brennwert)</v>
      </c>
      <c r="G12" s="18"/>
      <c r="H12" s="383"/>
      <c r="I12" s="383"/>
      <c r="J12" s="383"/>
      <c r="K12" s="383"/>
    </row>
    <row r="13" spans="1:111" ht="15" customHeight="1" x14ac:dyDescent="0.3">
      <c r="B13" s="402"/>
      <c r="C13" s="381"/>
      <c r="D13" s="381"/>
      <c r="E13" s="381"/>
      <c r="F13" s="6" t="str">
        <f>Emissionsfaktoren!F12</f>
        <v>Nm³</v>
      </c>
      <c r="G13" s="18"/>
      <c r="H13" s="383"/>
      <c r="I13" s="383"/>
      <c r="J13" s="383"/>
      <c r="K13" s="383"/>
    </row>
    <row r="14" spans="1:111" ht="15" customHeight="1" x14ac:dyDescent="0.3">
      <c r="B14" s="402"/>
      <c r="C14" s="381"/>
      <c r="D14" s="381" t="str">
        <f>Emissionsfaktoren!D13</f>
        <v>Heizölverbrauch Wärme</v>
      </c>
      <c r="E14" s="380" t="str">
        <f>Emissionsfaktoren!E13</f>
        <v>Heizöl extra leicht (EL)</v>
      </c>
      <c r="F14" s="6" t="str">
        <f>Emissionsfaktoren!F13</f>
        <v>kWh</v>
      </c>
      <c r="G14" s="18"/>
      <c r="H14" s="383"/>
      <c r="I14" s="383"/>
      <c r="J14" s="383"/>
      <c r="K14" s="383"/>
    </row>
    <row r="15" spans="1:111" ht="15" customHeight="1" x14ac:dyDescent="0.3">
      <c r="B15" s="402"/>
      <c r="C15" s="381"/>
      <c r="D15" s="381"/>
      <c r="E15" s="380"/>
      <c r="F15" s="6" t="str">
        <f>Emissionsfaktoren!F14</f>
        <v>Liter</v>
      </c>
      <c r="G15" s="18"/>
      <c r="H15" s="383"/>
      <c r="I15" s="383"/>
      <c r="J15" s="383"/>
      <c r="K15" s="383"/>
    </row>
    <row r="16" spans="1:111" ht="15" customHeight="1" x14ac:dyDescent="0.3">
      <c r="B16" s="402"/>
      <c r="C16" s="381"/>
      <c r="D16" s="381"/>
      <c r="E16" s="380" t="str">
        <f>Emissionsfaktoren!E15</f>
        <v>Heizöl leicht</v>
      </c>
      <c r="F16" s="6" t="str">
        <f>Emissionsfaktoren!F15</f>
        <v>kWh</v>
      </c>
      <c r="G16" s="18"/>
      <c r="H16" s="383"/>
      <c r="I16" s="383"/>
      <c r="J16" s="383"/>
      <c r="K16" s="383"/>
    </row>
    <row r="17" spans="2:11" ht="15" customHeight="1" x14ac:dyDescent="0.3">
      <c r="B17" s="402"/>
      <c r="C17" s="381"/>
      <c r="D17" s="381"/>
      <c r="E17" s="380"/>
      <c r="F17" s="6" t="str">
        <f>Emissionsfaktoren!F16</f>
        <v>Liter</v>
      </c>
      <c r="G17" s="18"/>
      <c r="H17" s="383"/>
      <c r="I17" s="383"/>
      <c r="J17" s="383"/>
      <c r="K17" s="383"/>
    </row>
    <row r="18" spans="2:11" ht="15" customHeight="1" x14ac:dyDescent="0.3">
      <c r="B18" s="402"/>
      <c r="C18" s="381"/>
      <c r="D18" s="381" t="str">
        <f>Emissionsfaktoren!D17</f>
        <v>Kohleverbrauch Wärme</v>
      </c>
      <c r="E18" s="382"/>
      <c r="F18" s="6" t="str">
        <f>Emissionsfaktoren!F17</f>
        <v>kWh</v>
      </c>
      <c r="G18" s="18"/>
      <c r="H18" s="383"/>
      <c r="I18" s="383"/>
      <c r="J18" s="383"/>
      <c r="K18" s="383"/>
    </row>
    <row r="19" spans="2:11" ht="15" customHeight="1" x14ac:dyDescent="0.3">
      <c r="B19" s="402"/>
      <c r="C19" s="381"/>
      <c r="D19" s="381"/>
      <c r="E19" s="382"/>
      <c r="F19" s="6" t="str">
        <f>Emissionsfaktoren!F18</f>
        <v>kg</v>
      </c>
      <c r="G19" s="18"/>
      <c r="H19" s="383"/>
      <c r="I19" s="383"/>
      <c r="J19" s="383"/>
      <c r="K19" s="383"/>
    </row>
    <row r="20" spans="2:11" ht="15" customHeight="1" x14ac:dyDescent="0.3">
      <c r="B20" s="402"/>
      <c r="C20" s="381"/>
      <c r="D20" s="382" t="str">
        <f>Emissionsfaktoren!D19</f>
        <v>Biomasse</v>
      </c>
      <c r="E20" s="382" t="str">
        <f>Emissionsfaktoren!E19</f>
        <v>Hackschnitzel</v>
      </c>
      <c r="F20" s="6" t="str">
        <f>Emissionsfaktoren!F19</f>
        <v>kWh</v>
      </c>
      <c r="G20" s="18"/>
      <c r="H20" s="383"/>
      <c r="I20" s="383"/>
      <c r="J20" s="383"/>
      <c r="K20" s="383"/>
    </row>
    <row r="21" spans="2:11" ht="15" customHeight="1" x14ac:dyDescent="0.3">
      <c r="B21" s="402"/>
      <c r="C21" s="381"/>
      <c r="D21" s="381"/>
      <c r="E21" s="382"/>
      <c r="F21" s="6" t="str">
        <f>Emissionsfaktoren!F20</f>
        <v>fm</v>
      </c>
      <c r="G21" s="18"/>
      <c r="H21" s="383"/>
      <c r="I21" s="383"/>
      <c r="J21" s="383"/>
      <c r="K21" s="383"/>
    </row>
    <row r="22" spans="2:11" ht="15" customHeight="1" x14ac:dyDescent="0.3">
      <c r="B22" s="402"/>
      <c r="C22" s="381"/>
      <c r="D22" s="381"/>
      <c r="E22" s="382"/>
      <c r="F22" s="6" t="str">
        <f>Emissionsfaktoren!F21</f>
        <v>kg</v>
      </c>
      <c r="G22" s="18"/>
      <c r="H22" s="383"/>
      <c r="I22" s="383"/>
      <c r="J22" s="383"/>
      <c r="K22" s="383"/>
    </row>
    <row r="23" spans="2:11" ht="15" customHeight="1" x14ac:dyDescent="0.3">
      <c r="B23" s="402"/>
      <c r="C23" s="381" t="s">
        <v>49</v>
      </c>
      <c r="D23" s="381" t="str">
        <f>Emissionsfaktoren!D22</f>
        <v>Wien Energie Vertrieb GmbH &amp; CO KG</v>
      </c>
      <c r="E23" s="380" t="str">
        <f>Emissionsfaktoren!E22</f>
        <v>Wien</v>
      </c>
      <c r="F23" s="6" t="str">
        <f>Emissionsfaktoren!F22</f>
        <v xml:space="preserve">kWh </v>
      </c>
      <c r="G23" s="18"/>
      <c r="H23" s="383"/>
      <c r="I23" s="383"/>
      <c r="J23" s="383"/>
      <c r="K23" s="383"/>
    </row>
    <row r="24" spans="2:11" ht="15" customHeight="1" x14ac:dyDescent="0.3">
      <c r="B24" s="402"/>
      <c r="C24" s="381"/>
      <c r="D24" s="381"/>
      <c r="E24" s="380"/>
      <c r="F24" s="6" t="str">
        <f>Emissionsfaktoren!F23</f>
        <v>MWh</v>
      </c>
      <c r="G24" s="18"/>
      <c r="H24" s="383"/>
      <c r="I24" s="383"/>
      <c r="J24" s="383"/>
      <c r="K24" s="383"/>
    </row>
    <row r="25" spans="2:11" ht="15" customHeight="1" x14ac:dyDescent="0.3">
      <c r="B25" s="402"/>
      <c r="C25" s="381"/>
      <c r="D25" s="381" t="str">
        <f>Emissionsfaktoren!D24</f>
        <v>EVN Energievertrieb GmbH &amp; Co KG</v>
      </c>
      <c r="E25" s="380" t="str">
        <f>Emissionsfaktoren!E24</f>
        <v>Wr. Neustadt</v>
      </c>
      <c r="F25" s="6" t="str">
        <f>Emissionsfaktoren!F24</f>
        <v xml:space="preserve">kWh </v>
      </c>
      <c r="G25" s="18"/>
      <c r="H25" s="383"/>
      <c r="I25" s="383"/>
      <c r="J25" s="383"/>
      <c r="K25" s="383"/>
    </row>
    <row r="26" spans="2:11" ht="15" customHeight="1" x14ac:dyDescent="0.3">
      <c r="B26" s="402"/>
      <c r="C26" s="381"/>
      <c r="D26" s="381"/>
      <c r="E26" s="380"/>
      <c r="F26" s="6" t="str">
        <f>Emissionsfaktoren!F25</f>
        <v>MWh</v>
      </c>
      <c r="G26" s="18"/>
      <c r="H26" s="383"/>
      <c r="I26" s="383"/>
      <c r="J26" s="383"/>
      <c r="K26" s="383"/>
    </row>
    <row r="27" spans="2:11" ht="15" customHeight="1" x14ac:dyDescent="0.3">
      <c r="B27" s="402"/>
      <c r="C27" s="381"/>
      <c r="D27" s="381"/>
      <c r="E27" s="380" t="str">
        <f>Emissionsfaktoren!E26</f>
        <v>Krems</v>
      </c>
      <c r="F27" s="6" t="str">
        <f>Emissionsfaktoren!F26</f>
        <v xml:space="preserve">kWh </v>
      </c>
      <c r="G27" s="18"/>
      <c r="H27" s="383"/>
      <c r="I27" s="383"/>
      <c r="J27" s="383"/>
      <c r="K27" s="383"/>
    </row>
    <row r="28" spans="2:11" ht="15" customHeight="1" x14ac:dyDescent="0.3">
      <c r="B28" s="402"/>
      <c r="C28" s="381"/>
      <c r="D28" s="381"/>
      <c r="E28" s="380"/>
      <c r="F28" s="6" t="str">
        <f>Emissionsfaktoren!F27</f>
        <v>MWh</v>
      </c>
      <c r="G28" s="18"/>
      <c r="H28" s="383"/>
      <c r="I28" s="383"/>
      <c r="J28" s="383"/>
      <c r="K28" s="383"/>
    </row>
    <row r="29" spans="2:11" ht="15" customHeight="1" x14ac:dyDescent="0.3">
      <c r="B29" s="402"/>
      <c r="C29" s="381"/>
      <c r="D29" s="381" t="str">
        <f>Emissionsfaktoren!D28</f>
        <v>Fernwärme St. Pölten GmbH</v>
      </c>
      <c r="E29" s="380" t="str">
        <f>Emissionsfaktoren!E28</f>
        <v>St. Pölten</v>
      </c>
      <c r="F29" s="6" t="str">
        <f>Emissionsfaktoren!F28</f>
        <v xml:space="preserve">kWh </v>
      </c>
      <c r="G29" s="18"/>
      <c r="H29" s="383"/>
      <c r="I29" s="383"/>
      <c r="J29" s="383"/>
      <c r="K29" s="383"/>
    </row>
    <row r="30" spans="2:11" ht="15" customHeight="1" x14ac:dyDescent="0.3">
      <c r="B30" s="402"/>
      <c r="C30" s="381"/>
      <c r="D30" s="381"/>
      <c r="E30" s="380"/>
      <c r="F30" s="6" t="str">
        <f>Emissionsfaktoren!F29</f>
        <v>MWh</v>
      </c>
      <c r="G30" s="18"/>
      <c r="H30" s="383"/>
      <c r="I30" s="383"/>
      <c r="J30" s="383"/>
      <c r="K30" s="383"/>
    </row>
    <row r="31" spans="2:11" ht="15" customHeight="1" x14ac:dyDescent="0.3">
      <c r="B31" s="402"/>
      <c r="C31" s="381"/>
      <c r="D31" s="381" t="str">
        <f>Emissionsfaktoren!D30</f>
        <v>Fernwärme Tulln</v>
      </c>
      <c r="E31" s="380" t="str">
        <f>Emissionsfaktoren!E30</f>
        <v>Tulln</v>
      </c>
      <c r="F31" s="6" t="str">
        <f>Emissionsfaktoren!F30</f>
        <v xml:space="preserve">kWh </v>
      </c>
      <c r="G31" s="18"/>
      <c r="H31" s="19"/>
      <c r="I31" s="19"/>
      <c r="J31" s="19"/>
      <c r="K31" s="19"/>
    </row>
    <row r="32" spans="2:11" ht="15" customHeight="1" x14ac:dyDescent="0.3">
      <c r="B32" s="402"/>
      <c r="C32" s="381"/>
      <c r="D32" s="381"/>
      <c r="E32" s="380"/>
      <c r="F32" s="6" t="str">
        <f>Emissionsfaktoren!F31</f>
        <v>MWh</v>
      </c>
      <c r="G32" s="18"/>
      <c r="H32" s="19"/>
      <c r="I32" s="19"/>
      <c r="J32" s="19"/>
      <c r="K32" s="19"/>
    </row>
    <row r="33" spans="2:11" ht="15" customHeight="1" x14ac:dyDescent="0.3">
      <c r="B33" s="402"/>
      <c r="C33" s="381"/>
      <c r="D33" s="382" t="str">
        <f>Emissionsfaktoren!D32</f>
        <v>Energie Burgenland AG</v>
      </c>
      <c r="E33" s="380" t="str">
        <f>Emissionsfaktoren!E32</f>
        <v>Eisenstadt</v>
      </c>
      <c r="F33" s="6" t="str">
        <f>Emissionsfaktoren!F32</f>
        <v xml:space="preserve">kWh </v>
      </c>
      <c r="G33" s="18"/>
      <c r="H33" s="383"/>
      <c r="I33" s="383"/>
      <c r="J33" s="383"/>
      <c r="K33" s="383"/>
    </row>
    <row r="34" spans="2:11" ht="15" customHeight="1" x14ac:dyDescent="0.3">
      <c r="B34" s="402"/>
      <c r="C34" s="381"/>
      <c r="D34" s="382"/>
      <c r="E34" s="380"/>
      <c r="F34" s="6" t="str">
        <f>Emissionsfaktoren!F33</f>
        <v>MWh</v>
      </c>
      <c r="G34" s="18"/>
      <c r="H34" s="383"/>
      <c r="I34" s="383"/>
      <c r="J34" s="383"/>
      <c r="K34" s="383"/>
    </row>
    <row r="35" spans="2:11" ht="15" customHeight="1" x14ac:dyDescent="0.3">
      <c r="B35" s="402"/>
      <c r="C35" s="381"/>
      <c r="D35" s="381" t="str">
        <f>Emissionsfaktoren!D34</f>
        <v>Linz Strom Vertrieb GmbH &amp; Co KG</v>
      </c>
      <c r="E35" s="380" t="str">
        <f>Emissionsfaktoren!E34</f>
        <v>Linz</v>
      </c>
      <c r="F35" s="6" t="str">
        <f>Emissionsfaktoren!F34</f>
        <v xml:space="preserve">kWh </v>
      </c>
      <c r="G35" s="18"/>
      <c r="H35" s="383"/>
      <c r="I35" s="383"/>
      <c r="J35" s="383"/>
      <c r="K35" s="383"/>
    </row>
    <row r="36" spans="2:11" ht="15" customHeight="1" x14ac:dyDescent="0.3">
      <c r="B36" s="402"/>
      <c r="C36" s="381"/>
      <c r="D36" s="381"/>
      <c r="E36" s="380"/>
      <c r="F36" s="6" t="str">
        <f>Emissionsfaktoren!F35</f>
        <v>MWh</v>
      </c>
      <c r="G36" s="18"/>
      <c r="H36" s="383"/>
      <c r="I36" s="383"/>
      <c r="J36" s="383"/>
      <c r="K36" s="383"/>
    </row>
    <row r="37" spans="2:11" ht="15" customHeight="1" x14ac:dyDescent="0.3">
      <c r="B37" s="402"/>
      <c r="C37" s="381"/>
      <c r="D37" s="381" t="str">
        <f>Emissionsfaktoren!D36</f>
        <v>Wels Strom GmbH</v>
      </c>
      <c r="E37" s="380" t="str">
        <f>Emissionsfaktoren!E36</f>
        <v>Wels</v>
      </c>
      <c r="F37" s="6" t="str">
        <f>Emissionsfaktoren!F36</f>
        <v xml:space="preserve">kWh </v>
      </c>
      <c r="G37" s="18"/>
      <c r="H37" s="383"/>
      <c r="I37" s="383"/>
      <c r="J37" s="383"/>
      <c r="K37" s="383"/>
    </row>
    <row r="38" spans="2:11" ht="15" customHeight="1" x14ac:dyDescent="0.3">
      <c r="B38" s="402"/>
      <c r="C38" s="381"/>
      <c r="D38" s="381"/>
      <c r="E38" s="380"/>
      <c r="F38" s="6" t="str">
        <f>Emissionsfaktoren!F37</f>
        <v>MWh</v>
      </c>
      <c r="G38" s="18"/>
      <c r="H38" s="383"/>
      <c r="I38" s="383"/>
      <c r="J38" s="383"/>
      <c r="K38" s="383"/>
    </row>
    <row r="39" spans="2:11" ht="15" customHeight="1" x14ac:dyDescent="0.3">
      <c r="B39" s="402"/>
      <c r="C39" s="381"/>
      <c r="D39" s="382" t="str">
        <f>Emissionsfaktoren!D38</f>
        <v>Fernwärme Steyr GmbH</v>
      </c>
      <c r="E39" s="380" t="str">
        <f>Emissionsfaktoren!E38</f>
        <v>Steyr</v>
      </c>
      <c r="F39" s="6" t="str">
        <f>Emissionsfaktoren!F38</f>
        <v xml:space="preserve">kWh </v>
      </c>
      <c r="G39" s="18"/>
      <c r="H39" s="383"/>
      <c r="I39" s="383"/>
      <c r="J39" s="383"/>
      <c r="K39" s="383"/>
    </row>
    <row r="40" spans="2:11" ht="15" customHeight="1" x14ac:dyDescent="0.3">
      <c r="B40" s="402"/>
      <c r="C40" s="381"/>
      <c r="D40" s="382"/>
      <c r="E40" s="380"/>
      <c r="F40" s="6" t="str">
        <f>Emissionsfaktoren!F39</f>
        <v>MWh</v>
      </c>
      <c r="G40" s="18"/>
      <c r="H40" s="383"/>
      <c r="I40" s="383"/>
      <c r="J40" s="383"/>
      <c r="K40" s="383"/>
    </row>
    <row r="41" spans="2:11" ht="15" customHeight="1" x14ac:dyDescent="0.3">
      <c r="B41" s="402"/>
      <c r="C41" s="381"/>
      <c r="D41" s="381" t="str">
        <f>Emissionsfaktoren!D40</f>
        <v>Salzburg AG</v>
      </c>
      <c r="E41" s="380" t="str">
        <f>Emissionsfaktoren!E40</f>
        <v>Salzburg</v>
      </c>
      <c r="F41" s="6" t="str">
        <f>Emissionsfaktoren!F40</f>
        <v xml:space="preserve">kWh </v>
      </c>
      <c r="G41" s="18"/>
      <c r="H41" s="383"/>
      <c r="I41" s="383"/>
      <c r="J41" s="383"/>
      <c r="K41" s="383"/>
    </row>
    <row r="42" spans="2:11" ht="15" customHeight="1" x14ac:dyDescent="0.3">
      <c r="B42" s="402"/>
      <c r="C42" s="381"/>
      <c r="D42" s="381"/>
      <c r="E42" s="380"/>
      <c r="F42" s="6" t="str">
        <f>Emissionsfaktoren!F41</f>
        <v>MWh</v>
      </c>
      <c r="G42" s="18"/>
      <c r="H42" s="383"/>
      <c r="I42" s="383"/>
      <c r="J42" s="383"/>
      <c r="K42" s="383"/>
    </row>
    <row r="43" spans="2:11" ht="15" customHeight="1" x14ac:dyDescent="0.3">
      <c r="B43" s="402"/>
      <c r="C43" s="381"/>
      <c r="D43" s="382" t="str">
        <f>Emissionsfaktoren!D42</f>
        <v>Stadtwerke Hall in Tirol</v>
      </c>
      <c r="E43" s="380" t="str">
        <f>Emissionsfaktoren!E42</f>
        <v>Hall/Tirol</v>
      </c>
      <c r="F43" s="6" t="str">
        <f>Emissionsfaktoren!F42</f>
        <v xml:space="preserve">kWh </v>
      </c>
      <c r="G43" s="18"/>
      <c r="H43" s="383"/>
      <c r="I43" s="383"/>
      <c r="J43" s="383"/>
      <c r="K43" s="383"/>
    </row>
    <row r="44" spans="2:11" ht="15" customHeight="1" x14ac:dyDescent="0.3">
      <c r="B44" s="402"/>
      <c r="C44" s="381"/>
      <c r="D44" s="382"/>
      <c r="E44" s="380"/>
      <c r="F44" s="6" t="str">
        <f>Emissionsfaktoren!F43</f>
        <v>MWh</v>
      </c>
      <c r="G44" s="18"/>
      <c r="H44" s="383"/>
      <c r="I44" s="383"/>
      <c r="J44" s="383"/>
      <c r="K44" s="383"/>
    </row>
    <row r="45" spans="2:11" ht="15" customHeight="1" x14ac:dyDescent="0.3">
      <c r="B45" s="402"/>
      <c r="C45" s="381"/>
      <c r="D45" s="382" t="str">
        <f>Emissionsfaktoren!D44</f>
        <v xml:space="preserve">Stadtwerke Kufstein </v>
      </c>
      <c r="E45" s="380" t="str">
        <f>Emissionsfaktoren!E44</f>
        <v>Kufstein</v>
      </c>
      <c r="F45" s="6" t="str">
        <f>Emissionsfaktoren!F44</f>
        <v xml:space="preserve">kWh </v>
      </c>
      <c r="G45" s="18"/>
      <c r="H45" s="383"/>
      <c r="I45" s="383"/>
      <c r="J45" s="383"/>
      <c r="K45" s="383"/>
    </row>
    <row r="46" spans="2:11" ht="15" customHeight="1" x14ac:dyDescent="0.3">
      <c r="B46" s="402"/>
      <c r="C46" s="381"/>
      <c r="D46" s="382"/>
      <c r="E46" s="380"/>
      <c r="F46" s="6" t="str">
        <f>Emissionsfaktoren!F45</f>
        <v>MWh</v>
      </c>
      <c r="G46" s="18"/>
      <c r="H46" s="383"/>
      <c r="I46" s="383"/>
      <c r="J46" s="383"/>
      <c r="K46" s="383"/>
    </row>
    <row r="47" spans="2:11" ht="15" customHeight="1" x14ac:dyDescent="0.3">
      <c r="B47" s="402"/>
      <c r="C47" s="381"/>
      <c r="D47" s="382" t="str">
        <f>Emissionsfaktoren!D46</f>
        <v xml:space="preserve">TIGAS-Erdgas Tirol GmbH </v>
      </c>
      <c r="E47" s="380" t="str">
        <f>Emissionsfaktoren!E46</f>
        <v>Innsbruck</v>
      </c>
      <c r="F47" s="6" t="str">
        <f>Emissionsfaktoren!F46</f>
        <v xml:space="preserve">kWh </v>
      </c>
      <c r="G47" s="18"/>
      <c r="H47" s="383"/>
      <c r="I47" s="383"/>
      <c r="J47" s="383"/>
      <c r="K47" s="383"/>
    </row>
    <row r="48" spans="2:11" ht="15" customHeight="1" x14ac:dyDescent="0.3">
      <c r="B48" s="402"/>
      <c r="C48" s="381"/>
      <c r="D48" s="382"/>
      <c r="E48" s="380"/>
      <c r="F48" s="6" t="str">
        <f>Emissionsfaktoren!F47</f>
        <v>MWh</v>
      </c>
      <c r="G48" s="18"/>
      <c r="H48" s="383"/>
      <c r="I48" s="383"/>
      <c r="J48" s="383"/>
      <c r="K48" s="383"/>
    </row>
    <row r="49" spans="2:11" ht="15" customHeight="1" x14ac:dyDescent="0.3">
      <c r="B49" s="402"/>
      <c r="C49" s="381"/>
      <c r="D49" s="382" t="str">
        <f>Emissionsfaktoren!D48</f>
        <v>Stadtwerke Feldkrich</v>
      </c>
      <c r="E49" s="380" t="str">
        <f>Emissionsfaktoren!E48</f>
        <v>Feldkrich</v>
      </c>
      <c r="F49" s="6" t="str">
        <f>Emissionsfaktoren!F48</f>
        <v xml:space="preserve">kWh </v>
      </c>
      <c r="G49" s="18"/>
      <c r="H49" s="383"/>
      <c r="I49" s="383"/>
      <c r="J49" s="383"/>
      <c r="K49" s="383"/>
    </row>
    <row r="50" spans="2:11" ht="15" customHeight="1" x14ac:dyDescent="0.3">
      <c r="B50" s="402"/>
      <c r="C50" s="381"/>
      <c r="D50" s="382"/>
      <c r="E50" s="380"/>
      <c r="F50" s="6" t="str">
        <f>Emissionsfaktoren!F49</f>
        <v>MWh</v>
      </c>
      <c r="G50" s="18"/>
      <c r="H50" s="383"/>
      <c r="I50" s="383"/>
      <c r="J50" s="383"/>
      <c r="K50" s="383"/>
    </row>
    <row r="51" spans="2:11" ht="15" customHeight="1" x14ac:dyDescent="0.3">
      <c r="B51" s="402"/>
      <c r="C51" s="381"/>
      <c r="D51" s="382" t="str">
        <f>Emissionsfaktoren!D50</f>
        <v>Stadtwerke Klagenfurt AG</v>
      </c>
      <c r="E51" s="380" t="str">
        <f>Emissionsfaktoren!E50</f>
        <v>Klagenfurt</v>
      </c>
      <c r="F51" s="6" t="str">
        <f>Emissionsfaktoren!F50</f>
        <v xml:space="preserve">kWh </v>
      </c>
      <c r="G51" s="18"/>
      <c r="H51" s="383"/>
      <c r="I51" s="383"/>
      <c r="J51" s="383"/>
      <c r="K51" s="383"/>
    </row>
    <row r="52" spans="2:11" ht="15" customHeight="1" x14ac:dyDescent="0.3">
      <c r="B52" s="402"/>
      <c r="C52" s="381"/>
      <c r="D52" s="382"/>
      <c r="E52" s="380"/>
      <c r="F52" s="6" t="str">
        <f>Emissionsfaktoren!F51</f>
        <v>MWh</v>
      </c>
      <c r="G52" s="18"/>
      <c r="H52" s="383"/>
      <c r="I52" s="383"/>
      <c r="J52" s="383"/>
      <c r="K52" s="383"/>
    </row>
    <row r="53" spans="2:11" ht="15" customHeight="1" x14ac:dyDescent="0.3">
      <c r="B53" s="402"/>
      <c r="C53" s="381"/>
      <c r="D53" s="382" t="str">
        <f>Emissionsfaktoren!D52</f>
        <v xml:space="preserve">KELAG Kärntner Elektrizitäts-Aktiengesellschaft </v>
      </c>
      <c r="E53" s="380" t="str">
        <f>Emissionsfaktoren!E52</f>
        <v>Spittal/Drau</v>
      </c>
      <c r="F53" s="6" t="str">
        <f>Emissionsfaktoren!F52</f>
        <v xml:space="preserve">kWh </v>
      </c>
      <c r="G53" s="18"/>
      <c r="H53" s="383"/>
      <c r="I53" s="383"/>
      <c r="J53" s="383"/>
      <c r="K53" s="383"/>
    </row>
    <row r="54" spans="2:11" ht="15" customHeight="1" x14ac:dyDescent="0.3">
      <c r="B54" s="402"/>
      <c r="C54" s="381"/>
      <c r="D54" s="382"/>
      <c r="E54" s="380"/>
      <c r="F54" s="6" t="str">
        <f>Emissionsfaktoren!F53</f>
        <v>MWh</v>
      </c>
      <c r="G54" s="18"/>
      <c r="H54" s="383"/>
      <c r="I54" s="383"/>
      <c r="J54" s="383"/>
      <c r="K54" s="383"/>
    </row>
    <row r="55" spans="2:11" ht="15" customHeight="1" x14ac:dyDescent="0.3">
      <c r="B55" s="402"/>
      <c r="C55" s="381"/>
      <c r="D55" s="382"/>
      <c r="E55" s="380" t="str">
        <f>Emissionsfaktoren!E54</f>
        <v>Villach</v>
      </c>
      <c r="F55" s="6" t="str">
        <f>Emissionsfaktoren!F54</f>
        <v xml:space="preserve">kWh </v>
      </c>
      <c r="G55" s="18"/>
      <c r="H55" s="383"/>
      <c r="I55" s="383"/>
      <c r="J55" s="383"/>
      <c r="K55" s="383"/>
    </row>
    <row r="56" spans="2:11" ht="15" customHeight="1" x14ac:dyDescent="0.3">
      <c r="B56" s="402"/>
      <c r="C56" s="381"/>
      <c r="D56" s="382"/>
      <c r="E56" s="380"/>
      <c r="F56" s="6" t="str">
        <f>Emissionsfaktoren!F55</f>
        <v>MWh</v>
      </c>
      <c r="G56" s="18"/>
      <c r="H56" s="383"/>
      <c r="I56" s="383"/>
      <c r="J56" s="383"/>
      <c r="K56" s="383"/>
    </row>
    <row r="57" spans="2:11" ht="15" customHeight="1" x14ac:dyDescent="0.3">
      <c r="B57" s="402"/>
      <c r="C57" s="381"/>
      <c r="D57" s="382" t="str">
        <f>Emissionsfaktoren!D56</f>
        <v>Energie Graz AG</v>
      </c>
      <c r="E57" s="380" t="str">
        <f>Emissionsfaktoren!E56</f>
        <v>Graz</v>
      </c>
      <c r="F57" s="6" t="str">
        <f>Emissionsfaktoren!F56</f>
        <v xml:space="preserve">kWh </v>
      </c>
      <c r="G57" s="18"/>
      <c r="H57" s="383"/>
      <c r="I57" s="383"/>
      <c r="J57" s="383"/>
      <c r="K57" s="383"/>
    </row>
    <row r="58" spans="2:11" ht="15" customHeight="1" x14ac:dyDescent="0.3">
      <c r="B58" s="402"/>
      <c r="C58" s="381"/>
      <c r="D58" s="382"/>
      <c r="E58" s="380"/>
      <c r="F58" s="6" t="str">
        <f>Emissionsfaktoren!F57</f>
        <v>MWh</v>
      </c>
      <c r="G58" s="18"/>
      <c r="H58" s="383"/>
      <c r="I58" s="383"/>
      <c r="J58" s="383"/>
      <c r="K58" s="383"/>
    </row>
    <row r="59" spans="2:11" ht="15" customHeight="1" x14ac:dyDescent="0.3">
      <c r="B59" s="402"/>
      <c r="C59" s="381"/>
      <c r="D59" s="382" t="str">
        <f>Emissionsfaktoren!D58</f>
        <v>Stadtwerke Kapfenberg</v>
      </c>
      <c r="E59" s="380" t="str">
        <f>Emissionsfaktoren!E58</f>
        <v>Kapfenberg</v>
      </c>
      <c r="F59" s="6" t="str">
        <f>Emissionsfaktoren!F58</f>
        <v xml:space="preserve">kWh </v>
      </c>
      <c r="G59" s="18"/>
      <c r="H59" s="383"/>
      <c r="I59" s="383"/>
      <c r="J59" s="383"/>
      <c r="K59" s="383"/>
    </row>
    <row r="60" spans="2:11" ht="15" customHeight="1" x14ac:dyDescent="0.3">
      <c r="B60" s="402"/>
      <c r="C60" s="381"/>
      <c r="D60" s="382"/>
      <c r="E60" s="380"/>
      <c r="F60" s="6" t="str">
        <f>Emissionsfaktoren!F59</f>
        <v>MWh</v>
      </c>
      <c r="G60" s="18"/>
      <c r="H60" s="383"/>
      <c r="I60" s="383"/>
      <c r="J60" s="383"/>
      <c r="K60" s="383"/>
    </row>
    <row r="61" spans="2:11" ht="15" customHeight="1" x14ac:dyDescent="0.3">
      <c r="B61" s="402"/>
      <c r="C61" s="381"/>
      <c r="D61" s="382" t="str">
        <f>Emissionsfaktoren!D60</f>
        <v>Bad Gleichberger Naturwärme GmbH</v>
      </c>
      <c r="E61" s="380" t="str">
        <f>Emissionsfaktoren!E60</f>
        <v>Bad Gleichenberg</v>
      </c>
      <c r="F61" s="6" t="str">
        <f>Emissionsfaktoren!F60</f>
        <v xml:space="preserve">kWh </v>
      </c>
      <c r="G61" s="18"/>
      <c r="H61" s="383"/>
      <c r="I61" s="383"/>
      <c r="J61" s="383"/>
      <c r="K61" s="383"/>
    </row>
    <row r="62" spans="2:11" ht="15" customHeight="1" x14ac:dyDescent="0.3">
      <c r="B62" s="402"/>
      <c r="C62" s="381"/>
      <c r="D62" s="382"/>
      <c r="E62" s="380"/>
      <c r="F62" s="6" t="str">
        <f>Emissionsfaktoren!F61</f>
        <v>MWh</v>
      </c>
      <c r="G62" s="18"/>
      <c r="H62" s="383"/>
      <c r="I62" s="383"/>
      <c r="J62" s="383"/>
      <c r="K62" s="383"/>
    </row>
    <row r="63" spans="2:11" ht="15" customHeight="1" x14ac:dyDescent="0.3">
      <c r="B63" s="402"/>
      <c r="C63" s="381"/>
      <c r="D63" s="382" t="str">
        <f>Emissionsfaktoren!D62</f>
        <v>Stadtwerke Leoben</v>
      </c>
      <c r="E63" s="380" t="str">
        <f>Emissionsfaktoren!E62</f>
        <v>Leoben</v>
      </c>
      <c r="F63" s="6" t="str">
        <f>Emissionsfaktoren!F62</f>
        <v xml:space="preserve">kWh </v>
      </c>
      <c r="G63" s="18"/>
      <c r="H63" s="383"/>
      <c r="I63" s="383"/>
      <c r="J63" s="383"/>
      <c r="K63" s="383"/>
    </row>
    <row r="64" spans="2:11" ht="15" customHeight="1" x14ac:dyDescent="0.3">
      <c r="B64" s="402"/>
      <c r="C64" s="381"/>
      <c r="D64" s="382"/>
      <c r="E64" s="380"/>
      <c r="F64" s="6" t="str">
        <f>Emissionsfaktoren!F63</f>
        <v>MWh</v>
      </c>
      <c r="G64" s="18"/>
      <c r="H64" s="383"/>
      <c r="I64" s="383"/>
      <c r="J64" s="383"/>
      <c r="K64" s="383"/>
    </row>
    <row r="65" spans="2:11" ht="15" customHeight="1" x14ac:dyDescent="0.3">
      <c r="B65" s="402"/>
      <c r="C65" s="381"/>
      <c r="D65" s="382" t="str">
        <f>Emissionsfaktoren!D64</f>
        <v>Fernwärme-Mix</v>
      </c>
      <c r="E65" s="380"/>
      <c r="F65" s="6" t="str">
        <f>Emissionsfaktoren!F64</f>
        <v xml:space="preserve">kWh </v>
      </c>
      <c r="G65" s="18"/>
      <c r="H65" s="383"/>
      <c r="I65" s="383"/>
      <c r="J65" s="383"/>
      <c r="K65" s="383"/>
    </row>
    <row r="66" spans="2:11" ht="15" customHeight="1" x14ac:dyDescent="0.3">
      <c r="B66" s="402"/>
      <c r="C66" s="381"/>
      <c r="D66" s="382"/>
      <c r="E66" s="380"/>
      <c r="F66" s="6" t="str">
        <f>Emissionsfaktoren!F65</f>
        <v>MWh</v>
      </c>
      <c r="G66" s="18"/>
      <c r="H66" s="383"/>
      <c r="I66" s="383"/>
      <c r="J66" s="383"/>
      <c r="K66" s="383"/>
    </row>
    <row r="67" spans="2:11" ht="15" customHeight="1" x14ac:dyDescent="0.3">
      <c r="B67" s="402"/>
      <c r="C67" s="381" t="s">
        <v>50</v>
      </c>
      <c r="D67" s="382" t="str">
        <f>Emissionsfaktoren!D66</f>
        <v>Lieferant Wien Energie</v>
      </c>
      <c r="E67" s="381"/>
      <c r="F67" s="6" t="str">
        <f>Emissionsfaktoren!F66</f>
        <v xml:space="preserve">kWh </v>
      </c>
      <c r="G67" s="18"/>
      <c r="H67" s="383"/>
      <c r="I67" s="383"/>
      <c r="J67" s="383"/>
      <c r="K67" s="383"/>
    </row>
    <row r="68" spans="2:11" ht="15" customHeight="1" x14ac:dyDescent="0.3">
      <c r="B68" s="402"/>
      <c r="C68" s="381"/>
      <c r="D68" s="382"/>
      <c r="E68" s="381"/>
      <c r="F68" s="6" t="str">
        <f>Emissionsfaktoren!F67</f>
        <v>MWh</v>
      </c>
      <c r="G68" s="18"/>
      <c r="H68" s="383"/>
      <c r="I68" s="383"/>
      <c r="J68" s="383"/>
      <c r="K68" s="383"/>
    </row>
    <row r="69" spans="2:11" ht="15" customHeight="1" x14ac:dyDescent="0.3">
      <c r="B69" s="402"/>
      <c r="C69" s="381"/>
      <c r="D69" s="382" t="str">
        <f>Emissionsfaktoren!D68</f>
        <v>Lieferant Linz AG</v>
      </c>
      <c r="E69" s="381"/>
      <c r="F69" s="6" t="str">
        <f>Emissionsfaktoren!F68</f>
        <v xml:space="preserve">kWh </v>
      </c>
      <c r="G69" s="18"/>
      <c r="H69" s="383"/>
      <c r="I69" s="383"/>
      <c r="J69" s="383"/>
      <c r="K69" s="383"/>
    </row>
    <row r="70" spans="2:11" ht="15" customHeight="1" x14ac:dyDescent="0.3">
      <c r="B70" s="402"/>
      <c r="C70" s="381"/>
      <c r="D70" s="382"/>
      <c r="E70" s="381"/>
      <c r="F70" s="6" t="str">
        <f>Emissionsfaktoren!F69</f>
        <v>MWh</v>
      </c>
      <c r="G70" s="18"/>
      <c r="H70" s="383"/>
      <c r="I70" s="383"/>
      <c r="J70" s="383"/>
      <c r="K70" s="383"/>
    </row>
    <row r="71" spans="2:11" ht="15" customHeight="1" x14ac:dyDescent="0.3">
      <c r="B71" s="402"/>
      <c r="C71" s="381"/>
      <c r="D71" s="382" t="str">
        <f>Emissionsfaktoren!D70</f>
        <v>Fernkälte-Mix</v>
      </c>
      <c r="E71" s="381"/>
      <c r="F71" s="6" t="str">
        <f>Emissionsfaktoren!F70</f>
        <v xml:space="preserve">kWh </v>
      </c>
      <c r="G71" s="18"/>
      <c r="H71" s="383"/>
      <c r="I71" s="383"/>
      <c r="J71" s="383"/>
      <c r="K71" s="383"/>
    </row>
    <row r="72" spans="2:11" ht="15" customHeight="1" x14ac:dyDescent="0.3">
      <c r="B72" s="402"/>
      <c r="C72" s="381"/>
      <c r="D72" s="382"/>
      <c r="E72" s="381"/>
      <c r="F72" s="6" t="str">
        <f>Emissionsfaktoren!F71</f>
        <v>MWh</v>
      </c>
      <c r="G72" s="18"/>
      <c r="H72" s="383"/>
      <c r="I72" s="383"/>
      <c r="J72" s="383"/>
      <c r="K72" s="383"/>
    </row>
    <row r="73" spans="2:11" ht="15" customHeight="1" x14ac:dyDescent="0.3">
      <c r="B73" s="402"/>
      <c r="C73" s="397" t="s">
        <v>51</v>
      </c>
      <c r="D73" s="382" t="str">
        <f>Emissionsfaktoren!D72</f>
        <v>Erdgasverbrauch Dampf</v>
      </c>
      <c r="E73" s="129"/>
      <c r="F73" s="6" t="str">
        <f>Emissionsfaktoren!F72</f>
        <v>kWh (Heizwert)</v>
      </c>
      <c r="G73" s="18"/>
      <c r="H73" s="383"/>
      <c r="I73" s="383"/>
      <c r="J73" s="383"/>
      <c r="K73" s="383"/>
    </row>
    <row r="74" spans="2:11" ht="15" customHeight="1" x14ac:dyDescent="0.3">
      <c r="B74" s="402"/>
      <c r="C74" s="397"/>
      <c r="D74" s="382"/>
      <c r="E74" s="129"/>
      <c r="F74" s="6" t="str">
        <f>Emissionsfaktoren!F73</f>
        <v>kWh (Brennwert)</v>
      </c>
      <c r="G74" s="18"/>
      <c r="H74" s="383"/>
      <c r="I74" s="383"/>
      <c r="J74" s="383"/>
      <c r="K74" s="383"/>
    </row>
    <row r="75" spans="2:11" ht="15" customHeight="1" x14ac:dyDescent="0.3">
      <c r="B75" s="402"/>
      <c r="C75" s="397"/>
      <c r="D75" s="382"/>
      <c r="E75" s="129"/>
      <c r="F75" s="6" t="str">
        <f>Emissionsfaktoren!F74</f>
        <v>Nm³</v>
      </c>
      <c r="G75" s="18"/>
      <c r="H75" s="383"/>
      <c r="I75" s="383"/>
      <c r="J75" s="383"/>
      <c r="K75" s="383"/>
    </row>
    <row r="76" spans="2:11" ht="15" customHeight="1" x14ac:dyDescent="0.3">
      <c r="B76" s="402"/>
      <c r="C76" s="397"/>
      <c r="D76" s="382" t="str">
        <f>Emissionsfaktoren!D75</f>
        <v>Heizölverbrauch Dampf</v>
      </c>
      <c r="E76" s="380" t="str">
        <f>Emissionsfaktoren!E75</f>
        <v>Heizöl extra leicht (EL)</v>
      </c>
      <c r="F76" s="6" t="str">
        <f>Emissionsfaktoren!F75</f>
        <v>kWh</v>
      </c>
      <c r="G76" s="18"/>
      <c r="H76" s="383"/>
      <c r="I76" s="383"/>
      <c r="J76" s="383"/>
      <c r="K76" s="383"/>
    </row>
    <row r="77" spans="2:11" ht="15" customHeight="1" x14ac:dyDescent="0.3">
      <c r="B77" s="402"/>
      <c r="C77" s="397"/>
      <c r="D77" s="382"/>
      <c r="E77" s="380"/>
      <c r="F77" s="6" t="str">
        <f>Emissionsfaktoren!F76</f>
        <v>Liter</v>
      </c>
      <c r="G77" s="18"/>
      <c r="H77" s="383"/>
      <c r="I77" s="383"/>
      <c r="J77" s="383"/>
      <c r="K77" s="383"/>
    </row>
    <row r="78" spans="2:11" ht="15" customHeight="1" x14ac:dyDescent="0.3">
      <c r="B78" s="402"/>
      <c r="C78" s="397"/>
      <c r="D78" s="382"/>
      <c r="E78" s="380" t="str">
        <f>Emissionsfaktoren!E77</f>
        <v>Heizöl leicht</v>
      </c>
      <c r="F78" s="6" t="str">
        <f>Emissionsfaktoren!F77</f>
        <v>kWh</v>
      </c>
      <c r="G78" s="18"/>
      <c r="H78" s="383"/>
      <c r="I78" s="383"/>
      <c r="J78" s="383"/>
      <c r="K78" s="383"/>
    </row>
    <row r="79" spans="2:11" ht="15" customHeight="1" x14ac:dyDescent="0.3">
      <c r="B79" s="402"/>
      <c r="C79" s="397"/>
      <c r="D79" s="382"/>
      <c r="E79" s="380"/>
      <c r="F79" s="6" t="str">
        <f>Emissionsfaktoren!F78</f>
        <v>Liter</v>
      </c>
      <c r="G79" s="18"/>
      <c r="H79" s="383"/>
      <c r="I79" s="383"/>
      <c r="J79" s="383"/>
      <c r="K79" s="383"/>
    </row>
    <row r="80" spans="2:11" ht="15" customHeight="1" x14ac:dyDescent="0.3">
      <c r="B80" s="402"/>
      <c r="C80" s="397"/>
      <c r="D80" s="382" t="str">
        <f>Emissionsfaktoren!D79</f>
        <v>Kohleverbrauch Dampf</v>
      </c>
      <c r="E80" s="381"/>
      <c r="F80" s="6" t="str">
        <f>Emissionsfaktoren!F79</f>
        <v>kWh</v>
      </c>
      <c r="G80" s="18"/>
      <c r="H80" s="383"/>
      <c r="I80" s="383"/>
      <c r="J80" s="383"/>
      <c r="K80" s="383"/>
    </row>
    <row r="81" spans="2:11" ht="15" customHeight="1" x14ac:dyDescent="0.3">
      <c r="B81" s="402"/>
      <c r="C81" s="397"/>
      <c r="D81" s="382"/>
      <c r="E81" s="381"/>
      <c r="F81" s="6" t="str">
        <f>Emissionsfaktoren!F80</f>
        <v>kg</v>
      </c>
      <c r="G81" s="18"/>
      <c r="H81" s="383"/>
      <c r="I81" s="383"/>
      <c r="J81" s="383"/>
      <c r="K81" s="383"/>
    </row>
    <row r="82" spans="2:11" ht="14.25" customHeight="1" x14ac:dyDescent="0.3">
      <c r="B82" s="402"/>
      <c r="C82" s="381" t="s">
        <v>52</v>
      </c>
      <c r="D82" s="382" t="str">
        <f>Emissionsfaktoren!D81</f>
        <v>Diesel</v>
      </c>
      <c r="E82" s="381"/>
      <c r="F82" s="6" t="str">
        <f>Emissionsfaktoren!F81</f>
        <v>Liter</v>
      </c>
      <c r="G82" s="18"/>
      <c r="H82" s="383"/>
      <c r="I82" s="383"/>
      <c r="J82" s="383"/>
      <c r="K82" s="383"/>
    </row>
    <row r="83" spans="2:11" ht="14.25" customHeight="1" x14ac:dyDescent="0.3">
      <c r="B83" s="402"/>
      <c r="C83" s="381"/>
      <c r="D83" s="382"/>
      <c r="E83" s="381"/>
      <c r="F83" s="6" t="str">
        <f>Emissionsfaktoren!F82</f>
        <v>kg</v>
      </c>
      <c r="G83" s="18"/>
      <c r="H83" s="383"/>
      <c r="I83" s="383"/>
      <c r="J83" s="383"/>
      <c r="K83" s="383"/>
    </row>
    <row r="84" spans="2:11" ht="14.25" customHeight="1" x14ac:dyDescent="0.3">
      <c r="B84" s="402"/>
      <c r="C84" s="381"/>
      <c r="D84" s="382" t="str">
        <f>Emissionsfaktoren!D83</f>
        <v>Benzin (inkl. Geräte mit Zweitaktgemisch)</v>
      </c>
      <c r="E84" s="381"/>
      <c r="F84" s="6" t="str">
        <f>Emissionsfaktoren!F83</f>
        <v>Liter</v>
      </c>
      <c r="G84" s="18"/>
      <c r="H84" s="383"/>
      <c r="I84" s="383"/>
      <c r="J84" s="383"/>
      <c r="K84" s="383"/>
    </row>
    <row r="85" spans="2:11" ht="14.25" customHeight="1" x14ac:dyDescent="0.3">
      <c r="B85" s="402"/>
      <c r="C85" s="381"/>
      <c r="D85" s="382"/>
      <c r="E85" s="381"/>
      <c r="F85" s="6" t="str">
        <f>Emissionsfaktoren!F84</f>
        <v>kg</v>
      </c>
      <c r="G85" s="18"/>
      <c r="H85" s="383"/>
      <c r="I85" s="383"/>
      <c r="J85" s="383"/>
      <c r="K85" s="383"/>
    </row>
    <row r="86" spans="2:11" ht="14.25" customHeight="1" x14ac:dyDescent="0.3">
      <c r="B86" s="402"/>
      <c r="C86" s="381"/>
      <c r="D86" s="382" t="str">
        <f>Emissionsfaktoren!D85</f>
        <v>Erdgas / CNG (compressed natural gas)</v>
      </c>
      <c r="E86" s="381"/>
      <c r="F86" s="6" t="str">
        <f>Emissionsfaktoren!F85</f>
        <v>kWh</v>
      </c>
      <c r="G86" s="18"/>
      <c r="H86" s="383"/>
      <c r="I86" s="383"/>
      <c r="J86" s="383"/>
      <c r="K86" s="383"/>
    </row>
    <row r="87" spans="2:11" ht="14.25" customHeight="1" x14ac:dyDescent="0.3">
      <c r="B87" s="402"/>
      <c r="C87" s="381"/>
      <c r="D87" s="382"/>
      <c r="E87" s="381"/>
      <c r="F87" s="6" t="str">
        <f>Emissionsfaktoren!F86</f>
        <v>m³</v>
      </c>
      <c r="G87" s="18"/>
      <c r="H87" s="383"/>
      <c r="I87" s="383"/>
      <c r="J87" s="383"/>
      <c r="K87" s="383"/>
    </row>
    <row r="88" spans="2:11" ht="13.5" customHeight="1" x14ac:dyDescent="0.3">
      <c r="B88" s="375" t="str">
        <f>Emissionsfaktoren!B87</f>
        <v>Mobilität</v>
      </c>
      <c r="C88" s="394" t="str">
        <f>Emissionsfaktoren!C87</f>
        <v>Dienstreisen</v>
      </c>
      <c r="D88" s="133" t="str">
        <f>Emissionsfaktoren!D87</f>
        <v>Pkw</v>
      </c>
      <c r="E88" s="134"/>
      <c r="F88" s="122" t="str">
        <f>Emissionsfaktoren!F87</f>
        <v>Personenkilometer</v>
      </c>
      <c r="G88" s="18"/>
      <c r="H88" s="19"/>
      <c r="I88" s="19"/>
      <c r="J88" s="19"/>
      <c r="K88" s="19"/>
    </row>
    <row r="89" spans="2:11" ht="13.5" customHeight="1" x14ac:dyDescent="0.3">
      <c r="B89" s="375"/>
      <c r="C89" s="394"/>
      <c r="D89" s="133" t="str">
        <f>Emissionsfaktoren!D88</f>
        <v>E-Pkw</v>
      </c>
      <c r="E89" s="134"/>
      <c r="F89" s="122" t="str">
        <f>Emissionsfaktoren!F88</f>
        <v>Personenkilometer</v>
      </c>
      <c r="G89" s="18"/>
      <c r="H89" s="19"/>
      <c r="I89" s="19"/>
      <c r="J89" s="19"/>
      <c r="K89" s="19"/>
    </row>
    <row r="90" spans="2:11" x14ac:dyDescent="0.3">
      <c r="B90" s="375"/>
      <c r="C90" s="394"/>
      <c r="D90" s="133" t="str">
        <f>Emissionsfaktoren!D89</f>
        <v>Bahn</v>
      </c>
      <c r="E90" s="135"/>
      <c r="F90" s="122" t="str">
        <f>Emissionsfaktoren!F89</f>
        <v>Personenkilometer</v>
      </c>
      <c r="G90" s="18"/>
      <c r="H90" s="19"/>
      <c r="I90" s="19"/>
      <c r="J90" s="19"/>
      <c r="K90" s="19"/>
    </row>
    <row r="91" spans="2:11" x14ac:dyDescent="0.3">
      <c r="B91" s="375"/>
      <c r="C91" s="394"/>
      <c r="D91" s="133" t="str">
        <f>Emissionsfaktoren!D90</f>
        <v>Fernbus</v>
      </c>
      <c r="E91" s="135"/>
      <c r="F91" s="122" t="str">
        <f>Emissionsfaktoren!F90</f>
        <v>Personenkilometer</v>
      </c>
      <c r="G91" s="18"/>
      <c r="H91" s="19"/>
      <c r="I91" s="19"/>
      <c r="J91" s="19"/>
      <c r="K91" s="19"/>
    </row>
    <row r="92" spans="2:11" x14ac:dyDescent="0.3">
      <c r="B92" s="375"/>
      <c r="C92" s="394"/>
      <c r="D92" s="394" t="str">
        <f>Emissionsfaktoren!D91</f>
        <v>Flugzeug (alte Methode)</v>
      </c>
      <c r="E92" s="21" t="str">
        <f>Emissionsfaktoren!E91</f>
        <v>Kurzstreckenflug ( ≤ 750 km)</v>
      </c>
      <c r="F92" s="122" t="str">
        <f>Emissionsfaktoren!F91</f>
        <v>Personenkilometer</v>
      </c>
      <c r="G92" s="18"/>
      <c r="H92" s="19"/>
      <c r="I92" s="19"/>
      <c r="J92" s="19"/>
      <c r="K92" s="19"/>
    </row>
    <row r="93" spans="2:11" x14ac:dyDescent="0.3">
      <c r="B93" s="375"/>
      <c r="C93" s="394"/>
      <c r="D93" s="394"/>
      <c r="E93" s="21" t="str">
        <f>Emissionsfaktoren!E92</f>
        <v>Langstreckenflug (&gt; 750 km)</v>
      </c>
      <c r="F93" s="122" t="str">
        <f>Emissionsfaktoren!F92</f>
        <v>Personenkilometer</v>
      </c>
      <c r="G93" s="18"/>
      <c r="H93" s="19"/>
      <c r="I93" s="19"/>
      <c r="J93" s="19"/>
      <c r="K93" s="19"/>
    </row>
    <row r="94" spans="2:11" ht="13.5" customHeight="1" x14ac:dyDescent="0.3">
      <c r="B94" s="375"/>
      <c r="C94" s="394"/>
      <c r="D94" s="395" t="str">
        <f>Emissionsfaktoren!D93</f>
        <v>Flugzeug
(neue Methode)</v>
      </c>
      <c r="E94" s="21" t="str">
        <f>Emissionsfaktoren!E93</f>
        <v>Inlandsflug</v>
      </c>
      <c r="F94" s="122" t="str">
        <f>Emissionsfaktoren!F93</f>
        <v>Personenkilometer</v>
      </c>
      <c r="G94" s="18"/>
      <c r="H94" s="383"/>
      <c r="I94" s="383"/>
      <c r="J94" s="383"/>
      <c r="K94" s="383"/>
    </row>
    <row r="95" spans="2:11" ht="13.5" customHeight="1" x14ac:dyDescent="0.3">
      <c r="B95" s="375"/>
      <c r="C95" s="394"/>
      <c r="D95" s="394"/>
      <c r="E95" s="21" t="str">
        <f>Emissionsfaktoren!E94</f>
        <v>Kurz-/Mittelstrecke (bis 1.000 km)</v>
      </c>
      <c r="F95" s="122" t="str">
        <f>Emissionsfaktoren!F94</f>
        <v>Personenkilometer</v>
      </c>
      <c r="G95" s="18"/>
      <c r="H95" s="383"/>
      <c r="I95" s="383"/>
      <c r="J95" s="383"/>
      <c r="K95" s="383"/>
    </row>
    <row r="96" spans="2:11" ht="13.5" customHeight="1" x14ac:dyDescent="0.3">
      <c r="B96" s="375"/>
      <c r="C96" s="394"/>
      <c r="D96" s="394"/>
      <c r="E96" s="21" t="str">
        <f>Emissionsfaktoren!E95</f>
        <v>Kurze Langstrecke (bis 4.000 km)</v>
      </c>
      <c r="F96" s="122" t="str">
        <f>Emissionsfaktoren!F95</f>
        <v>Personenkilometer</v>
      </c>
      <c r="G96" s="18"/>
      <c r="H96" s="383"/>
      <c r="I96" s="383"/>
      <c r="J96" s="383"/>
      <c r="K96" s="383"/>
    </row>
    <row r="97" spans="2:11" x14ac:dyDescent="0.3">
      <c r="B97" s="375"/>
      <c r="C97" s="394"/>
      <c r="D97" s="394"/>
      <c r="E97" s="21" t="str">
        <f>Emissionsfaktoren!E96</f>
        <v>Langstrecke (&gt; 4.000 km)</v>
      </c>
      <c r="F97" s="122" t="str">
        <f>Emissionsfaktoren!F96</f>
        <v>Personenkilometer</v>
      </c>
      <c r="G97" s="18"/>
      <c r="H97" s="383"/>
      <c r="I97" s="383"/>
      <c r="J97" s="383"/>
      <c r="K97" s="383"/>
    </row>
    <row r="98" spans="2:11" ht="13.5" customHeight="1" x14ac:dyDescent="0.3">
      <c r="B98" s="375"/>
      <c r="C98" s="394" t="str">
        <f>Emissionsfaktoren!C97</f>
        <v>Pendeln (Bedienstete)</v>
      </c>
      <c r="D98" s="133" t="str">
        <f>Emissionsfaktoren!D97</f>
        <v>Pkw</v>
      </c>
      <c r="E98" s="134"/>
      <c r="F98" s="122" t="str">
        <f>Emissionsfaktoren!F97</f>
        <v>Personenkilometer</v>
      </c>
      <c r="G98" s="18"/>
      <c r="H98" s="383"/>
      <c r="I98" s="383"/>
      <c r="J98" s="383"/>
      <c r="K98" s="383"/>
    </row>
    <row r="99" spans="2:11" ht="13.5" customHeight="1" x14ac:dyDescent="0.3">
      <c r="B99" s="375"/>
      <c r="C99" s="394"/>
      <c r="D99" s="133" t="str">
        <f>Emissionsfaktoren!D98</f>
        <v>E-Pkw</v>
      </c>
      <c r="E99" s="134"/>
      <c r="F99" s="122" t="str">
        <f>Emissionsfaktoren!F98</f>
        <v>Personenkilometer</v>
      </c>
      <c r="G99" s="18"/>
      <c r="H99" s="383"/>
      <c r="I99" s="383"/>
      <c r="J99" s="383"/>
      <c r="K99" s="383"/>
    </row>
    <row r="100" spans="2:11" x14ac:dyDescent="0.3">
      <c r="B100" s="375"/>
      <c r="C100" s="394"/>
      <c r="D100" s="133" t="str">
        <f>Emissionsfaktoren!D99</f>
        <v>Motorisiertes Zweirad</v>
      </c>
      <c r="E100" s="134"/>
      <c r="F100" s="122" t="str">
        <f>Emissionsfaktoren!F99</f>
        <v>Personenkilometer</v>
      </c>
      <c r="G100" s="18"/>
      <c r="H100" s="383"/>
      <c r="I100" s="383"/>
      <c r="J100" s="383"/>
      <c r="K100" s="383"/>
    </row>
    <row r="101" spans="2:11" ht="13.5" customHeight="1" x14ac:dyDescent="0.3">
      <c r="B101" s="375"/>
      <c r="C101" s="394"/>
      <c r="D101" s="379" t="str">
        <f>Emissionsfaktoren!D100</f>
        <v>Öffentliche Verkehrsmittel</v>
      </c>
      <c r="E101" s="21" t="str">
        <f>Emissionsfaktoren!E100</f>
        <v>ÖV - Bahn</v>
      </c>
      <c r="F101" s="122" t="str">
        <f>Emissionsfaktoren!F100</f>
        <v>Personenkilometer</v>
      </c>
      <c r="G101" s="18"/>
      <c r="H101" s="383"/>
      <c r="I101" s="383"/>
      <c r="J101" s="383"/>
      <c r="K101" s="383"/>
    </row>
    <row r="102" spans="2:11" x14ac:dyDescent="0.3">
      <c r="B102" s="375"/>
      <c r="C102" s="394"/>
      <c r="D102" s="379"/>
      <c r="E102" s="21" t="str">
        <f>Emissionsfaktoren!E101</f>
        <v>ÖV - Linienbus</v>
      </c>
      <c r="F102" s="122" t="str">
        <f>Emissionsfaktoren!F101</f>
        <v>Personenkilometer</v>
      </c>
      <c r="G102" s="18"/>
      <c r="H102" s="383"/>
      <c r="I102" s="383"/>
      <c r="J102" s="383"/>
      <c r="K102" s="383"/>
    </row>
    <row r="103" spans="2:11" x14ac:dyDescent="0.3">
      <c r="B103" s="375"/>
      <c r="C103" s="394"/>
      <c r="D103" s="379"/>
      <c r="E103" s="21" t="str">
        <f>Emissionsfaktoren!E102</f>
        <v>ÖV - U-Bahn</v>
      </c>
      <c r="F103" s="122" t="str">
        <f>Emissionsfaktoren!F102</f>
        <v>Personenkilometer</v>
      </c>
      <c r="G103" s="18"/>
      <c r="H103" s="383"/>
      <c r="I103" s="383"/>
      <c r="J103" s="383"/>
      <c r="K103" s="383"/>
    </row>
    <row r="104" spans="2:11" x14ac:dyDescent="0.3">
      <c r="B104" s="375"/>
      <c r="C104" s="394"/>
      <c r="D104" s="379"/>
      <c r="E104" s="21" t="str">
        <f>Emissionsfaktoren!E103</f>
        <v>ÖV - Straßenbahn</v>
      </c>
      <c r="F104" s="122" t="str">
        <f>Emissionsfaktoren!F103</f>
        <v>Personenkilometer</v>
      </c>
      <c r="G104" s="18"/>
      <c r="H104" s="383"/>
      <c r="I104" s="383"/>
      <c r="J104" s="383"/>
      <c r="K104" s="383"/>
    </row>
    <row r="105" spans="2:11" x14ac:dyDescent="0.3">
      <c r="B105" s="375"/>
      <c r="C105" s="394"/>
      <c r="D105" s="379"/>
      <c r="E105" s="21" t="str">
        <f>Emissionsfaktoren!E104</f>
        <v>ÖV -MIX inkl. U-Bahn</v>
      </c>
      <c r="F105" s="122" t="str">
        <f>Emissionsfaktoren!F104</f>
        <v>Personenkilometer</v>
      </c>
      <c r="G105" s="18"/>
      <c r="H105" s="383"/>
      <c r="I105" s="383"/>
      <c r="J105" s="383"/>
      <c r="K105" s="383"/>
    </row>
    <row r="106" spans="2:11" x14ac:dyDescent="0.3">
      <c r="B106" s="375"/>
      <c r="C106" s="394"/>
      <c r="D106" s="379"/>
      <c r="E106" s="21" t="str">
        <f>Emissionsfaktoren!E105</f>
        <v>ÖV -MIX exkl. U-Bahn</v>
      </c>
      <c r="F106" s="122" t="str">
        <f>Emissionsfaktoren!F105</f>
        <v>Personenkilometer</v>
      </c>
      <c r="G106" s="18"/>
      <c r="H106" s="383"/>
      <c r="I106" s="383"/>
      <c r="J106" s="383"/>
      <c r="K106" s="383"/>
    </row>
    <row r="107" spans="2:11" ht="13.5" customHeight="1" x14ac:dyDescent="0.3">
      <c r="B107" s="375"/>
      <c r="C107" s="379" t="s">
        <v>53</v>
      </c>
      <c r="D107" s="133" t="str">
        <f>Emissionsfaktoren!D106</f>
        <v>Pkw</v>
      </c>
      <c r="E107" s="134"/>
      <c r="F107" s="122" t="str">
        <f>Emissionsfaktoren!F106</f>
        <v>Personenkilometer</v>
      </c>
      <c r="G107" s="18"/>
      <c r="H107" s="383"/>
      <c r="I107" s="383"/>
      <c r="J107" s="383"/>
      <c r="K107" s="383"/>
    </row>
    <row r="108" spans="2:11" ht="13.5" customHeight="1" x14ac:dyDescent="0.3">
      <c r="B108" s="375"/>
      <c r="C108" s="379"/>
      <c r="D108" s="133" t="str">
        <f>Emissionsfaktoren!D107</f>
        <v>E-Pkw</v>
      </c>
      <c r="E108" s="134"/>
      <c r="F108" s="122" t="str">
        <f>Emissionsfaktoren!F107</f>
        <v>Personenkilometer</v>
      </c>
      <c r="G108" s="18"/>
      <c r="H108" s="383"/>
      <c r="I108" s="383"/>
      <c r="J108" s="383"/>
      <c r="K108" s="383"/>
    </row>
    <row r="109" spans="2:11" x14ac:dyDescent="0.3">
      <c r="B109" s="375"/>
      <c r="C109" s="379"/>
      <c r="D109" s="133" t="str">
        <f>Emissionsfaktoren!D108</f>
        <v>Motorisiertes Zweirad</v>
      </c>
      <c r="E109" s="134"/>
      <c r="F109" s="122" t="str">
        <f>Emissionsfaktoren!F108</f>
        <v>Personenkilometer</v>
      </c>
      <c r="G109" s="18"/>
      <c r="H109" s="383"/>
      <c r="I109" s="383"/>
      <c r="J109" s="383"/>
      <c r="K109" s="383"/>
    </row>
    <row r="110" spans="2:11" ht="13.5" customHeight="1" x14ac:dyDescent="0.3">
      <c r="B110" s="375"/>
      <c r="C110" s="379"/>
      <c r="D110" s="379" t="str">
        <f>Emissionsfaktoren!D109</f>
        <v>Öffentliche Verkehrsmittel</v>
      </c>
      <c r="E110" s="21" t="str">
        <f>Emissionsfaktoren!E109</f>
        <v>ÖV - Bahn</v>
      </c>
      <c r="F110" s="122" t="str">
        <f>Emissionsfaktoren!F109</f>
        <v>Personenkilometer</v>
      </c>
      <c r="G110" s="18"/>
      <c r="H110" s="383"/>
      <c r="I110" s="383"/>
      <c r="J110" s="383"/>
      <c r="K110" s="383"/>
    </row>
    <row r="111" spans="2:11" x14ac:dyDescent="0.3">
      <c r="B111" s="375"/>
      <c r="C111" s="379"/>
      <c r="D111" s="379"/>
      <c r="E111" s="21" t="str">
        <f>Emissionsfaktoren!E110</f>
        <v>ÖV - Linienbus</v>
      </c>
      <c r="F111" s="122" t="str">
        <f>Emissionsfaktoren!F110</f>
        <v>Personenkilometer</v>
      </c>
      <c r="G111" s="18"/>
      <c r="H111" s="383"/>
      <c r="I111" s="383"/>
      <c r="J111" s="383"/>
      <c r="K111" s="383"/>
    </row>
    <row r="112" spans="2:11" x14ac:dyDescent="0.3">
      <c r="B112" s="375"/>
      <c r="C112" s="379"/>
      <c r="D112" s="379"/>
      <c r="E112" s="21" t="str">
        <f>Emissionsfaktoren!E111</f>
        <v>ÖV - U-Bahn</v>
      </c>
      <c r="F112" s="122" t="str">
        <f>Emissionsfaktoren!F111</f>
        <v>Personenkilometer</v>
      </c>
      <c r="G112" s="18"/>
      <c r="H112" s="383"/>
      <c r="I112" s="383"/>
      <c r="J112" s="383"/>
      <c r="K112" s="383"/>
    </row>
    <row r="113" spans="2:11" x14ac:dyDescent="0.3">
      <c r="B113" s="375"/>
      <c r="C113" s="379"/>
      <c r="D113" s="379"/>
      <c r="E113" s="21" t="str">
        <f>Emissionsfaktoren!E112</f>
        <v>ÖV - Straßenbahn</v>
      </c>
      <c r="F113" s="122" t="str">
        <f>Emissionsfaktoren!F112</f>
        <v>Personenkilometer</v>
      </c>
      <c r="G113" s="18"/>
      <c r="H113" s="383"/>
      <c r="I113" s="383"/>
      <c r="J113" s="383"/>
      <c r="K113" s="383"/>
    </row>
    <row r="114" spans="2:11" x14ac:dyDescent="0.3">
      <c r="B114" s="375"/>
      <c r="C114" s="379"/>
      <c r="D114" s="379"/>
      <c r="E114" s="21" t="str">
        <f>Emissionsfaktoren!E113</f>
        <v>ÖV -MIX inkl. U-Bahn</v>
      </c>
      <c r="F114" s="122" t="str">
        <f>Emissionsfaktoren!F113</f>
        <v>Personenkilometer</v>
      </c>
      <c r="G114" s="18"/>
      <c r="H114" s="383"/>
      <c r="I114" s="383"/>
      <c r="J114" s="383"/>
      <c r="K114" s="383"/>
    </row>
    <row r="115" spans="2:11" x14ac:dyDescent="0.3">
      <c r="B115" s="375"/>
      <c r="C115" s="379"/>
      <c r="D115" s="379"/>
      <c r="E115" s="21" t="str">
        <f>Emissionsfaktoren!E114</f>
        <v>ÖV -MIX exkl. U-Bahn</v>
      </c>
      <c r="F115" s="122" t="str">
        <f>Emissionsfaktoren!F114</f>
        <v>Personenkilometer</v>
      </c>
      <c r="G115" s="18"/>
      <c r="H115" s="383"/>
      <c r="I115" s="383"/>
      <c r="J115" s="383"/>
      <c r="K115" s="383"/>
    </row>
    <row r="116" spans="2:11" ht="13.5" customHeight="1" x14ac:dyDescent="0.3">
      <c r="B116" s="375"/>
      <c r="C116" s="396" t="s">
        <v>54</v>
      </c>
      <c r="D116" s="133" t="str">
        <f>Emissionsfaktoren!D115</f>
        <v>Pkw</v>
      </c>
      <c r="E116" s="21"/>
      <c r="F116" s="122" t="str">
        <f>Emissionsfaktoren!F115</f>
        <v>Personenkilometer</v>
      </c>
      <c r="G116" s="18"/>
      <c r="H116" s="19"/>
      <c r="I116" s="19"/>
      <c r="J116" s="19"/>
      <c r="K116" s="19"/>
    </row>
    <row r="117" spans="2:11" ht="13.5" customHeight="1" x14ac:dyDescent="0.3">
      <c r="B117" s="375"/>
      <c r="C117" s="396"/>
      <c r="D117" s="49" t="str">
        <f>Emissionsfaktoren!D116</f>
        <v>E-Pkw</v>
      </c>
      <c r="E117" s="21"/>
      <c r="F117" s="122" t="str">
        <f>Emissionsfaktoren!F116</f>
        <v>Personenkilometer</v>
      </c>
      <c r="G117" s="18"/>
      <c r="H117" s="19"/>
      <c r="I117" s="19"/>
      <c r="J117" s="19"/>
      <c r="K117" s="19"/>
    </row>
    <row r="118" spans="2:11" x14ac:dyDescent="0.3">
      <c r="B118" s="375"/>
      <c r="C118" s="396"/>
      <c r="D118" s="133" t="str">
        <f>Emissionsfaktoren!D117</f>
        <v>Bahn</v>
      </c>
      <c r="E118" s="21"/>
      <c r="F118" s="122" t="str">
        <f>Emissionsfaktoren!F117</f>
        <v>Personenkilometer</v>
      </c>
      <c r="G118" s="18"/>
      <c r="H118" s="19"/>
      <c r="I118" s="19"/>
      <c r="J118" s="19"/>
      <c r="K118" s="19"/>
    </row>
    <row r="119" spans="2:11" x14ac:dyDescent="0.3">
      <c r="B119" s="375"/>
      <c r="C119" s="396"/>
      <c r="D119" s="133" t="str">
        <f>Emissionsfaktoren!D118</f>
        <v>Fernbus</v>
      </c>
      <c r="E119" s="21"/>
      <c r="F119" s="122" t="str">
        <f>Emissionsfaktoren!F118</f>
        <v>Personenkilometer</v>
      </c>
      <c r="G119" s="18"/>
      <c r="H119" s="19"/>
      <c r="I119" s="19"/>
      <c r="J119" s="19"/>
      <c r="K119" s="19"/>
    </row>
    <row r="120" spans="2:11" x14ac:dyDescent="0.3">
      <c r="B120" s="375"/>
      <c r="C120" s="396"/>
      <c r="D120" s="394" t="str">
        <f>Emissionsfaktoren!D119</f>
        <v>Flugzeug (alte Methode bis ClimCalc 2021)</v>
      </c>
      <c r="E120" s="21" t="str">
        <f>Emissionsfaktoren!E119</f>
        <v>Kurzstreckenflug ( ≤ 750 km)</v>
      </c>
      <c r="F120" s="122" t="str">
        <f>Emissionsfaktoren!F119</f>
        <v>Personenkilometer</v>
      </c>
      <c r="G120" s="18"/>
      <c r="H120" s="19"/>
      <c r="I120" s="19"/>
      <c r="J120" s="19"/>
      <c r="K120" s="19"/>
    </row>
    <row r="121" spans="2:11" x14ac:dyDescent="0.3">
      <c r="B121" s="375"/>
      <c r="C121" s="396"/>
      <c r="D121" s="394"/>
      <c r="E121" s="21" t="str">
        <f>Emissionsfaktoren!E120</f>
        <v>Langstreckenflug (&gt; 750 km)</v>
      </c>
      <c r="F121" s="122" t="str">
        <f>Emissionsfaktoren!F120</f>
        <v>Personenkilometer</v>
      </c>
      <c r="G121" s="18"/>
      <c r="H121" s="19"/>
      <c r="I121" s="19"/>
      <c r="J121" s="19"/>
      <c r="K121" s="19"/>
    </row>
    <row r="122" spans="2:11" ht="15" customHeight="1" x14ac:dyDescent="0.3">
      <c r="B122" s="375"/>
      <c r="C122" s="396"/>
      <c r="D122" s="394" t="str">
        <f>Emissionsfaktoren!D121</f>
        <v>Flugzeug
(neue Methode ab ClimCalc 2022)</v>
      </c>
      <c r="E122" s="21" t="str">
        <f>Emissionsfaktoren!E121</f>
        <v>Inlandsflug</v>
      </c>
      <c r="F122" s="122" t="str">
        <f>Emissionsfaktoren!F121</f>
        <v>Personenkilometer</v>
      </c>
      <c r="G122" s="18"/>
      <c r="H122" s="383"/>
      <c r="I122" s="383"/>
      <c r="J122" s="383"/>
      <c r="K122" s="383"/>
    </row>
    <row r="123" spans="2:11" ht="15" customHeight="1" x14ac:dyDescent="0.3">
      <c r="B123" s="375"/>
      <c r="C123" s="396"/>
      <c r="D123" s="394"/>
      <c r="E123" s="21" t="str">
        <f>Emissionsfaktoren!E122</f>
        <v>Kurz-/Mittelstrecke (bis 1.000 km)</v>
      </c>
      <c r="F123" s="122" t="str">
        <f>Emissionsfaktoren!F122</f>
        <v>Personenkilometer</v>
      </c>
      <c r="G123" s="18"/>
      <c r="H123" s="383"/>
      <c r="I123" s="383"/>
      <c r="J123" s="383"/>
      <c r="K123" s="383"/>
    </row>
    <row r="124" spans="2:11" ht="15" customHeight="1" x14ac:dyDescent="0.3">
      <c r="B124" s="375"/>
      <c r="C124" s="396"/>
      <c r="D124" s="394"/>
      <c r="E124" s="21" t="str">
        <f>Emissionsfaktoren!E123</f>
        <v>Kurze Langstrecke (bis 4.000 km)</v>
      </c>
      <c r="F124" s="122" t="str">
        <f>Emissionsfaktoren!F123</f>
        <v>Personenkilometer</v>
      </c>
      <c r="G124" s="18"/>
      <c r="H124" s="383"/>
      <c r="I124" s="383"/>
      <c r="J124" s="383"/>
      <c r="K124" s="383"/>
    </row>
    <row r="125" spans="2:11" x14ac:dyDescent="0.3">
      <c r="B125" s="375"/>
      <c r="C125" s="396"/>
      <c r="D125" s="394"/>
      <c r="E125" s="21" t="str">
        <f>Emissionsfaktoren!E124</f>
        <v>Langstrecke (&gt; 4.000 km)</v>
      </c>
      <c r="F125" s="122" t="str">
        <f>Emissionsfaktoren!F124</f>
        <v>Personenkilometer</v>
      </c>
      <c r="G125" s="18"/>
      <c r="H125" s="383"/>
      <c r="I125" s="383"/>
      <c r="J125" s="383"/>
      <c r="K125" s="383"/>
    </row>
    <row r="126" spans="2:11" ht="13.5" customHeight="1" x14ac:dyDescent="0.3">
      <c r="B126" s="375"/>
      <c r="C126" s="379" t="s">
        <v>55</v>
      </c>
      <c r="D126" s="133" t="str">
        <f>Emissionsfaktoren!D125</f>
        <v>Pkw</v>
      </c>
      <c r="E126" s="21"/>
      <c r="F126" s="122" t="str">
        <f>Emissionsfaktoren!F125</f>
        <v>Personenkilometer</v>
      </c>
      <c r="G126" s="18"/>
      <c r="H126" s="19"/>
      <c r="I126" s="19"/>
      <c r="J126" s="19"/>
      <c r="K126" s="19"/>
    </row>
    <row r="127" spans="2:11" ht="13.5" customHeight="1" x14ac:dyDescent="0.3">
      <c r="B127" s="375"/>
      <c r="C127" s="379"/>
      <c r="D127" s="133" t="str">
        <f>Emissionsfaktoren!D126</f>
        <v>E-Pkw</v>
      </c>
      <c r="E127" s="21"/>
      <c r="F127" s="122" t="str">
        <f>Emissionsfaktoren!F126</f>
        <v>Personenkilometer</v>
      </c>
      <c r="G127" s="18"/>
      <c r="H127" s="19"/>
      <c r="I127" s="19"/>
      <c r="J127" s="19"/>
      <c r="K127" s="19"/>
    </row>
    <row r="128" spans="2:11" x14ac:dyDescent="0.3">
      <c r="B128" s="375"/>
      <c r="C128" s="379"/>
      <c r="D128" s="133" t="str">
        <f>Emissionsfaktoren!D127</f>
        <v>Bahn</v>
      </c>
      <c r="E128" s="21"/>
      <c r="F128" s="122" t="str">
        <f>Emissionsfaktoren!F127</f>
        <v>Personenkilometer</v>
      </c>
      <c r="G128" s="18"/>
      <c r="H128" s="19"/>
      <c r="I128" s="19"/>
      <c r="J128" s="19"/>
      <c r="K128" s="19"/>
    </row>
    <row r="129" spans="2:11" x14ac:dyDescent="0.3">
      <c r="B129" s="375"/>
      <c r="C129" s="379"/>
      <c r="D129" s="133" t="str">
        <f>Emissionsfaktoren!D128</f>
        <v>Fernbus</v>
      </c>
      <c r="E129" s="21"/>
      <c r="F129" s="122" t="str">
        <f>Emissionsfaktoren!F128</f>
        <v>Personenkilometer</v>
      </c>
      <c r="G129" s="18"/>
      <c r="H129" s="19"/>
      <c r="I129" s="19"/>
      <c r="J129" s="19"/>
      <c r="K129" s="19"/>
    </row>
    <row r="130" spans="2:11" x14ac:dyDescent="0.3">
      <c r="B130" s="375"/>
      <c r="C130" s="379"/>
      <c r="D130" s="394" t="str">
        <f>Emissionsfaktoren!D129</f>
        <v>Flugzeug (alte Methode bis ClimCalc 2021)</v>
      </c>
      <c r="E130" s="21" t="str">
        <f>Emissionsfaktoren!E129</f>
        <v>Kurzstreckenflug ( ≤ 750 km)</v>
      </c>
      <c r="F130" s="122" t="str">
        <f>Emissionsfaktoren!F129</f>
        <v>Personenkilometer</v>
      </c>
      <c r="G130" s="18"/>
      <c r="H130" s="19"/>
      <c r="I130" s="19"/>
      <c r="J130" s="19"/>
      <c r="K130" s="19"/>
    </row>
    <row r="131" spans="2:11" x14ac:dyDescent="0.3">
      <c r="B131" s="375"/>
      <c r="C131" s="379"/>
      <c r="D131" s="394"/>
      <c r="E131" s="21" t="str">
        <f>Emissionsfaktoren!E130</f>
        <v>Langstreckenflug (&gt; 750 km)</v>
      </c>
      <c r="F131" s="122" t="str">
        <f>Emissionsfaktoren!F130</f>
        <v>Personenkilometer</v>
      </c>
      <c r="G131" s="18"/>
      <c r="H131" s="19"/>
      <c r="I131" s="19"/>
      <c r="J131" s="19"/>
      <c r="K131" s="19"/>
    </row>
    <row r="132" spans="2:11" ht="13.5" customHeight="1" x14ac:dyDescent="0.3">
      <c r="B132" s="375"/>
      <c r="C132" s="379"/>
      <c r="D132" s="394" t="str">
        <f>Emissionsfaktoren!D131</f>
        <v>Flugzeug (neue Methode ab ClimCalc 2022)</v>
      </c>
      <c r="E132" s="21" t="str">
        <f>Emissionsfaktoren!E131</f>
        <v>Inlandsflug</v>
      </c>
      <c r="F132" s="122" t="str">
        <f>Emissionsfaktoren!F131</f>
        <v>Personenkilometer</v>
      </c>
      <c r="G132" s="18"/>
      <c r="H132" s="383"/>
      <c r="I132" s="383"/>
      <c r="J132" s="383"/>
      <c r="K132" s="383"/>
    </row>
    <row r="133" spans="2:11" ht="13.5" customHeight="1" x14ac:dyDescent="0.3">
      <c r="B133" s="375"/>
      <c r="C133" s="379"/>
      <c r="D133" s="394"/>
      <c r="E133" s="21" t="str">
        <f>Emissionsfaktoren!E132</f>
        <v>Kurz-/Mittelstrecke (≤ 1.000 km)</v>
      </c>
      <c r="F133" s="122" t="str">
        <f>Emissionsfaktoren!F132</f>
        <v>Personenkilometer</v>
      </c>
      <c r="G133" s="18"/>
      <c r="H133" s="383"/>
      <c r="I133" s="383"/>
      <c r="J133" s="383"/>
      <c r="K133" s="383"/>
    </row>
    <row r="134" spans="2:11" ht="13.5" customHeight="1" x14ac:dyDescent="0.3">
      <c r="B134" s="375"/>
      <c r="C134" s="379"/>
      <c r="D134" s="394"/>
      <c r="E134" s="21" t="str">
        <f>Emissionsfaktoren!E133</f>
        <v>Kurze Langstrecke (≤ 4.000 km)</v>
      </c>
      <c r="F134" s="122" t="str">
        <f>Emissionsfaktoren!F133</f>
        <v>Personenkilometer</v>
      </c>
      <c r="G134" s="18"/>
      <c r="H134" s="383"/>
      <c r="I134" s="383"/>
      <c r="J134" s="383"/>
      <c r="K134" s="383"/>
    </row>
    <row r="135" spans="2:11" x14ac:dyDescent="0.3">
      <c r="B135" s="375"/>
      <c r="C135" s="379"/>
      <c r="D135" s="379"/>
      <c r="E135" s="21" t="str">
        <f>Emissionsfaktoren!E134</f>
        <v>Langstrecke (&gt; 4.000 km)</v>
      </c>
      <c r="F135" s="122" t="str">
        <f>Emissionsfaktoren!F134</f>
        <v>Personenkilometer</v>
      </c>
      <c r="G135" s="18"/>
      <c r="H135" s="383"/>
      <c r="I135" s="383"/>
      <c r="J135" s="383"/>
      <c r="K135" s="383"/>
    </row>
    <row r="136" spans="2:11" ht="13.5" customHeight="1" x14ac:dyDescent="0.3">
      <c r="B136" s="375"/>
      <c r="C136" s="379" t="s">
        <v>56</v>
      </c>
      <c r="D136" s="379" t="str">
        <f>Emissionsfaktoren!D135</f>
        <v>Pkw</v>
      </c>
      <c r="E136" s="379" t="str">
        <f>Emissionsfaktoren!E135</f>
        <v>Diesel</v>
      </c>
      <c r="F136" s="122" t="str">
        <f>Emissionsfaktoren!F135</f>
        <v>Fahrzeugkilometer</v>
      </c>
      <c r="G136" s="18"/>
      <c r="H136" s="383"/>
      <c r="I136" s="383"/>
      <c r="J136" s="383"/>
      <c r="K136" s="383"/>
    </row>
    <row r="137" spans="2:11" x14ac:dyDescent="0.3">
      <c r="B137" s="375"/>
      <c r="C137" s="379"/>
      <c r="D137" s="379"/>
      <c r="E137" s="379"/>
      <c r="F137" s="122" t="str">
        <f>Emissionsfaktoren!F136</f>
        <v>Liter</v>
      </c>
      <c r="G137" s="18"/>
      <c r="H137" s="383"/>
      <c r="I137" s="383"/>
      <c r="J137" s="383"/>
      <c r="K137" s="383"/>
    </row>
    <row r="138" spans="2:11" x14ac:dyDescent="0.3">
      <c r="B138" s="375"/>
      <c r="C138" s="379"/>
      <c r="D138" s="379"/>
      <c r="E138" s="379" t="str">
        <f>Emissionsfaktoren!E137</f>
        <v>Benzin</v>
      </c>
      <c r="F138" s="122" t="str">
        <f>Emissionsfaktoren!F137</f>
        <v>Fahrzeugkilometer</v>
      </c>
      <c r="G138" s="18"/>
      <c r="H138" s="383"/>
      <c r="I138" s="383"/>
      <c r="J138" s="383"/>
      <c r="K138" s="383"/>
    </row>
    <row r="139" spans="2:11" x14ac:dyDescent="0.3">
      <c r="B139" s="375"/>
      <c r="C139" s="379"/>
      <c r="D139" s="379"/>
      <c r="E139" s="379"/>
      <c r="F139" s="122" t="str">
        <f>Emissionsfaktoren!F138</f>
        <v>Liter</v>
      </c>
      <c r="G139" s="18"/>
      <c r="H139" s="383"/>
      <c r="I139" s="383"/>
      <c r="J139" s="383"/>
      <c r="K139" s="383"/>
    </row>
    <row r="140" spans="2:11" ht="13.5" customHeight="1" x14ac:dyDescent="0.3">
      <c r="B140" s="375"/>
      <c r="C140" s="379"/>
      <c r="D140" s="379"/>
      <c r="E140" s="379" t="str">
        <f>Emissionsfaktoren!E139</f>
        <v>ohne Kenntnis über Treibstoffart</v>
      </c>
      <c r="F140" s="122" t="str">
        <f>Emissionsfaktoren!F139</f>
        <v>Fahrzeugkilometer</v>
      </c>
      <c r="G140" s="18"/>
      <c r="H140" s="383"/>
      <c r="I140" s="383"/>
      <c r="J140" s="383"/>
      <c r="K140" s="383"/>
    </row>
    <row r="141" spans="2:11" x14ac:dyDescent="0.3">
      <c r="B141" s="375"/>
      <c r="C141" s="379"/>
      <c r="D141" s="379"/>
      <c r="E141" s="379"/>
      <c r="F141" s="122" t="str">
        <f>Emissionsfaktoren!F140</f>
        <v>Liter</v>
      </c>
      <c r="G141" s="18"/>
      <c r="H141" s="383"/>
      <c r="I141" s="383"/>
      <c r="J141" s="383"/>
      <c r="K141" s="383"/>
    </row>
    <row r="142" spans="2:11" ht="13.5" customHeight="1" x14ac:dyDescent="0.3">
      <c r="B142" s="375"/>
      <c r="C142" s="379"/>
      <c r="D142" s="379"/>
      <c r="E142" s="379" t="str">
        <f>Emissionsfaktoren!E141</f>
        <v>Erdgas (CNG)</v>
      </c>
      <c r="F142" s="122" t="str">
        <f>Emissionsfaktoren!F141</f>
        <v>Fahrzeugkilometer</v>
      </c>
      <c r="G142" s="18"/>
      <c r="H142" s="383"/>
      <c r="I142" s="383"/>
      <c r="J142" s="383"/>
      <c r="K142" s="383"/>
    </row>
    <row r="143" spans="2:11" x14ac:dyDescent="0.3">
      <c r="B143" s="375"/>
      <c r="C143" s="379"/>
      <c r="D143" s="379"/>
      <c r="E143" s="379"/>
      <c r="F143" s="122" t="str">
        <f>Emissionsfaktoren!F142</f>
        <v>kg</v>
      </c>
      <c r="G143" s="18"/>
      <c r="H143" s="383"/>
      <c r="I143" s="383"/>
      <c r="J143" s="383"/>
      <c r="K143" s="383"/>
    </row>
    <row r="144" spans="2:11" x14ac:dyDescent="0.3">
      <c r="B144" s="375"/>
      <c r="C144" s="379"/>
      <c r="D144" s="379"/>
      <c r="E144" s="21" t="str">
        <f>Emissionsfaktoren!E143</f>
        <v>E-Pkw</v>
      </c>
      <c r="F144" s="122" t="str">
        <f>Emissionsfaktoren!F143</f>
        <v>Fahrzeugkilometer</v>
      </c>
      <c r="G144" s="18"/>
      <c r="H144" s="383"/>
      <c r="I144" s="383"/>
      <c r="J144" s="383"/>
      <c r="K144" s="383"/>
    </row>
    <row r="145" spans="2:11" ht="13.5" customHeight="1" x14ac:dyDescent="0.3">
      <c r="B145" s="375"/>
      <c r="C145" s="379"/>
      <c r="D145" s="379" t="str">
        <f>Emissionsfaktoren!D144</f>
        <v>Nutzfahrzeuge</v>
      </c>
      <c r="E145" s="379" t="str">
        <f>Emissionsfaktoren!E144</f>
        <v>Leichte Nutzfahrzeuge (&lt;3,5t)-Diesel</v>
      </c>
      <c r="F145" s="122" t="str">
        <f>Emissionsfaktoren!F144</f>
        <v>Fahrzeugkilometer</v>
      </c>
      <c r="G145" s="18"/>
      <c r="H145" s="383"/>
      <c r="I145" s="383"/>
      <c r="J145" s="383"/>
      <c r="K145" s="383"/>
    </row>
    <row r="146" spans="2:11" x14ac:dyDescent="0.3">
      <c r="B146" s="375"/>
      <c r="C146" s="379"/>
      <c r="D146" s="379"/>
      <c r="E146" s="379"/>
      <c r="F146" s="122" t="str">
        <f>Emissionsfaktoren!F145</f>
        <v>Liter</v>
      </c>
      <c r="G146" s="18"/>
      <c r="H146" s="383"/>
      <c r="I146" s="383"/>
      <c r="J146" s="383"/>
      <c r="K146" s="383"/>
    </row>
    <row r="147" spans="2:11" x14ac:dyDescent="0.3">
      <c r="B147" s="375"/>
      <c r="C147" s="379"/>
      <c r="D147" s="379"/>
      <c r="E147" s="21" t="str">
        <f>Emissionsfaktoren!E146</f>
        <v>Traktoren -Diesel</v>
      </c>
      <c r="F147" s="122" t="str">
        <f>Emissionsfaktoren!F146</f>
        <v>Betriebsstunden</v>
      </c>
      <c r="G147" s="18"/>
      <c r="H147" s="19"/>
      <c r="I147" s="19"/>
      <c r="J147" s="19"/>
      <c r="K147" s="19"/>
    </row>
    <row r="148" spans="2:11" x14ac:dyDescent="0.3">
      <c r="B148" s="375"/>
      <c r="C148" s="379"/>
      <c r="D148" s="136" t="str">
        <f>Emissionsfaktoren!D147</f>
        <v>Fahrrad</v>
      </c>
      <c r="E148" s="21"/>
      <c r="F148" s="122" t="str">
        <f>Emissionsfaktoren!F147</f>
        <v>Personenkilometer</v>
      </c>
      <c r="G148" s="18"/>
      <c r="H148" s="19"/>
      <c r="I148" s="19"/>
      <c r="J148" s="19"/>
      <c r="K148" s="19"/>
    </row>
    <row r="149" spans="2:11" x14ac:dyDescent="0.3">
      <c r="B149" s="375"/>
      <c r="C149" s="379"/>
      <c r="D149" s="136" t="str">
        <f>Emissionsfaktoren!D148</f>
        <v>E-Fahrrad</v>
      </c>
      <c r="E149" s="137"/>
      <c r="F149" s="122" t="str">
        <f>Emissionsfaktoren!F148</f>
        <v>Personenkilometer</v>
      </c>
      <c r="G149" s="18"/>
      <c r="H149" s="19"/>
      <c r="I149" s="19"/>
      <c r="J149" s="19"/>
      <c r="K149" s="19"/>
    </row>
    <row r="150" spans="2:11" x14ac:dyDescent="0.3">
      <c r="B150" s="375"/>
      <c r="C150" s="379"/>
      <c r="D150" s="136" t="str">
        <f>Emissionsfaktoren!D149</f>
        <v>E-Moped</v>
      </c>
      <c r="E150" s="137"/>
      <c r="F150" s="122" t="str">
        <f>Emissionsfaktoren!F149</f>
        <v>Personenkilometer</v>
      </c>
      <c r="G150" s="18"/>
      <c r="H150" s="19"/>
      <c r="I150" s="19"/>
      <c r="J150" s="19"/>
      <c r="K150" s="19"/>
    </row>
    <row r="151" spans="2:11" ht="15" customHeight="1" x14ac:dyDescent="0.3">
      <c r="B151" s="384" t="str">
        <f>Emissionsfaktoren!B150</f>
        <v>Material-einsatz</v>
      </c>
      <c r="C151" s="380" t="s">
        <v>57</v>
      </c>
      <c r="D151" s="22" t="str">
        <f>Emissionsfaktoren!D150</f>
        <v>Kopierpapier</v>
      </c>
      <c r="E151" s="138"/>
      <c r="F151" s="132" t="str">
        <f>Emissionsfaktoren!F150</f>
        <v>kg</v>
      </c>
      <c r="G151" s="18"/>
      <c r="H151" s="19"/>
      <c r="I151" s="19"/>
      <c r="J151" s="19"/>
      <c r="K151" s="19"/>
    </row>
    <row r="152" spans="2:11" ht="15" customHeight="1" x14ac:dyDescent="0.3">
      <c r="B152" s="384"/>
      <c r="C152" s="380"/>
      <c r="D152" s="380" t="str">
        <f>Emissionsfaktoren!D151</f>
        <v>Hygienepapier</v>
      </c>
      <c r="E152" s="22" t="str">
        <f>Emissionsfaktoren!E151</f>
        <v>Toilettenpapier</v>
      </c>
      <c r="F152" s="132" t="str">
        <f>Emissionsfaktoren!F151</f>
        <v>kg</v>
      </c>
      <c r="G152" s="18"/>
      <c r="H152" s="19"/>
      <c r="I152" s="19"/>
      <c r="J152" s="19"/>
      <c r="K152" s="19"/>
    </row>
    <row r="153" spans="2:11" ht="15" customHeight="1" x14ac:dyDescent="0.3">
      <c r="B153" s="384"/>
      <c r="C153" s="380"/>
      <c r="D153" s="380"/>
      <c r="E153" s="22" t="str">
        <f>Emissionsfaktoren!E152</f>
        <v>Papierhandtücher</v>
      </c>
      <c r="F153" s="132" t="str">
        <f>Emissionsfaktoren!F152</f>
        <v>kg</v>
      </c>
      <c r="G153" s="18"/>
      <c r="H153" s="19"/>
      <c r="I153" s="19"/>
      <c r="J153" s="19"/>
      <c r="K153" s="19"/>
    </row>
    <row r="154" spans="2:11" ht="15" customHeight="1" x14ac:dyDescent="0.3">
      <c r="B154" s="384"/>
      <c r="C154" s="380"/>
      <c r="D154" s="22" t="str">
        <f>Emissionsfaktoren!D153</f>
        <v>Druckerzeugnisse</v>
      </c>
      <c r="E154" s="138"/>
      <c r="F154" s="132" t="str">
        <f>Emissionsfaktoren!F153</f>
        <v>kg</v>
      </c>
      <c r="G154" s="18"/>
      <c r="H154" s="19"/>
      <c r="I154" s="19"/>
      <c r="J154" s="19"/>
      <c r="K154" s="19"/>
    </row>
    <row r="155" spans="2:11" ht="15" customHeight="1" x14ac:dyDescent="0.3">
      <c r="B155" s="384"/>
      <c r="C155" s="380" t="str">
        <f>Emissionsfaktoren!C154</f>
        <v xml:space="preserve">Kältemittel </v>
      </c>
      <c r="D155" s="380"/>
      <c r="E155" s="22" t="str">
        <f>Emissionsfaktoren!E154</f>
        <v>R22</v>
      </c>
      <c r="F155" s="132" t="str">
        <f>Emissionsfaktoren!F154</f>
        <v>kg</v>
      </c>
      <c r="G155" s="18"/>
      <c r="H155" s="19"/>
      <c r="I155" s="19"/>
      <c r="J155" s="19"/>
      <c r="K155" s="19"/>
    </row>
    <row r="156" spans="2:11" ht="15" customHeight="1" x14ac:dyDescent="0.3">
      <c r="B156" s="384"/>
      <c r="C156" s="380"/>
      <c r="D156" s="380"/>
      <c r="E156" s="22" t="str">
        <f>Emissionsfaktoren!E155</f>
        <v>R401a</v>
      </c>
      <c r="F156" s="132" t="str">
        <f>Emissionsfaktoren!F155</f>
        <v>kg</v>
      </c>
      <c r="G156" s="18"/>
      <c r="H156" s="19"/>
      <c r="I156" s="19"/>
      <c r="J156" s="19"/>
      <c r="K156" s="19"/>
    </row>
    <row r="157" spans="2:11" ht="15" customHeight="1" x14ac:dyDescent="0.3">
      <c r="B157" s="384"/>
      <c r="C157" s="380"/>
      <c r="D157" s="380"/>
      <c r="E157" s="22" t="str">
        <f>Emissionsfaktoren!E156</f>
        <v>R152a</v>
      </c>
      <c r="F157" s="132" t="str">
        <f>Emissionsfaktoren!F156</f>
        <v>kg</v>
      </c>
      <c r="G157" s="18"/>
      <c r="H157" s="19"/>
      <c r="I157" s="19"/>
      <c r="J157" s="19"/>
      <c r="K157" s="19"/>
    </row>
    <row r="158" spans="2:11" ht="15" customHeight="1" x14ac:dyDescent="0.3">
      <c r="B158" s="384"/>
      <c r="C158" s="380"/>
      <c r="D158" s="380"/>
      <c r="E158" s="22" t="str">
        <f>Emissionsfaktoren!E157</f>
        <v>R124</v>
      </c>
      <c r="F158" s="132" t="str">
        <f>Emissionsfaktoren!F157</f>
        <v>kg</v>
      </c>
      <c r="G158" s="18"/>
      <c r="H158" s="19"/>
      <c r="I158" s="19"/>
      <c r="J158" s="19"/>
      <c r="K158" s="19"/>
    </row>
    <row r="159" spans="2:11" ht="15" customHeight="1" x14ac:dyDescent="0.3">
      <c r="B159" s="384"/>
      <c r="C159" s="380"/>
      <c r="D159" s="380"/>
      <c r="E159" s="22" t="str">
        <f>Emissionsfaktoren!E158</f>
        <v>DI 36</v>
      </c>
      <c r="F159" s="132" t="str">
        <f>Emissionsfaktoren!F158</f>
        <v>kg</v>
      </c>
      <c r="G159" s="18"/>
      <c r="H159" s="19"/>
      <c r="I159" s="19"/>
      <c r="J159" s="19"/>
      <c r="K159" s="19"/>
    </row>
    <row r="160" spans="2:11" ht="15" customHeight="1" x14ac:dyDescent="0.3">
      <c r="B160" s="384"/>
      <c r="C160" s="380"/>
      <c r="D160" s="380"/>
      <c r="E160" s="22" t="str">
        <f>Emissionsfaktoren!E159</f>
        <v>R600</v>
      </c>
      <c r="F160" s="132" t="str">
        <f>Emissionsfaktoren!F159</f>
        <v>kg</v>
      </c>
      <c r="G160" s="18"/>
      <c r="H160" s="19"/>
      <c r="I160" s="19"/>
      <c r="J160" s="19"/>
      <c r="K160" s="19"/>
    </row>
    <row r="161" spans="2:11" ht="15" customHeight="1" x14ac:dyDescent="0.3">
      <c r="B161" s="384"/>
      <c r="C161" s="380"/>
      <c r="D161" s="380"/>
      <c r="E161" s="22" t="str">
        <f>Emissionsfaktoren!E160</f>
        <v>R134a</v>
      </c>
      <c r="F161" s="132" t="str">
        <f>Emissionsfaktoren!F160</f>
        <v>kg</v>
      </c>
      <c r="G161" s="18"/>
      <c r="H161" s="19"/>
      <c r="I161" s="19"/>
      <c r="J161" s="19"/>
      <c r="K161" s="19"/>
    </row>
    <row r="162" spans="2:11" ht="15" customHeight="1" x14ac:dyDescent="0.3">
      <c r="B162" s="384"/>
      <c r="C162" s="380"/>
      <c r="D162" s="380"/>
      <c r="E162" s="22" t="str">
        <f>Emissionsfaktoren!E161</f>
        <v>R410A</v>
      </c>
      <c r="F162" s="132" t="str">
        <f>Emissionsfaktoren!F161</f>
        <v>kg</v>
      </c>
      <c r="G162" s="18"/>
      <c r="H162" s="19"/>
      <c r="I162" s="19"/>
      <c r="J162" s="19"/>
      <c r="K162" s="19"/>
    </row>
    <row r="163" spans="2:11" ht="15" customHeight="1" x14ac:dyDescent="0.3">
      <c r="B163" s="384"/>
      <c r="C163" s="380"/>
      <c r="D163" s="380"/>
      <c r="E163" s="22" t="str">
        <f>Emissionsfaktoren!E162</f>
        <v>R32</v>
      </c>
      <c r="F163" s="132" t="str">
        <f>Emissionsfaktoren!F162</f>
        <v>kg</v>
      </c>
      <c r="G163" s="18"/>
      <c r="H163" s="19"/>
      <c r="I163" s="19"/>
      <c r="J163" s="19"/>
      <c r="K163" s="19"/>
    </row>
    <row r="164" spans="2:11" ht="15" customHeight="1" x14ac:dyDescent="0.3">
      <c r="B164" s="384"/>
      <c r="C164" s="380"/>
      <c r="D164" s="380"/>
      <c r="E164" s="22" t="str">
        <f>Emissionsfaktoren!E163</f>
        <v>R125</v>
      </c>
      <c r="F164" s="132" t="str">
        <f>Emissionsfaktoren!F163</f>
        <v>kg</v>
      </c>
      <c r="G164" s="18"/>
      <c r="H164" s="19"/>
      <c r="I164" s="19"/>
      <c r="J164" s="19"/>
      <c r="K164" s="19"/>
    </row>
    <row r="165" spans="2:11" ht="15" customHeight="1" x14ac:dyDescent="0.3">
      <c r="B165" s="384"/>
      <c r="C165" s="380"/>
      <c r="D165" s="380"/>
      <c r="E165" s="22" t="str">
        <f>Emissionsfaktoren!E164</f>
        <v>R407c</v>
      </c>
      <c r="F165" s="132" t="str">
        <f>Emissionsfaktoren!F164</f>
        <v>kg</v>
      </c>
      <c r="G165" s="18"/>
      <c r="H165" s="19"/>
      <c r="I165" s="19"/>
      <c r="J165" s="19"/>
      <c r="K165" s="19"/>
    </row>
    <row r="166" spans="2:11" ht="15" customHeight="1" x14ac:dyDescent="0.3">
      <c r="B166" s="384"/>
      <c r="C166" s="380"/>
      <c r="D166" s="380"/>
      <c r="E166" s="22" t="str">
        <f>Emissionsfaktoren!E165</f>
        <v>R413A</v>
      </c>
      <c r="F166" s="132" t="str">
        <f>Emissionsfaktoren!F165</f>
        <v>kg</v>
      </c>
      <c r="G166" s="18"/>
      <c r="H166" s="19"/>
      <c r="I166" s="19"/>
      <c r="J166" s="19"/>
      <c r="K166" s="19"/>
    </row>
    <row r="167" spans="2:11" ht="15" customHeight="1" x14ac:dyDescent="0.3">
      <c r="B167" s="384"/>
      <c r="C167" s="380"/>
      <c r="D167" s="380"/>
      <c r="E167" s="22" t="str">
        <f>Emissionsfaktoren!E166</f>
        <v>R218</v>
      </c>
      <c r="F167" s="132" t="str">
        <f>Emissionsfaktoren!F166</f>
        <v>kg</v>
      </c>
      <c r="G167" s="18"/>
      <c r="H167" s="19"/>
      <c r="I167" s="19"/>
      <c r="J167" s="19"/>
      <c r="K167" s="19"/>
    </row>
    <row r="168" spans="2:11" ht="15" customHeight="1" x14ac:dyDescent="0.3">
      <c r="B168" s="384"/>
      <c r="C168" s="380"/>
      <c r="D168" s="380"/>
      <c r="E168" s="22" t="str">
        <f>Emissionsfaktoren!E167</f>
        <v>R600a</v>
      </c>
      <c r="F168" s="132" t="str">
        <f>Emissionsfaktoren!F167</f>
        <v>kg</v>
      </c>
      <c r="G168" s="18"/>
      <c r="H168" s="19"/>
      <c r="I168" s="19"/>
      <c r="J168" s="19"/>
      <c r="K168" s="19"/>
    </row>
    <row r="169" spans="2:11" ht="15" customHeight="1" x14ac:dyDescent="0.3">
      <c r="B169" s="384"/>
      <c r="C169" s="380"/>
      <c r="D169" s="380"/>
      <c r="E169" s="22" t="str">
        <f>Emissionsfaktoren!E168</f>
        <v>R422D</v>
      </c>
      <c r="F169" s="132" t="str">
        <f>Emissionsfaktoren!F168</f>
        <v>kg</v>
      </c>
      <c r="G169" s="18"/>
      <c r="H169" s="19"/>
      <c r="I169" s="19"/>
      <c r="J169" s="19"/>
      <c r="K169" s="19"/>
    </row>
    <row r="170" spans="2:11" ht="15" customHeight="1" x14ac:dyDescent="0.3">
      <c r="B170" s="384"/>
      <c r="C170" s="380"/>
      <c r="D170" s="380"/>
      <c r="E170" s="22" t="str">
        <f>Emissionsfaktoren!E169</f>
        <v>DI44</v>
      </c>
      <c r="F170" s="132" t="str">
        <f>Emissionsfaktoren!F169</f>
        <v>kg</v>
      </c>
      <c r="G170" s="18"/>
      <c r="H170" s="19"/>
      <c r="I170" s="19"/>
      <c r="J170" s="19"/>
      <c r="K170" s="19"/>
    </row>
    <row r="171" spans="2:11" ht="15" customHeight="1" x14ac:dyDescent="0.3">
      <c r="B171" s="384"/>
      <c r="C171" s="380"/>
      <c r="D171" s="380"/>
      <c r="E171" s="22" t="str">
        <f>Emissionsfaktoren!E170</f>
        <v>R143A</v>
      </c>
      <c r="F171" s="132" t="str">
        <f>Emissionsfaktoren!F170</f>
        <v>kg</v>
      </c>
      <c r="G171" s="18"/>
      <c r="H171" s="19"/>
      <c r="I171" s="19"/>
      <c r="J171" s="19"/>
      <c r="K171" s="19"/>
    </row>
    <row r="172" spans="2:11" ht="15" customHeight="1" x14ac:dyDescent="0.3">
      <c r="B172" s="384"/>
      <c r="C172" s="380"/>
      <c r="D172" s="380"/>
      <c r="E172" s="22" t="str">
        <f>Emissionsfaktoren!E171</f>
        <v>R290</v>
      </c>
      <c r="F172" s="132" t="str">
        <f>Emissionsfaktoren!F171</f>
        <v>kg</v>
      </c>
      <c r="G172" s="18"/>
      <c r="H172" s="19"/>
      <c r="I172" s="19"/>
      <c r="J172" s="19"/>
      <c r="K172" s="19"/>
    </row>
    <row r="173" spans="2:11" ht="15" customHeight="1" x14ac:dyDescent="0.3">
      <c r="B173" s="384"/>
      <c r="C173" s="380"/>
      <c r="D173" s="380"/>
      <c r="E173" s="22" t="str">
        <f>Emissionsfaktoren!E172</f>
        <v>R402a</v>
      </c>
      <c r="F173" s="132" t="str">
        <f>Emissionsfaktoren!F172</f>
        <v>kg</v>
      </c>
      <c r="G173" s="18"/>
      <c r="H173" s="19"/>
      <c r="I173" s="19"/>
      <c r="J173" s="19"/>
      <c r="K173" s="19"/>
    </row>
    <row r="174" spans="2:11" ht="15" customHeight="1" x14ac:dyDescent="0.3">
      <c r="B174" s="384"/>
      <c r="C174" s="380"/>
      <c r="D174" s="380"/>
      <c r="E174" s="22" t="str">
        <f>Emissionsfaktoren!E173</f>
        <v>R402B</v>
      </c>
      <c r="F174" s="132" t="str">
        <f>Emissionsfaktoren!F173</f>
        <v>kg</v>
      </c>
      <c r="G174" s="18"/>
      <c r="H174" s="19"/>
      <c r="I174" s="19"/>
      <c r="J174" s="19"/>
      <c r="K174" s="19"/>
    </row>
    <row r="175" spans="2:11" ht="15" customHeight="1" x14ac:dyDescent="0.3">
      <c r="B175" s="384"/>
      <c r="C175" s="380"/>
      <c r="D175" s="380"/>
      <c r="E175" s="22" t="str">
        <f>Emissionsfaktoren!E174</f>
        <v>R401B</v>
      </c>
      <c r="F175" s="132" t="str">
        <f>Emissionsfaktoren!F174</f>
        <v>kg</v>
      </c>
      <c r="G175" s="18"/>
      <c r="H175" s="19"/>
      <c r="I175" s="19"/>
      <c r="J175" s="19"/>
      <c r="K175" s="19"/>
    </row>
    <row r="176" spans="2:11" ht="15" customHeight="1" x14ac:dyDescent="0.3">
      <c r="B176" s="384"/>
      <c r="C176" s="380"/>
      <c r="D176" s="380"/>
      <c r="E176" s="22" t="str">
        <f>Emissionsfaktoren!E175</f>
        <v>R507</v>
      </c>
      <c r="F176" s="132" t="str">
        <f>Emissionsfaktoren!F175</f>
        <v>kg</v>
      </c>
      <c r="G176" s="18"/>
      <c r="H176" s="19"/>
      <c r="I176" s="19"/>
      <c r="J176" s="19"/>
      <c r="K176" s="19"/>
    </row>
    <row r="177" spans="2:11" ht="15" customHeight="1" x14ac:dyDescent="0.3">
      <c r="B177" s="384"/>
      <c r="C177" s="380"/>
      <c r="D177" s="380"/>
      <c r="E177" s="22" t="str">
        <f>Emissionsfaktoren!E176</f>
        <v>R12</v>
      </c>
      <c r="F177" s="132" t="str">
        <f>Emissionsfaktoren!F176</f>
        <v>kg</v>
      </c>
      <c r="G177" s="18"/>
      <c r="H177" s="19"/>
      <c r="I177" s="19"/>
      <c r="J177" s="19"/>
      <c r="K177" s="19"/>
    </row>
    <row r="178" spans="2:11" ht="15" customHeight="1" x14ac:dyDescent="0.3">
      <c r="B178" s="384"/>
      <c r="C178" s="380"/>
      <c r="D178" s="380"/>
      <c r="E178" s="22" t="str">
        <f>Emissionsfaktoren!E177</f>
        <v>R502</v>
      </c>
      <c r="F178" s="132" t="str">
        <f>Emissionsfaktoren!F177</f>
        <v>kg</v>
      </c>
      <c r="G178" s="18"/>
      <c r="H178" s="19"/>
      <c r="I178" s="19"/>
      <c r="J178" s="19"/>
      <c r="K178" s="19"/>
    </row>
    <row r="179" spans="2:11" ht="15" customHeight="1" x14ac:dyDescent="0.3">
      <c r="B179" s="384"/>
      <c r="C179" s="380"/>
      <c r="D179" s="380"/>
      <c r="E179" s="22" t="str">
        <f>Emissionsfaktoren!E178</f>
        <v>R744</v>
      </c>
      <c r="F179" s="132" t="str">
        <f>Emissionsfaktoren!F178</f>
        <v>kg</v>
      </c>
      <c r="G179" s="18"/>
      <c r="H179" s="19"/>
      <c r="I179" s="19"/>
      <c r="J179" s="19"/>
      <c r="K179" s="19"/>
    </row>
    <row r="180" spans="2:11" ht="15" customHeight="1" x14ac:dyDescent="0.3">
      <c r="B180" s="384"/>
      <c r="C180" s="380"/>
      <c r="D180" s="380"/>
      <c r="E180" s="22" t="str">
        <f>Emissionsfaktoren!E179</f>
        <v>R417A</v>
      </c>
      <c r="F180" s="132" t="str">
        <f>Emissionsfaktoren!F179</f>
        <v>kg</v>
      </c>
      <c r="G180" s="18"/>
      <c r="H180" s="19"/>
      <c r="I180" s="19"/>
      <c r="J180" s="19"/>
      <c r="K180" s="19"/>
    </row>
    <row r="181" spans="2:11" ht="15" customHeight="1" x14ac:dyDescent="0.3">
      <c r="B181" s="384"/>
      <c r="C181" s="380"/>
      <c r="D181" s="380"/>
      <c r="E181" s="22" t="str">
        <f>Emissionsfaktoren!E180</f>
        <v>R115</v>
      </c>
      <c r="F181" s="132" t="str">
        <f>Emissionsfaktoren!F180</f>
        <v>kg</v>
      </c>
      <c r="G181" s="18"/>
      <c r="H181" s="19"/>
      <c r="I181" s="19"/>
      <c r="J181" s="19"/>
      <c r="K181" s="19"/>
    </row>
    <row r="182" spans="2:11" ht="15" customHeight="1" x14ac:dyDescent="0.3">
      <c r="B182" s="384"/>
      <c r="C182" s="380"/>
      <c r="D182" s="380"/>
      <c r="E182" s="22" t="str">
        <f>Emissionsfaktoren!E181</f>
        <v>R404a</v>
      </c>
      <c r="F182" s="132" t="str">
        <f>Emissionsfaktoren!F181</f>
        <v>kg</v>
      </c>
      <c r="G182" s="18"/>
      <c r="H182" s="19"/>
      <c r="I182" s="19"/>
      <c r="J182" s="19"/>
      <c r="K182" s="19"/>
    </row>
    <row r="183" spans="2:11" ht="15" customHeight="1" x14ac:dyDescent="0.3">
      <c r="B183" s="384"/>
      <c r="C183" s="380"/>
      <c r="D183" s="380"/>
      <c r="E183" s="22" t="str">
        <f>Emissionsfaktoren!E182</f>
        <v>R449A</v>
      </c>
      <c r="F183" s="132" t="str">
        <f>Emissionsfaktoren!F182</f>
        <v>kg</v>
      </c>
      <c r="G183" s="18"/>
      <c r="H183" s="19"/>
      <c r="I183" s="19"/>
      <c r="J183" s="19"/>
      <c r="K183" s="19"/>
    </row>
    <row r="184" spans="2:11" ht="15" customHeight="1" x14ac:dyDescent="0.3">
      <c r="B184" s="384"/>
      <c r="C184" s="380"/>
      <c r="D184" s="380"/>
      <c r="E184" s="22" t="str">
        <f>Emissionsfaktoren!E183</f>
        <v>R407F</v>
      </c>
      <c r="F184" s="132" t="str">
        <f>Emissionsfaktoren!F183</f>
        <v>kg</v>
      </c>
      <c r="G184" s="18"/>
      <c r="H184" s="19"/>
      <c r="I184" s="19"/>
      <c r="J184" s="19"/>
      <c r="K184" s="19"/>
    </row>
    <row r="185" spans="2:11" ht="15" customHeight="1" x14ac:dyDescent="0.3">
      <c r="B185" s="384"/>
      <c r="C185" s="380"/>
      <c r="D185" s="380"/>
      <c r="E185" s="22" t="str">
        <f>Emissionsfaktoren!E184</f>
        <v>R452a</v>
      </c>
      <c r="F185" s="132" t="str">
        <f>Emissionsfaktoren!F184</f>
        <v>kg</v>
      </c>
      <c r="G185" s="18"/>
      <c r="H185" s="19"/>
      <c r="I185" s="19"/>
      <c r="J185" s="19"/>
      <c r="K185" s="19"/>
    </row>
    <row r="186" spans="2:11" ht="28.5" customHeight="1" x14ac:dyDescent="0.3">
      <c r="B186" s="384"/>
      <c r="C186" s="380" t="str">
        <f>Emissionsfaktoren!C185</f>
        <v>IT-Geräte</v>
      </c>
      <c r="D186" s="380" t="str">
        <f>Emissionsfaktoren!D185</f>
        <v>Eigene Geräte</v>
      </c>
      <c r="E186" s="22" t="str">
        <f>Emissionsfaktoren!E185</f>
        <v>Multifunktionsgeräte (Netzwerkdrucker pro 10-30 Personen)</v>
      </c>
      <c r="F186" s="132" t="str">
        <f>Emissionsfaktoren!F185</f>
        <v>Stück</v>
      </c>
      <c r="G186" s="18"/>
      <c r="H186" s="19"/>
      <c r="I186" s="19"/>
      <c r="J186" s="19"/>
      <c r="K186" s="19"/>
    </row>
    <row r="187" spans="2:11" ht="28.8" x14ac:dyDescent="0.3">
      <c r="B187" s="384"/>
      <c r="C187" s="380"/>
      <c r="D187" s="380"/>
      <c r="E187" s="22" t="str">
        <f>Emissionsfaktoren!E186</f>
        <v>Druckerpatrone/Toner Multifunktiongeräte</v>
      </c>
      <c r="F187" s="132" t="str">
        <f>Emissionsfaktoren!F186</f>
        <v>Stück</v>
      </c>
      <c r="G187" s="18"/>
      <c r="H187" s="19"/>
      <c r="I187" s="19"/>
      <c r="J187" s="19"/>
      <c r="K187" s="19"/>
    </row>
    <row r="188" spans="2:11" ht="15" customHeight="1" x14ac:dyDescent="0.3">
      <c r="B188" s="384"/>
      <c r="C188" s="380"/>
      <c r="D188" s="380"/>
      <c r="E188" s="22" t="str">
        <f>Emissionsfaktoren!E187</f>
        <v>Laserdrucker und Tintenstrahldrucker</v>
      </c>
      <c r="F188" s="132" t="str">
        <f>Emissionsfaktoren!F187</f>
        <v>Stück</v>
      </c>
      <c r="G188" s="18"/>
      <c r="H188" s="19"/>
      <c r="I188" s="19"/>
      <c r="J188" s="19"/>
      <c r="K188" s="19"/>
    </row>
    <row r="189" spans="2:11" ht="28.8" x14ac:dyDescent="0.3">
      <c r="B189" s="384"/>
      <c r="C189" s="380"/>
      <c r="D189" s="380"/>
      <c r="E189" s="22" t="str">
        <f>Emissionsfaktoren!E188</f>
        <v>Druckerpatrone/Toner Laserdrucker und Tintenstrahldrucker</v>
      </c>
      <c r="F189" s="132" t="str">
        <f>Emissionsfaktoren!F188</f>
        <v>Stück</v>
      </c>
      <c r="G189" s="18"/>
      <c r="H189" s="19"/>
      <c r="I189" s="19"/>
      <c r="J189" s="19"/>
      <c r="K189" s="19"/>
    </row>
    <row r="190" spans="2:11" ht="15" customHeight="1" x14ac:dyDescent="0.3">
      <c r="B190" s="384"/>
      <c r="C190" s="380"/>
      <c r="D190" s="380"/>
      <c r="E190" s="22" t="str">
        <f>Emissionsfaktoren!E189</f>
        <v>Notebooks</v>
      </c>
      <c r="F190" s="132" t="str">
        <f>Emissionsfaktoren!F189</f>
        <v>Stück</v>
      </c>
      <c r="G190" s="18"/>
      <c r="H190" s="19"/>
      <c r="I190" s="19"/>
      <c r="J190" s="19"/>
      <c r="K190" s="19"/>
    </row>
    <row r="191" spans="2:11" ht="15" customHeight="1" x14ac:dyDescent="0.3">
      <c r="B191" s="384"/>
      <c r="C191" s="380"/>
      <c r="D191" s="380"/>
      <c r="E191" s="22" t="str">
        <f>Emissionsfaktoren!E190</f>
        <v>Desktop-PCs</v>
      </c>
      <c r="F191" s="132" t="str">
        <f>Emissionsfaktoren!F190</f>
        <v>Stück</v>
      </c>
      <c r="G191" s="18"/>
      <c r="H191" s="19"/>
      <c r="I191" s="19"/>
      <c r="J191" s="19"/>
      <c r="K191" s="19"/>
    </row>
    <row r="192" spans="2:11" x14ac:dyDescent="0.3">
      <c r="B192" s="384"/>
      <c r="C192" s="380"/>
      <c r="D192" s="380"/>
      <c r="E192" s="22" t="str">
        <f>Emissionsfaktoren!E191</f>
        <v>Bildschirme</v>
      </c>
      <c r="F192" s="132" t="str">
        <f>Emissionsfaktoren!F191</f>
        <v>Stück</v>
      </c>
      <c r="G192" s="18"/>
      <c r="H192" s="19"/>
      <c r="I192" s="19"/>
      <c r="J192" s="19"/>
      <c r="K192" s="19"/>
    </row>
    <row r="193" spans="2:11" x14ac:dyDescent="0.3">
      <c r="B193" s="384"/>
      <c r="C193" s="380"/>
      <c r="D193" s="380"/>
      <c r="E193" s="22" t="str">
        <f>Emissionsfaktoren!E192</f>
        <v>Beamer</v>
      </c>
      <c r="F193" s="132" t="str">
        <f>Emissionsfaktoren!F192</f>
        <v>Stück</v>
      </c>
      <c r="G193" s="18"/>
      <c r="H193" s="19"/>
      <c r="I193" s="19"/>
      <c r="J193" s="19"/>
      <c r="K193" s="19"/>
    </row>
    <row r="194" spans="2:11" ht="28.8" x14ac:dyDescent="0.3">
      <c r="B194" s="384"/>
      <c r="C194" s="380"/>
      <c r="D194" s="380"/>
      <c r="E194" s="22" t="str">
        <f>Emissionsfaktoren!E193</f>
        <v>Interne Server (Anzahl der Einzelcomputer im Serversystem)</v>
      </c>
      <c r="F194" s="132" t="str">
        <f>Emissionsfaktoren!F193</f>
        <v>Stück</v>
      </c>
      <c r="G194" s="18"/>
      <c r="H194" s="19"/>
      <c r="I194" s="19"/>
      <c r="J194" s="19"/>
      <c r="K194" s="19"/>
    </row>
    <row r="195" spans="2:11" x14ac:dyDescent="0.3">
      <c r="B195" s="384"/>
      <c r="C195" s="380"/>
      <c r="D195" s="380"/>
      <c r="E195" s="22" t="str">
        <f>Emissionsfaktoren!E194</f>
        <v>Mobiltelefone</v>
      </c>
      <c r="F195" s="132" t="str">
        <f>Emissionsfaktoren!F194</f>
        <v>Stück</v>
      </c>
      <c r="G195" s="18"/>
      <c r="H195" s="19"/>
      <c r="I195" s="19"/>
      <c r="J195" s="19"/>
      <c r="K195" s="19"/>
    </row>
    <row r="196" spans="2:11" ht="24.45" customHeight="1" x14ac:dyDescent="0.3">
      <c r="B196" s="385" t="str">
        <f>Emissionsfaktoren!B195</f>
        <v>GEBÄUDENEUBAU UND -SANIERUNG</v>
      </c>
      <c r="C196" s="386"/>
      <c r="D196" s="386"/>
      <c r="E196" s="386"/>
      <c r="F196" s="15" t="s">
        <v>43</v>
      </c>
      <c r="G196" s="16"/>
      <c r="H196" s="16"/>
      <c r="I196" s="16"/>
      <c r="J196" s="16"/>
      <c r="K196" s="17"/>
    </row>
    <row r="197" spans="2:11" ht="48.75" customHeight="1" x14ac:dyDescent="0.3">
      <c r="B197" s="391"/>
      <c r="C197" s="390" t="s">
        <v>317</v>
      </c>
      <c r="D197" s="390"/>
      <c r="E197" s="390"/>
      <c r="F197" s="183" t="s">
        <v>58</v>
      </c>
      <c r="G197" s="18"/>
      <c r="H197" s="19"/>
      <c r="I197" s="19"/>
      <c r="J197" s="19"/>
      <c r="K197" s="19"/>
    </row>
    <row r="198" spans="2:11" ht="15" customHeight="1" x14ac:dyDescent="0.3">
      <c r="B198" s="392"/>
      <c r="C198" s="387" t="s">
        <v>301</v>
      </c>
      <c r="D198" s="387"/>
      <c r="E198" s="184" t="str">
        <f>Emissionsfaktoren!E197</f>
        <v>Aluminium (primär)</v>
      </c>
      <c r="F198" s="185" t="str">
        <f>Emissionsfaktoren!F197</f>
        <v>Tonnen</v>
      </c>
      <c r="G198" s="18"/>
      <c r="H198" s="383"/>
      <c r="I198" s="383"/>
      <c r="J198" s="383"/>
      <c r="K198" s="383"/>
    </row>
    <row r="199" spans="2:11" ht="15" customHeight="1" x14ac:dyDescent="0.3">
      <c r="B199" s="392"/>
      <c r="C199" s="388"/>
      <c r="D199" s="388"/>
      <c r="E199" s="184" t="str">
        <f>Emissionsfaktoren!E198</f>
        <v>Aluminium (sekundär)</v>
      </c>
      <c r="F199" s="185" t="str">
        <f>Emissionsfaktoren!F198</f>
        <v>Tonnen</v>
      </c>
      <c r="G199" s="18"/>
      <c r="H199" s="383"/>
      <c r="I199" s="383"/>
      <c r="J199" s="383"/>
      <c r="K199" s="383"/>
    </row>
    <row r="200" spans="2:11" ht="15" customHeight="1" x14ac:dyDescent="0.3">
      <c r="B200" s="392"/>
      <c r="C200" s="388"/>
      <c r="D200" s="388"/>
      <c r="E200" s="184" t="str">
        <f>Emissionsfaktoren!E199</f>
        <v>Asphalt</v>
      </c>
      <c r="F200" s="185" t="str">
        <f>Emissionsfaktoren!F199</f>
        <v>Tonnen</v>
      </c>
      <c r="G200" s="18"/>
      <c r="H200" s="383"/>
      <c r="I200" s="383"/>
      <c r="J200" s="383"/>
      <c r="K200" s="383"/>
    </row>
    <row r="201" spans="2:11" ht="15" customHeight="1" x14ac:dyDescent="0.3">
      <c r="B201" s="392"/>
      <c r="C201" s="388"/>
      <c r="D201" s="388"/>
      <c r="E201" s="184" t="str">
        <f>Emissionsfaktoren!E200</f>
        <v>Bitumen</v>
      </c>
      <c r="F201" s="185" t="str">
        <f>Emissionsfaktoren!F200</f>
        <v>Tonnen</v>
      </c>
      <c r="G201" s="18"/>
      <c r="H201" s="383"/>
      <c r="I201" s="383"/>
      <c r="J201" s="383"/>
      <c r="K201" s="383"/>
    </row>
    <row r="202" spans="2:11" ht="15" customHeight="1" x14ac:dyDescent="0.3">
      <c r="B202" s="392"/>
      <c r="C202" s="388"/>
      <c r="D202" s="388"/>
      <c r="E202" s="184" t="str">
        <f>Emissionsfaktoren!E201</f>
        <v>Glas</v>
      </c>
      <c r="F202" s="185" t="str">
        <f>Emissionsfaktoren!F201</f>
        <v>Tonnen</v>
      </c>
      <c r="G202" s="18"/>
      <c r="H202" s="383"/>
      <c r="I202" s="383"/>
      <c r="J202" s="383"/>
      <c r="K202" s="383"/>
    </row>
    <row r="203" spans="2:11" ht="15" customHeight="1" x14ac:dyDescent="0.3">
      <c r="B203" s="392"/>
      <c r="C203" s="388"/>
      <c r="D203" s="388"/>
      <c r="E203" s="184" t="str">
        <f>Emissionsfaktoren!E202</f>
        <v>Holz</v>
      </c>
      <c r="F203" s="185" t="str">
        <f>Emissionsfaktoren!F202</f>
        <v>Tonnen</v>
      </c>
      <c r="G203" s="18"/>
      <c r="H203" s="383"/>
      <c r="I203" s="383"/>
      <c r="J203" s="383"/>
      <c r="K203" s="383"/>
    </row>
    <row r="204" spans="2:11" ht="15" customHeight="1" x14ac:dyDescent="0.3">
      <c r="B204" s="392"/>
      <c r="C204" s="388"/>
      <c r="D204" s="388"/>
      <c r="E204" s="184" t="str">
        <f>Emissionsfaktoren!E203</f>
        <v>Keramik</v>
      </c>
      <c r="F204" s="185" t="str">
        <f>Emissionsfaktoren!F203</f>
        <v>Tonnen</v>
      </c>
      <c r="G204" s="18"/>
      <c r="H204" s="383"/>
      <c r="I204" s="383"/>
      <c r="J204" s="383"/>
      <c r="K204" s="383"/>
    </row>
    <row r="205" spans="2:11" ht="15" customHeight="1" x14ac:dyDescent="0.3">
      <c r="B205" s="392"/>
      <c r="C205" s="388"/>
      <c r="D205" s="388"/>
      <c r="E205" s="184" t="str">
        <f>Emissionsfaktoren!E204</f>
        <v>Kunststoffe</v>
      </c>
      <c r="F205" s="185" t="str">
        <f>Emissionsfaktoren!F204</f>
        <v>Tonnen</v>
      </c>
      <c r="G205" s="18"/>
      <c r="H205" s="383"/>
      <c r="I205" s="383"/>
      <c r="J205" s="383"/>
      <c r="K205" s="383"/>
    </row>
    <row r="206" spans="2:11" ht="15" customHeight="1" x14ac:dyDescent="0.3">
      <c r="B206" s="392"/>
      <c r="C206" s="388"/>
      <c r="D206" s="388"/>
      <c r="E206" s="184" t="str">
        <f>Emissionsfaktoren!E205</f>
        <v>Kupfer (primär)</v>
      </c>
      <c r="F206" s="185" t="str">
        <f>Emissionsfaktoren!F205</f>
        <v>Tonnen</v>
      </c>
      <c r="G206" s="18"/>
      <c r="H206" s="383"/>
      <c r="I206" s="383"/>
      <c r="J206" s="383"/>
      <c r="K206" s="383"/>
    </row>
    <row r="207" spans="2:11" ht="15" customHeight="1" x14ac:dyDescent="0.3">
      <c r="B207" s="392"/>
      <c r="C207" s="388"/>
      <c r="D207" s="388"/>
      <c r="E207" s="184" t="str">
        <f>Emissionsfaktoren!E206</f>
        <v>Kupfer (sekundär)</v>
      </c>
      <c r="F207" s="185" t="str">
        <f>Emissionsfaktoren!F206</f>
        <v>Tonnen</v>
      </c>
      <c r="G207" s="18"/>
      <c r="H207" s="383"/>
      <c r="I207" s="383"/>
      <c r="J207" s="383"/>
      <c r="K207" s="383"/>
    </row>
    <row r="208" spans="2:11" ht="15" customHeight="1" x14ac:dyDescent="0.3">
      <c r="B208" s="392"/>
      <c r="C208" s="388"/>
      <c r="D208" s="388"/>
      <c r="E208" s="184" t="str">
        <f>Emissionsfaktoren!E207</f>
        <v>Rigips</v>
      </c>
      <c r="F208" s="185" t="str">
        <f>Emissionsfaktoren!F207</f>
        <v>Tonnen</v>
      </c>
      <c r="G208" s="18"/>
      <c r="H208" s="383"/>
      <c r="I208" s="383"/>
      <c r="J208" s="383"/>
      <c r="K208" s="383"/>
    </row>
    <row r="209" spans="2:11" ht="15" customHeight="1" x14ac:dyDescent="0.3">
      <c r="B209" s="392"/>
      <c r="C209" s="388"/>
      <c r="D209" s="388"/>
      <c r="E209" s="184" t="str">
        <f>Emissionsfaktoren!E208</f>
        <v>Stahl - Elektro (sekundär)</v>
      </c>
      <c r="F209" s="185" t="str">
        <f>Emissionsfaktoren!F208</f>
        <v>Tonnen</v>
      </c>
      <c r="G209" s="18"/>
      <c r="H209" s="383"/>
      <c r="I209" s="383"/>
      <c r="J209" s="383"/>
      <c r="K209" s="383"/>
    </row>
    <row r="210" spans="2:11" ht="15" customHeight="1" x14ac:dyDescent="0.3">
      <c r="B210" s="392"/>
      <c r="C210" s="388"/>
      <c r="D210" s="388"/>
      <c r="E210" s="184" t="str">
        <f>Emissionsfaktoren!E209</f>
        <v>Stahl - Konverter (primär)</v>
      </c>
      <c r="F210" s="185" t="str">
        <f>Emissionsfaktoren!F209</f>
        <v>Tonnen</v>
      </c>
      <c r="G210" s="18"/>
      <c r="H210" s="383"/>
      <c r="I210" s="383"/>
      <c r="J210" s="383"/>
      <c r="K210" s="383"/>
    </row>
    <row r="211" spans="2:11" ht="15" customHeight="1" x14ac:dyDescent="0.3">
      <c r="B211" s="392"/>
      <c r="C211" s="388"/>
      <c r="D211" s="388"/>
      <c r="E211" s="184" t="str">
        <f>Emissionsfaktoren!E210</f>
        <v>Steinwolle</v>
      </c>
      <c r="F211" s="185" t="str">
        <f>Emissionsfaktoren!F210</f>
        <v>Tonnen</v>
      </c>
      <c r="G211" s="18"/>
      <c r="H211" s="383"/>
      <c r="I211" s="383"/>
      <c r="J211" s="383"/>
      <c r="K211" s="383"/>
    </row>
    <row r="212" spans="2:11" ht="15" customHeight="1" x14ac:dyDescent="0.3">
      <c r="B212" s="392"/>
      <c r="C212" s="388"/>
      <c r="D212" s="388"/>
      <c r="E212" s="184" t="str">
        <f>Emissionsfaktoren!E211</f>
        <v>Zement</v>
      </c>
      <c r="F212" s="185" t="str">
        <f>Emissionsfaktoren!F211</f>
        <v>Tonnen</v>
      </c>
      <c r="G212" s="18"/>
      <c r="H212" s="383"/>
      <c r="I212" s="383"/>
      <c r="J212" s="383"/>
      <c r="K212" s="383"/>
    </row>
    <row r="213" spans="2:11" ht="15" customHeight="1" x14ac:dyDescent="0.3">
      <c r="B213" s="393"/>
      <c r="C213" s="389"/>
      <c r="D213" s="389"/>
      <c r="E213" s="184" t="str">
        <f>Emissionsfaktoren!E212</f>
        <v>Ziegel</v>
      </c>
      <c r="F213" s="185" t="str">
        <f>Emissionsfaktoren!F212</f>
        <v>Tonnen</v>
      </c>
      <c r="G213" s="18"/>
      <c r="H213" s="25"/>
      <c r="I213" s="25"/>
      <c r="J213" s="25"/>
      <c r="K213" s="25"/>
    </row>
    <row r="214" spans="2:11" ht="25.8" x14ac:dyDescent="0.3">
      <c r="B214" s="385" t="str">
        <f>Emissionsfaktoren!B213</f>
        <v>MENSA</v>
      </c>
      <c r="C214" s="386"/>
      <c r="D214" s="386"/>
      <c r="E214" s="386"/>
      <c r="F214" s="15" t="s">
        <v>43</v>
      </c>
      <c r="G214" s="17"/>
      <c r="H214" s="17"/>
      <c r="I214" s="17"/>
      <c r="J214" s="17"/>
      <c r="K214" s="17"/>
    </row>
    <row r="215" spans="2:11" ht="15.75" customHeight="1" x14ac:dyDescent="0.3">
      <c r="B215" s="384" t="s">
        <v>59</v>
      </c>
      <c r="C215" s="381" t="str">
        <f>Emissionsfaktoren!C214</f>
        <v>Strom</v>
      </c>
      <c r="D215" s="381" t="str">
        <f>Emissionsfaktoren!D214</f>
        <v>Stromverbrauch</v>
      </c>
      <c r="E215" s="380" t="str">
        <f>Emissionsfaktoren!E214</f>
        <v>mit Zertifizierung nach Umweltzeichen RL UZ 46</v>
      </c>
      <c r="F215" s="132" t="str">
        <f>Emissionsfaktoren!F214</f>
        <v>kWh</v>
      </c>
      <c r="G215" s="18"/>
      <c r="H215" s="19"/>
      <c r="I215" s="19"/>
      <c r="J215" s="19"/>
      <c r="K215" s="19"/>
    </row>
    <row r="216" spans="2:11" x14ac:dyDescent="0.3">
      <c r="B216" s="384"/>
      <c r="C216" s="381"/>
      <c r="D216" s="381"/>
      <c r="E216" s="380"/>
      <c r="F216" s="132" t="str">
        <f>Emissionsfaktoren!F215</f>
        <v>MWh</v>
      </c>
      <c r="G216" s="18"/>
      <c r="H216" s="19"/>
      <c r="I216" s="19"/>
      <c r="J216" s="19"/>
      <c r="K216" s="19"/>
    </row>
    <row r="217" spans="2:11" ht="15.75" customHeight="1" x14ac:dyDescent="0.3">
      <c r="B217" s="384"/>
      <c r="C217" s="381"/>
      <c r="D217" s="381"/>
      <c r="E217" s="380" t="str">
        <f>Emissionsfaktoren!E216</f>
        <v>ohne  Zertifizierung nach Umweltzeichen RL UZ 46</v>
      </c>
      <c r="F217" s="132" t="str">
        <f>Emissionsfaktoren!F216</f>
        <v>kWh</v>
      </c>
      <c r="G217" s="18"/>
      <c r="H217" s="19"/>
      <c r="I217" s="19"/>
      <c r="J217" s="19"/>
      <c r="K217" s="19"/>
    </row>
    <row r="218" spans="2:11" x14ac:dyDescent="0.3">
      <c r="B218" s="384"/>
      <c r="C218" s="381"/>
      <c r="D218" s="381"/>
      <c r="E218" s="380"/>
      <c r="F218" s="132" t="str">
        <f>Emissionsfaktoren!F217</f>
        <v>MWh</v>
      </c>
      <c r="G218" s="18"/>
      <c r="H218" s="19"/>
      <c r="I218" s="19"/>
      <c r="J218" s="19"/>
      <c r="K218" s="19"/>
    </row>
    <row r="219" spans="2:11" ht="15.75" customHeight="1" x14ac:dyDescent="0.3">
      <c r="B219" s="384"/>
      <c r="C219" s="381" t="str">
        <f>Emissionsfaktoren!C218</f>
        <v>Wärme</v>
      </c>
      <c r="D219" s="381" t="str">
        <f>Emissionsfaktoren!D218</f>
        <v>Erdgasverbrauch Wärme</v>
      </c>
      <c r="E219" s="381"/>
      <c r="F219" s="132" t="str">
        <f>Emissionsfaktoren!F218</f>
        <v>kWh (Heizwert)</v>
      </c>
      <c r="G219" s="18"/>
      <c r="H219" s="19"/>
      <c r="I219" s="19"/>
      <c r="J219" s="19"/>
      <c r="K219" s="19"/>
    </row>
    <row r="220" spans="2:11" x14ac:dyDescent="0.3">
      <c r="B220" s="384"/>
      <c r="C220" s="381"/>
      <c r="D220" s="381"/>
      <c r="E220" s="381"/>
      <c r="F220" s="132" t="str">
        <f>Emissionsfaktoren!F219</f>
        <v>kWh (Brennwert)</v>
      </c>
      <c r="G220" s="18"/>
      <c r="H220" s="19"/>
      <c r="I220" s="19"/>
      <c r="J220" s="19"/>
      <c r="K220" s="19"/>
    </row>
    <row r="221" spans="2:11" x14ac:dyDescent="0.3">
      <c r="B221" s="384"/>
      <c r="C221" s="381"/>
      <c r="D221" s="381"/>
      <c r="E221" s="381"/>
      <c r="F221" s="132" t="str">
        <f>Emissionsfaktoren!F220</f>
        <v>Nm³</v>
      </c>
      <c r="G221" s="18"/>
      <c r="H221" s="19"/>
      <c r="I221" s="19"/>
      <c r="J221" s="19"/>
      <c r="K221" s="19"/>
    </row>
    <row r="222" spans="2:11" ht="15.75" customHeight="1" x14ac:dyDescent="0.3">
      <c r="B222" s="384"/>
      <c r="C222" s="381"/>
      <c r="D222" s="381" t="str">
        <f>Emissionsfaktoren!D221</f>
        <v>Heizölverbrauch Wärme</v>
      </c>
      <c r="E222" s="380" t="str">
        <f>Emissionsfaktoren!E221</f>
        <v>Heizöl extra leicht (EL)</v>
      </c>
      <c r="F222" s="132" t="str">
        <f>Emissionsfaktoren!F221</f>
        <v>kWh</v>
      </c>
      <c r="G222" s="18"/>
      <c r="H222" s="19"/>
      <c r="I222" s="19"/>
      <c r="J222" s="19"/>
      <c r="K222" s="19"/>
    </row>
    <row r="223" spans="2:11" x14ac:dyDescent="0.3">
      <c r="B223" s="384"/>
      <c r="C223" s="381"/>
      <c r="D223" s="381"/>
      <c r="E223" s="380"/>
      <c r="F223" s="132" t="str">
        <f>Emissionsfaktoren!F222</f>
        <v>Liter</v>
      </c>
      <c r="G223" s="18"/>
      <c r="H223" s="19"/>
      <c r="I223" s="19"/>
      <c r="J223" s="19"/>
      <c r="K223" s="19"/>
    </row>
    <row r="224" spans="2:11" ht="15.75" customHeight="1" x14ac:dyDescent="0.3">
      <c r="B224" s="384"/>
      <c r="C224" s="381"/>
      <c r="D224" s="381"/>
      <c r="E224" s="380" t="str">
        <f>Emissionsfaktoren!E223</f>
        <v>Heizöl leicht</v>
      </c>
      <c r="F224" s="132" t="str">
        <f>Emissionsfaktoren!F223</f>
        <v>kWh</v>
      </c>
      <c r="G224" s="18"/>
      <c r="H224" s="19"/>
      <c r="I224" s="19"/>
      <c r="J224" s="19"/>
      <c r="K224" s="19"/>
    </row>
    <row r="225" spans="2:11" x14ac:dyDescent="0.3">
      <c r="B225" s="384"/>
      <c r="C225" s="381"/>
      <c r="D225" s="381"/>
      <c r="E225" s="380"/>
      <c r="F225" s="132" t="str">
        <f>Emissionsfaktoren!F224</f>
        <v>Liter</v>
      </c>
      <c r="G225" s="18"/>
      <c r="H225" s="19"/>
      <c r="I225" s="19"/>
      <c r="J225" s="19"/>
      <c r="K225" s="19"/>
    </row>
    <row r="226" spans="2:11" ht="15.75" customHeight="1" x14ac:dyDescent="0.3">
      <c r="B226" s="384"/>
      <c r="C226" s="381"/>
      <c r="D226" s="381" t="str">
        <f>Emissionsfaktoren!D225</f>
        <v>Kohleverbrauch Wärme</v>
      </c>
      <c r="E226" s="381"/>
      <c r="F226" s="132" t="str">
        <f>Emissionsfaktoren!F225</f>
        <v>kWh</v>
      </c>
      <c r="G226" s="18"/>
      <c r="H226" s="19"/>
      <c r="I226" s="19"/>
      <c r="J226" s="19"/>
      <c r="K226" s="19"/>
    </row>
    <row r="227" spans="2:11" x14ac:dyDescent="0.3">
      <c r="B227" s="384"/>
      <c r="C227" s="381"/>
      <c r="D227" s="381"/>
      <c r="E227" s="381"/>
      <c r="F227" s="132" t="str">
        <f>Emissionsfaktoren!F226</f>
        <v>kg</v>
      </c>
      <c r="G227" s="18"/>
      <c r="H227" s="19"/>
      <c r="I227" s="19"/>
      <c r="J227" s="19"/>
      <c r="K227" s="19"/>
    </row>
    <row r="228" spans="2:11" ht="15.75" customHeight="1" x14ac:dyDescent="0.3">
      <c r="B228" s="384"/>
      <c r="C228" s="381" t="str">
        <f>Emissionsfaktoren!C227</f>
        <v>Fernwärme</v>
      </c>
      <c r="D228" s="380" t="str">
        <f>Emissionsfaktoren!D227</f>
        <v>Wien Energie Vertrieb GmbH &amp; CO KG</v>
      </c>
      <c r="E228" s="380" t="str">
        <f>Emissionsfaktoren!E227</f>
        <v>Wien</v>
      </c>
      <c r="F228" s="132" t="str">
        <f>Emissionsfaktoren!F227</f>
        <v xml:space="preserve">kWh </v>
      </c>
      <c r="G228" s="18"/>
      <c r="H228" s="19"/>
      <c r="I228" s="19"/>
      <c r="J228" s="19"/>
      <c r="K228" s="19"/>
    </row>
    <row r="229" spans="2:11" x14ac:dyDescent="0.3">
      <c r="B229" s="384"/>
      <c r="C229" s="381"/>
      <c r="D229" s="380"/>
      <c r="E229" s="380"/>
      <c r="F229" s="132" t="str">
        <f>Emissionsfaktoren!F228</f>
        <v>MWh</v>
      </c>
      <c r="G229" s="18"/>
      <c r="H229" s="19"/>
      <c r="I229" s="19"/>
      <c r="J229" s="19"/>
      <c r="K229" s="19"/>
    </row>
    <row r="230" spans="2:11" ht="15.75" customHeight="1" x14ac:dyDescent="0.3">
      <c r="B230" s="384"/>
      <c r="C230" s="381"/>
      <c r="D230" s="382" t="str">
        <f>Emissionsfaktoren!D229</f>
        <v>EVN Energievertrieb GmbH &amp; Co KG</v>
      </c>
      <c r="E230" s="380" t="str">
        <f>Emissionsfaktoren!E229</f>
        <v>Wr. Neustadt</v>
      </c>
      <c r="F230" s="132" t="str">
        <f>Emissionsfaktoren!F229</f>
        <v xml:space="preserve">kWh </v>
      </c>
      <c r="G230" s="18"/>
      <c r="H230" s="19"/>
      <c r="I230" s="19"/>
      <c r="J230" s="19"/>
      <c r="K230" s="19"/>
    </row>
    <row r="231" spans="2:11" x14ac:dyDescent="0.3">
      <c r="B231" s="384"/>
      <c r="C231" s="381"/>
      <c r="D231" s="382"/>
      <c r="E231" s="380"/>
      <c r="F231" s="132" t="str">
        <f>Emissionsfaktoren!F230</f>
        <v>MWh</v>
      </c>
      <c r="G231" s="18"/>
      <c r="H231" s="19"/>
      <c r="I231" s="19"/>
      <c r="J231" s="19"/>
      <c r="K231" s="19"/>
    </row>
    <row r="232" spans="2:11" x14ac:dyDescent="0.3">
      <c r="B232" s="384"/>
      <c r="C232" s="381"/>
      <c r="D232" s="382"/>
      <c r="E232" s="380" t="str">
        <f>Emissionsfaktoren!E231</f>
        <v>Krems</v>
      </c>
      <c r="F232" s="132" t="str">
        <f>Emissionsfaktoren!F231</f>
        <v xml:space="preserve">kWh </v>
      </c>
      <c r="G232" s="18"/>
      <c r="H232" s="19"/>
      <c r="I232" s="19"/>
      <c r="J232" s="19"/>
      <c r="K232" s="19"/>
    </row>
    <row r="233" spans="2:11" x14ac:dyDescent="0.3">
      <c r="B233" s="384"/>
      <c r="C233" s="381"/>
      <c r="D233" s="382"/>
      <c r="E233" s="380"/>
      <c r="F233" s="132" t="str">
        <f>Emissionsfaktoren!F232</f>
        <v>MWh</v>
      </c>
      <c r="G233" s="18"/>
      <c r="H233" s="19"/>
      <c r="I233" s="19"/>
      <c r="J233" s="19"/>
      <c r="K233" s="19"/>
    </row>
    <row r="234" spans="2:11" ht="15.75" customHeight="1" x14ac:dyDescent="0.3">
      <c r="B234" s="384"/>
      <c r="C234" s="381"/>
      <c r="D234" s="380" t="str">
        <f>Emissionsfaktoren!D233</f>
        <v>Fernwärme St. Pölten GmbH</v>
      </c>
      <c r="E234" s="380" t="str">
        <f>Emissionsfaktoren!E233</f>
        <v>St. Pölten</v>
      </c>
      <c r="F234" s="132" t="str">
        <f>Emissionsfaktoren!F233</f>
        <v xml:space="preserve">kWh </v>
      </c>
      <c r="G234" s="18"/>
      <c r="H234" s="19"/>
      <c r="I234" s="19"/>
      <c r="J234" s="19"/>
      <c r="K234" s="19"/>
    </row>
    <row r="235" spans="2:11" x14ac:dyDescent="0.3">
      <c r="B235" s="384"/>
      <c r="C235" s="381"/>
      <c r="D235" s="380"/>
      <c r="E235" s="380"/>
      <c r="F235" s="132" t="str">
        <f>Emissionsfaktoren!F234</f>
        <v>MWh</v>
      </c>
      <c r="G235" s="18"/>
      <c r="H235" s="19"/>
      <c r="I235" s="19"/>
      <c r="J235" s="19"/>
      <c r="K235" s="19"/>
    </row>
    <row r="236" spans="2:11" ht="15.75" customHeight="1" x14ac:dyDescent="0.3">
      <c r="B236" s="384"/>
      <c r="C236" s="381"/>
      <c r="D236" s="380" t="str">
        <f>Emissionsfaktoren!D235</f>
        <v>Energie Burgenland AG</v>
      </c>
      <c r="E236" s="380" t="str">
        <f>Emissionsfaktoren!E235</f>
        <v>Eisenstadt</v>
      </c>
      <c r="F236" s="132" t="str">
        <f>Emissionsfaktoren!F235</f>
        <v xml:space="preserve">kWh </v>
      </c>
      <c r="G236" s="18"/>
      <c r="H236" s="19"/>
      <c r="I236" s="19"/>
      <c r="J236" s="19"/>
      <c r="K236" s="19"/>
    </row>
    <row r="237" spans="2:11" x14ac:dyDescent="0.3">
      <c r="B237" s="384"/>
      <c r="C237" s="381"/>
      <c r="D237" s="380"/>
      <c r="E237" s="380"/>
      <c r="F237" s="132" t="str">
        <f>Emissionsfaktoren!F236</f>
        <v>MWh</v>
      </c>
      <c r="G237" s="18"/>
      <c r="H237" s="19"/>
      <c r="I237" s="19"/>
      <c r="J237" s="19"/>
      <c r="K237" s="19"/>
    </row>
    <row r="238" spans="2:11" ht="15.75" customHeight="1" x14ac:dyDescent="0.3">
      <c r="B238" s="384"/>
      <c r="C238" s="381"/>
      <c r="D238" s="380" t="str">
        <f>Emissionsfaktoren!D237</f>
        <v>Linz Strom Vertrieb GmbH &amp; Co KG</v>
      </c>
      <c r="E238" s="380" t="str">
        <f>Emissionsfaktoren!E237</f>
        <v>Linz</v>
      </c>
      <c r="F238" s="132" t="str">
        <f>Emissionsfaktoren!F237</f>
        <v xml:space="preserve">kWh </v>
      </c>
      <c r="G238" s="18"/>
      <c r="H238" s="19"/>
      <c r="I238" s="19"/>
      <c r="J238" s="19"/>
      <c r="K238" s="19"/>
    </row>
    <row r="239" spans="2:11" x14ac:dyDescent="0.3">
      <c r="B239" s="384"/>
      <c r="C239" s="381"/>
      <c r="D239" s="380"/>
      <c r="E239" s="380"/>
      <c r="F239" s="132" t="str">
        <f>Emissionsfaktoren!F238</f>
        <v>MWh</v>
      </c>
      <c r="G239" s="18"/>
      <c r="H239" s="19"/>
      <c r="I239" s="19"/>
      <c r="J239" s="19"/>
      <c r="K239" s="19"/>
    </row>
    <row r="240" spans="2:11" ht="15.75" customHeight="1" x14ac:dyDescent="0.3">
      <c r="B240" s="384"/>
      <c r="C240" s="381"/>
      <c r="D240" s="380" t="str">
        <f>Emissionsfaktoren!D239</f>
        <v>Wels Strom GmbH</v>
      </c>
      <c r="E240" s="380" t="str">
        <f>Emissionsfaktoren!E239</f>
        <v>Wels</v>
      </c>
      <c r="F240" s="132" t="str">
        <f>Emissionsfaktoren!F239</f>
        <v xml:space="preserve">kWh </v>
      </c>
      <c r="G240" s="18"/>
      <c r="H240" s="19"/>
      <c r="I240" s="19"/>
      <c r="J240" s="19"/>
      <c r="K240" s="19"/>
    </row>
    <row r="241" spans="2:11" x14ac:dyDescent="0.3">
      <c r="B241" s="384"/>
      <c r="C241" s="381"/>
      <c r="D241" s="380"/>
      <c r="E241" s="380"/>
      <c r="F241" s="132" t="str">
        <f>Emissionsfaktoren!F240</f>
        <v>MWh</v>
      </c>
      <c r="G241" s="18"/>
      <c r="H241" s="19"/>
      <c r="I241" s="19"/>
      <c r="J241" s="19"/>
      <c r="K241" s="19"/>
    </row>
    <row r="242" spans="2:11" ht="15.75" customHeight="1" x14ac:dyDescent="0.3">
      <c r="B242" s="384"/>
      <c r="C242" s="381"/>
      <c r="D242" s="380" t="str">
        <f>Emissionsfaktoren!D241</f>
        <v>Fernwärme Steyr GmbH</v>
      </c>
      <c r="E242" s="380" t="str">
        <f>Emissionsfaktoren!E241</f>
        <v>Steyr</v>
      </c>
      <c r="F242" s="132" t="str">
        <f>Emissionsfaktoren!F241</f>
        <v xml:space="preserve">kWh </v>
      </c>
      <c r="G242" s="18"/>
      <c r="H242" s="19"/>
      <c r="I242" s="19"/>
      <c r="J242" s="19"/>
      <c r="K242" s="19"/>
    </row>
    <row r="243" spans="2:11" x14ac:dyDescent="0.3">
      <c r="B243" s="384"/>
      <c r="C243" s="381"/>
      <c r="D243" s="380"/>
      <c r="E243" s="380"/>
      <c r="F243" s="132" t="str">
        <f>Emissionsfaktoren!F242</f>
        <v>MWh</v>
      </c>
      <c r="G243" s="18"/>
      <c r="H243" s="19"/>
      <c r="I243" s="19"/>
      <c r="J243" s="19"/>
      <c r="K243" s="19"/>
    </row>
    <row r="244" spans="2:11" ht="15.75" customHeight="1" x14ac:dyDescent="0.3">
      <c r="B244" s="384"/>
      <c r="C244" s="381"/>
      <c r="D244" s="380" t="str">
        <f>Emissionsfaktoren!D243</f>
        <v>Salzburg AG</v>
      </c>
      <c r="E244" s="380" t="str">
        <f>Emissionsfaktoren!E243</f>
        <v>Salzburg</v>
      </c>
      <c r="F244" s="132" t="str">
        <f>Emissionsfaktoren!F243</f>
        <v xml:space="preserve">kWh </v>
      </c>
      <c r="G244" s="18"/>
      <c r="H244" s="19"/>
      <c r="I244" s="19"/>
      <c r="J244" s="19"/>
      <c r="K244" s="19"/>
    </row>
    <row r="245" spans="2:11" x14ac:dyDescent="0.3">
      <c r="B245" s="384"/>
      <c r="C245" s="381"/>
      <c r="D245" s="380"/>
      <c r="E245" s="380"/>
      <c r="F245" s="132" t="str">
        <f>Emissionsfaktoren!F244</f>
        <v>MWh</v>
      </c>
      <c r="G245" s="18"/>
      <c r="H245" s="19"/>
      <c r="I245" s="19"/>
      <c r="J245" s="19"/>
      <c r="K245" s="19"/>
    </row>
    <row r="246" spans="2:11" ht="15.75" customHeight="1" x14ac:dyDescent="0.3">
      <c r="B246" s="384"/>
      <c r="C246" s="381"/>
      <c r="D246" s="380" t="str">
        <f>Emissionsfaktoren!D245</f>
        <v>Stadtwerke Hall in Tirol</v>
      </c>
      <c r="E246" s="380" t="str">
        <f>Emissionsfaktoren!E245</f>
        <v>Hall/Tirol</v>
      </c>
      <c r="F246" s="132" t="str">
        <f>Emissionsfaktoren!F245</f>
        <v xml:space="preserve">kWh </v>
      </c>
      <c r="G246" s="18"/>
      <c r="H246" s="19"/>
      <c r="I246" s="19"/>
      <c r="J246" s="19"/>
      <c r="K246" s="19"/>
    </row>
    <row r="247" spans="2:11" x14ac:dyDescent="0.3">
      <c r="B247" s="384"/>
      <c r="C247" s="381"/>
      <c r="D247" s="380"/>
      <c r="E247" s="380"/>
      <c r="F247" s="132" t="str">
        <f>Emissionsfaktoren!F246</f>
        <v>MWh</v>
      </c>
      <c r="G247" s="18"/>
      <c r="H247" s="19"/>
      <c r="I247" s="19"/>
      <c r="J247" s="19"/>
      <c r="K247" s="19"/>
    </row>
    <row r="248" spans="2:11" ht="15.75" customHeight="1" x14ac:dyDescent="0.3">
      <c r="B248" s="384"/>
      <c r="C248" s="381"/>
      <c r="D248" s="380" t="str">
        <f>Emissionsfaktoren!D247</f>
        <v xml:space="preserve">Stadtwerke Kufstein </v>
      </c>
      <c r="E248" s="380" t="str">
        <f>Emissionsfaktoren!E247</f>
        <v>Kufstein</v>
      </c>
      <c r="F248" s="132" t="str">
        <f>Emissionsfaktoren!F247</f>
        <v xml:space="preserve">kWh </v>
      </c>
      <c r="G248" s="18"/>
      <c r="H248" s="19"/>
      <c r="I248" s="19"/>
      <c r="J248" s="19"/>
      <c r="K248" s="19"/>
    </row>
    <row r="249" spans="2:11" x14ac:dyDescent="0.3">
      <c r="B249" s="384"/>
      <c r="C249" s="381"/>
      <c r="D249" s="380"/>
      <c r="E249" s="380"/>
      <c r="F249" s="132" t="str">
        <f>Emissionsfaktoren!F248</f>
        <v>MWh</v>
      </c>
      <c r="G249" s="18"/>
      <c r="H249" s="19"/>
      <c r="I249" s="19"/>
      <c r="J249" s="19"/>
      <c r="K249" s="19"/>
    </row>
    <row r="250" spans="2:11" ht="15.75" customHeight="1" x14ac:dyDescent="0.3">
      <c r="B250" s="384"/>
      <c r="C250" s="381"/>
      <c r="D250" s="380" t="str">
        <f>Emissionsfaktoren!D249</f>
        <v xml:space="preserve">TIGAS-Erdgas Tirol GmbH </v>
      </c>
      <c r="E250" s="380" t="str">
        <f>Emissionsfaktoren!E249</f>
        <v>Innsbruck</v>
      </c>
      <c r="F250" s="132" t="str">
        <f>Emissionsfaktoren!F249</f>
        <v xml:space="preserve">kWh </v>
      </c>
      <c r="G250" s="18"/>
      <c r="H250" s="19"/>
      <c r="I250" s="19"/>
      <c r="J250" s="19"/>
      <c r="K250" s="19"/>
    </row>
    <row r="251" spans="2:11" x14ac:dyDescent="0.3">
      <c r="B251" s="384"/>
      <c r="C251" s="381"/>
      <c r="D251" s="380"/>
      <c r="E251" s="380"/>
      <c r="F251" s="132" t="str">
        <f>Emissionsfaktoren!F250</f>
        <v>MWh</v>
      </c>
      <c r="G251" s="18"/>
      <c r="H251" s="19"/>
      <c r="I251" s="19"/>
      <c r="J251" s="19"/>
      <c r="K251" s="19"/>
    </row>
    <row r="252" spans="2:11" ht="15.75" customHeight="1" x14ac:dyDescent="0.3">
      <c r="B252" s="384"/>
      <c r="C252" s="381"/>
      <c r="D252" s="380" t="str">
        <f>Emissionsfaktoren!D251</f>
        <v>Stadtwerke Feldkrich</v>
      </c>
      <c r="E252" s="380" t="str">
        <f>Emissionsfaktoren!E251</f>
        <v>Feldkrich</v>
      </c>
      <c r="F252" s="132" t="str">
        <f>Emissionsfaktoren!F251</f>
        <v xml:space="preserve">kWh </v>
      </c>
      <c r="G252" s="18"/>
      <c r="H252" s="19"/>
      <c r="I252" s="19"/>
      <c r="J252" s="19"/>
      <c r="K252" s="19"/>
    </row>
    <row r="253" spans="2:11" x14ac:dyDescent="0.3">
      <c r="B253" s="384"/>
      <c r="C253" s="381"/>
      <c r="D253" s="380"/>
      <c r="E253" s="380"/>
      <c r="F253" s="132" t="str">
        <f>Emissionsfaktoren!F252</f>
        <v>MWh</v>
      </c>
      <c r="G253" s="18"/>
      <c r="H253" s="19"/>
      <c r="I253" s="19"/>
      <c r="J253" s="19"/>
      <c r="K253" s="19"/>
    </row>
    <row r="254" spans="2:11" ht="15.75" customHeight="1" x14ac:dyDescent="0.3">
      <c r="B254" s="384"/>
      <c r="C254" s="381"/>
      <c r="D254" s="380" t="str">
        <f>Emissionsfaktoren!D253</f>
        <v>Stadtwerke Klagenfurt AG</v>
      </c>
      <c r="E254" s="380" t="str">
        <f>Emissionsfaktoren!E253</f>
        <v>Klagenfurt</v>
      </c>
      <c r="F254" s="132" t="str">
        <f>Emissionsfaktoren!F253</f>
        <v xml:space="preserve">kWh </v>
      </c>
      <c r="G254" s="18"/>
      <c r="H254" s="19"/>
      <c r="I254" s="19"/>
      <c r="J254" s="19"/>
      <c r="K254" s="19"/>
    </row>
    <row r="255" spans="2:11" x14ac:dyDescent="0.3">
      <c r="B255" s="384"/>
      <c r="C255" s="381"/>
      <c r="D255" s="380"/>
      <c r="E255" s="380"/>
      <c r="F255" s="132" t="str">
        <f>Emissionsfaktoren!F254</f>
        <v>MWh</v>
      </c>
      <c r="G255" s="18"/>
      <c r="H255" s="19"/>
      <c r="I255" s="19"/>
      <c r="J255" s="19"/>
      <c r="K255" s="19"/>
    </row>
    <row r="256" spans="2:11" ht="15.75" customHeight="1" x14ac:dyDescent="0.3">
      <c r="B256" s="384"/>
      <c r="C256" s="381"/>
      <c r="D256" s="382" t="str">
        <f>Emissionsfaktoren!D255</f>
        <v xml:space="preserve">KELAG Kärntner Elektrizitäts-Aktiengesellschaft </v>
      </c>
      <c r="E256" s="380" t="str">
        <f>Emissionsfaktoren!E255</f>
        <v>Spittal/Drau</v>
      </c>
      <c r="F256" s="132" t="str">
        <f>Emissionsfaktoren!F255</f>
        <v xml:space="preserve">kWh </v>
      </c>
      <c r="G256" s="18"/>
      <c r="H256" s="19"/>
      <c r="I256" s="19"/>
      <c r="J256" s="19"/>
      <c r="K256" s="19"/>
    </row>
    <row r="257" spans="2:11" x14ac:dyDescent="0.3">
      <c r="B257" s="384"/>
      <c r="C257" s="381"/>
      <c r="D257" s="382"/>
      <c r="E257" s="380"/>
      <c r="F257" s="132" t="str">
        <f>Emissionsfaktoren!F256</f>
        <v>MWh</v>
      </c>
      <c r="G257" s="18"/>
      <c r="H257" s="19"/>
      <c r="I257" s="19"/>
      <c r="J257" s="19"/>
      <c r="K257" s="19"/>
    </row>
    <row r="258" spans="2:11" x14ac:dyDescent="0.3">
      <c r="B258" s="384"/>
      <c r="C258" s="381"/>
      <c r="D258" s="382"/>
      <c r="E258" s="380" t="str">
        <f>Emissionsfaktoren!E257</f>
        <v>Villach</v>
      </c>
      <c r="F258" s="132" t="str">
        <f>Emissionsfaktoren!F257</f>
        <v xml:space="preserve">kWh </v>
      </c>
      <c r="G258" s="18"/>
      <c r="H258" s="19"/>
      <c r="I258" s="19"/>
      <c r="J258" s="19"/>
      <c r="K258" s="19"/>
    </row>
    <row r="259" spans="2:11" x14ac:dyDescent="0.3">
      <c r="B259" s="384"/>
      <c r="C259" s="381"/>
      <c r="D259" s="382"/>
      <c r="E259" s="380"/>
      <c r="F259" s="132" t="str">
        <f>Emissionsfaktoren!F258</f>
        <v>MWh</v>
      </c>
      <c r="G259" s="18"/>
      <c r="H259" s="19"/>
      <c r="I259" s="19"/>
      <c r="J259" s="19"/>
      <c r="K259" s="19"/>
    </row>
    <row r="260" spans="2:11" ht="15.75" customHeight="1" x14ac:dyDescent="0.3">
      <c r="B260" s="384"/>
      <c r="C260" s="381"/>
      <c r="D260" s="380" t="str">
        <f>Emissionsfaktoren!D259</f>
        <v>Energie Graz AG</v>
      </c>
      <c r="E260" s="380" t="str">
        <f>Emissionsfaktoren!E259</f>
        <v>Graz</v>
      </c>
      <c r="F260" s="132" t="str">
        <f>Emissionsfaktoren!F259</f>
        <v xml:space="preserve">kWh </v>
      </c>
      <c r="G260" s="18"/>
      <c r="H260" s="19"/>
      <c r="I260" s="19"/>
      <c r="J260" s="19"/>
      <c r="K260" s="19"/>
    </row>
    <row r="261" spans="2:11" x14ac:dyDescent="0.3">
      <c r="B261" s="384"/>
      <c r="C261" s="381"/>
      <c r="D261" s="380"/>
      <c r="E261" s="380"/>
      <c r="F261" s="132" t="str">
        <f>Emissionsfaktoren!F260</f>
        <v>MWh</v>
      </c>
      <c r="G261" s="18"/>
      <c r="H261" s="19"/>
      <c r="I261" s="19"/>
      <c r="J261" s="19"/>
      <c r="K261" s="19"/>
    </row>
    <row r="262" spans="2:11" ht="15.75" customHeight="1" x14ac:dyDescent="0.3">
      <c r="B262" s="384"/>
      <c r="C262" s="381"/>
      <c r="D262" s="380" t="str">
        <f>Emissionsfaktoren!D261</f>
        <v>Stadtwerke Kapfenberg</v>
      </c>
      <c r="E262" s="380" t="str">
        <f>Emissionsfaktoren!E261</f>
        <v>Kapfenberg</v>
      </c>
      <c r="F262" s="132" t="str">
        <f>Emissionsfaktoren!F261</f>
        <v xml:space="preserve">kWh </v>
      </c>
      <c r="G262" s="18"/>
      <c r="H262" s="19"/>
      <c r="I262" s="19"/>
      <c r="J262" s="19"/>
      <c r="K262" s="19"/>
    </row>
    <row r="263" spans="2:11" x14ac:dyDescent="0.3">
      <c r="B263" s="384"/>
      <c r="C263" s="381"/>
      <c r="D263" s="380"/>
      <c r="E263" s="380"/>
      <c r="F263" s="132" t="str">
        <f>Emissionsfaktoren!F262</f>
        <v>MWh</v>
      </c>
      <c r="G263" s="18"/>
      <c r="H263" s="19"/>
      <c r="I263" s="19"/>
      <c r="J263" s="19"/>
      <c r="K263" s="19"/>
    </row>
    <row r="264" spans="2:11" ht="15.75" customHeight="1" x14ac:dyDescent="0.3">
      <c r="B264" s="384"/>
      <c r="C264" s="381"/>
      <c r="D264" s="380" t="str">
        <f>Emissionsfaktoren!D263</f>
        <v>Bad Gleichberger Naturwärme GmbH</v>
      </c>
      <c r="E264" s="380" t="str">
        <f>Emissionsfaktoren!E263</f>
        <v>Bad Gleichenberg</v>
      </c>
      <c r="F264" s="132" t="str">
        <f>Emissionsfaktoren!F263</f>
        <v xml:space="preserve">kWh </v>
      </c>
      <c r="G264" s="18"/>
      <c r="H264" s="19"/>
      <c r="I264" s="19"/>
      <c r="J264" s="19"/>
      <c r="K264" s="19"/>
    </row>
    <row r="265" spans="2:11" x14ac:dyDescent="0.3">
      <c r="B265" s="384"/>
      <c r="C265" s="381"/>
      <c r="D265" s="380"/>
      <c r="E265" s="380"/>
      <c r="F265" s="132" t="str">
        <f>Emissionsfaktoren!F264</f>
        <v>MWh</v>
      </c>
      <c r="G265" s="18"/>
      <c r="H265" s="19"/>
      <c r="I265" s="19"/>
      <c r="J265" s="19"/>
      <c r="K265" s="19"/>
    </row>
    <row r="266" spans="2:11" ht="15.75" customHeight="1" x14ac:dyDescent="0.3">
      <c r="B266" s="384"/>
      <c r="C266" s="381"/>
      <c r="D266" s="380" t="str">
        <f>Emissionsfaktoren!D265</f>
        <v>Stadtwerke Leoben</v>
      </c>
      <c r="E266" s="380" t="str">
        <f>Emissionsfaktoren!E265</f>
        <v>Leoben</v>
      </c>
      <c r="F266" s="132" t="str">
        <f>Emissionsfaktoren!F265</f>
        <v xml:space="preserve">kWh </v>
      </c>
      <c r="G266" s="18"/>
      <c r="H266" s="19"/>
      <c r="I266" s="19"/>
      <c r="J266" s="19"/>
      <c r="K266" s="19"/>
    </row>
    <row r="267" spans="2:11" x14ac:dyDescent="0.3">
      <c r="B267" s="384"/>
      <c r="C267" s="381"/>
      <c r="D267" s="380"/>
      <c r="E267" s="380"/>
      <c r="F267" s="132" t="str">
        <f>Emissionsfaktoren!F266</f>
        <v>MWh</v>
      </c>
      <c r="G267" s="18"/>
      <c r="H267" s="19"/>
      <c r="I267" s="19"/>
      <c r="J267" s="19"/>
      <c r="K267" s="19"/>
    </row>
    <row r="268" spans="2:11" ht="15.75" customHeight="1" x14ac:dyDescent="0.3">
      <c r="B268" s="384"/>
      <c r="C268" s="381"/>
      <c r="D268" s="380" t="str">
        <f>Emissionsfaktoren!D267</f>
        <v>Fernwärme-Mix</v>
      </c>
      <c r="E268" s="380"/>
      <c r="F268" s="132" t="str">
        <f>Emissionsfaktoren!F267</f>
        <v xml:space="preserve">kWh </v>
      </c>
      <c r="G268" s="18"/>
      <c r="H268" s="19"/>
      <c r="I268" s="19"/>
      <c r="J268" s="19"/>
      <c r="K268" s="19"/>
    </row>
    <row r="269" spans="2:11" x14ac:dyDescent="0.3">
      <c r="B269" s="384"/>
      <c r="C269" s="381"/>
      <c r="D269" s="380"/>
      <c r="E269" s="380"/>
      <c r="F269" s="132" t="str">
        <f>Emissionsfaktoren!F268</f>
        <v>MWh</v>
      </c>
      <c r="G269" s="18"/>
      <c r="H269" s="19"/>
      <c r="I269" s="19"/>
      <c r="J269" s="19"/>
      <c r="K269" s="19"/>
    </row>
    <row r="270" spans="2:11" ht="15.75" customHeight="1" x14ac:dyDescent="0.3">
      <c r="B270" s="384"/>
      <c r="C270" s="381" t="str">
        <f>Emissionsfaktoren!C269</f>
        <v>Fernkälte</v>
      </c>
      <c r="D270" s="380" t="str">
        <f>Emissionsfaktoren!D269</f>
        <v>Lieferant Wien Energie</v>
      </c>
      <c r="E270" s="381"/>
      <c r="F270" s="132" t="str">
        <f>Emissionsfaktoren!F269</f>
        <v xml:space="preserve">kWh </v>
      </c>
      <c r="G270" s="18"/>
      <c r="H270" s="19"/>
      <c r="I270" s="19"/>
      <c r="J270" s="19"/>
      <c r="K270" s="19"/>
    </row>
    <row r="271" spans="2:11" x14ac:dyDescent="0.3">
      <c r="B271" s="384"/>
      <c r="C271" s="381"/>
      <c r="D271" s="380"/>
      <c r="E271" s="381"/>
      <c r="F271" s="132" t="str">
        <f>Emissionsfaktoren!F270</f>
        <v>MWh</v>
      </c>
      <c r="G271" s="18"/>
      <c r="H271" s="19"/>
      <c r="I271" s="19"/>
      <c r="J271" s="19"/>
      <c r="K271" s="19"/>
    </row>
    <row r="272" spans="2:11" ht="15.75" customHeight="1" x14ac:dyDescent="0.3">
      <c r="B272" s="384"/>
      <c r="C272" s="381"/>
      <c r="D272" s="380" t="str">
        <f>Emissionsfaktoren!D271</f>
        <v>Lieferant Linz AG</v>
      </c>
      <c r="E272" s="381"/>
      <c r="F272" s="132" t="str">
        <f>Emissionsfaktoren!F271</f>
        <v xml:space="preserve">kWh </v>
      </c>
      <c r="G272" s="18"/>
      <c r="H272" s="19"/>
      <c r="I272" s="19"/>
      <c r="J272" s="19"/>
      <c r="K272" s="19"/>
    </row>
    <row r="273" spans="2:11" x14ac:dyDescent="0.3">
      <c r="B273" s="384"/>
      <c r="C273" s="381"/>
      <c r="D273" s="380"/>
      <c r="E273" s="381"/>
      <c r="F273" s="132" t="str">
        <f>Emissionsfaktoren!F272</f>
        <v>MWh</v>
      </c>
      <c r="G273" s="18"/>
      <c r="H273" s="19"/>
      <c r="I273" s="19"/>
      <c r="J273" s="19"/>
      <c r="K273" s="19"/>
    </row>
    <row r="274" spans="2:11" ht="15.75" customHeight="1" x14ac:dyDescent="0.3">
      <c r="B274" s="384"/>
      <c r="C274" s="381"/>
      <c r="D274" s="380" t="str">
        <f>Emissionsfaktoren!D273</f>
        <v>Fernkälte-Mix</v>
      </c>
      <c r="E274" s="381"/>
      <c r="F274" s="132" t="str">
        <f>Emissionsfaktoren!F273</f>
        <v xml:space="preserve">kWh </v>
      </c>
      <c r="G274" s="18"/>
      <c r="H274" s="19"/>
      <c r="I274" s="19"/>
      <c r="J274" s="19"/>
      <c r="K274" s="19"/>
    </row>
    <row r="275" spans="2:11" x14ac:dyDescent="0.3">
      <c r="B275" s="384"/>
      <c r="C275" s="381"/>
      <c r="D275" s="380"/>
      <c r="E275" s="381"/>
      <c r="F275" s="132" t="str">
        <f>Emissionsfaktoren!F274</f>
        <v>MWh</v>
      </c>
      <c r="G275" s="18"/>
      <c r="H275" s="19"/>
      <c r="I275" s="19"/>
      <c r="J275" s="19"/>
      <c r="K275" s="19"/>
    </row>
    <row r="276" spans="2:11" ht="15.75" customHeight="1" x14ac:dyDescent="0.3">
      <c r="B276" s="375" t="s">
        <v>60</v>
      </c>
      <c r="C276" s="376" t="str">
        <f>Emissionsfaktoren!C275</f>
        <v xml:space="preserve">Kältemittel </v>
      </c>
      <c r="D276" s="376"/>
      <c r="E276" s="139" t="str">
        <f>Emissionsfaktoren!E275</f>
        <v>R22</v>
      </c>
      <c r="F276" s="122" t="str">
        <f>Emissionsfaktoren!F275</f>
        <v>kg</v>
      </c>
      <c r="G276" s="18"/>
      <c r="H276" s="19"/>
      <c r="I276" s="19"/>
      <c r="J276" s="19"/>
      <c r="K276" s="19"/>
    </row>
    <row r="277" spans="2:11" ht="15" customHeight="1" x14ac:dyDescent="0.3">
      <c r="B277" s="375"/>
      <c r="C277" s="377"/>
      <c r="D277" s="377"/>
      <c r="E277" s="139" t="str">
        <f>Emissionsfaktoren!E276</f>
        <v>R401a</v>
      </c>
      <c r="F277" s="122" t="str">
        <f>Emissionsfaktoren!F276</f>
        <v>kg</v>
      </c>
      <c r="G277" s="18"/>
      <c r="H277" s="19"/>
      <c r="I277" s="19"/>
      <c r="J277" s="19"/>
      <c r="K277" s="19"/>
    </row>
    <row r="278" spans="2:11" ht="15" customHeight="1" x14ac:dyDescent="0.3">
      <c r="B278" s="375"/>
      <c r="C278" s="377"/>
      <c r="D278" s="377"/>
      <c r="E278" s="139" t="str">
        <f>Emissionsfaktoren!E277</f>
        <v>R152a</v>
      </c>
      <c r="F278" s="122" t="str">
        <f>Emissionsfaktoren!F277</f>
        <v>kg</v>
      </c>
      <c r="G278" s="18"/>
      <c r="H278" s="19"/>
      <c r="I278" s="19"/>
      <c r="J278" s="19"/>
      <c r="K278" s="19"/>
    </row>
    <row r="279" spans="2:11" ht="15" customHeight="1" x14ac:dyDescent="0.3">
      <c r="B279" s="375"/>
      <c r="C279" s="377"/>
      <c r="D279" s="377"/>
      <c r="E279" s="139" t="str">
        <f>Emissionsfaktoren!E278</f>
        <v>R124</v>
      </c>
      <c r="F279" s="122" t="str">
        <f>Emissionsfaktoren!F278</f>
        <v>kg</v>
      </c>
      <c r="G279" s="18"/>
      <c r="H279" s="19"/>
      <c r="I279" s="19"/>
      <c r="J279" s="19"/>
      <c r="K279" s="19"/>
    </row>
    <row r="280" spans="2:11" ht="15" customHeight="1" x14ac:dyDescent="0.3">
      <c r="B280" s="375"/>
      <c r="C280" s="377"/>
      <c r="D280" s="377"/>
      <c r="E280" s="139" t="str">
        <f>Emissionsfaktoren!E279</f>
        <v>DI 36</v>
      </c>
      <c r="F280" s="122" t="str">
        <f>Emissionsfaktoren!F279</f>
        <v>kg</v>
      </c>
      <c r="G280" s="18"/>
      <c r="H280" s="19"/>
      <c r="I280" s="19"/>
      <c r="J280" s="19"/>
      <c r="K280" s="19"/>
    </row>
    <row r="281" spans="2:11" ht="15" customHeight="1" x14ac:dyDescent="0.3">
      <c r="B281" s="375"/>
      <c r="C281" s="377"/>
      <c r="D281" s="377"/>
      <c r="E281" s="139" t="str">
        <f>Emissionsfaktoren!E280</f>
        <v>R600</v>
      </c>
      <c r="F281" s="122" t="str">
        <f>Emissionsfaktoren!F280</f>
        <v>kg</v>
      </c>
      <c r="G281" s="18"/>
      <c r="H281" s="19"/>
      <c r="I281" s="19"/>
      <c r="J281" s="19"/>
      <c r="K281" s="19"/>
    </row>
    <row r="282" spans="2:11" ht="15" customHeight="1" x14ac:dyDescent="0.3">
      <c r="B282" s="375"/>
      <c r="C282" s="377"/>
      <c r="D282" s="377"/>
      <c r="E282" s="139" t="str">
        <f>Emissionsfaktoren!E281</f>
        <v>R134a</v>
      </c>
      <c r="F282" s="122" t="str">
        <f>Emissionsfaktoren!F281</f>
        <v>kg</v>
      </c>
      <c r="G282" s="18"/>
      <c r="H282" s="19"/>
      <c r="I282" s="19"/>
      <c r="J282" s="19"/>
      <c r="K282" s="19"/>
    </row>
    <row r="283" spans="2:11" ht="15" customHeight="1" x14ac:dyDescent="0.3">
      <c r="B283" s="375"/>
      <c r="C283" s="377"/>
      <c r="D283" s="377"/>
      <c r="E283" s="139" t="str">
        <f>Emissionsfaktoren!E282</f>
        <v>R410A</v>
      </c>
      <c r="F283" s="122" t="str">
        <f>Emissionsfaktoren!F282</f>
        <v>kg</v>
      </c>
      <c r="G283" s="18"/>
      <c r="H283" s="19"/>
      <c r="I283" s="19"/>
      <c r="J283" s="19"/>
      <c r="K283" s="19"/>
    </row>
    <row r="284" spans="2:11" ht="15" customHeight="1" x14ac:dyDescent="0.3">
      <c r="B284" s="375"/>
      <c r="C284" s="377"/>
      <c r="D284" s="377"/>
      <c r="E284" s="139" t="str">
        <f>Emissionsfaktoren!E283</f>
        <v>R32</v>
      </c>
      <c r="F284" s="122" t="str">
        <f>Emissionsfaktoren!F283</f>
        <v>kg</v>
      </c>
      <c r="G284" s="18"/>
      <c r="H284" s="19"/>
      <c r="I284" s="19"/>
      <c r="J284" s="19"/>
      <c r="K284" s="19"/>
    </row>
    <row r="285" spans="2:11" ht="15" customHeight="1" x14ac:dyDescent="0.3">
      <c r="B285" s="375"/>
      <c r="C285" s="377"/>
      <c r="D285" s="377"/>
      <c r="E285" s="139" t="str">
        <f>Emissionsfaktoren!E284</f>
        <v>R125</v>
      </c>
      <c r="F285" s="122" t="str">
        <f>Emissionsfaktoren!F284</f>
        <v>kg</v>
      </c>
      <c r="G285" s="18"/>
      <c r="H285" s="19"/>
      <c r="I285" s="19"/>
      <c r="J285" s="19"/>
      <c r="K285" s="19"/>
    </row>
    <row r="286" spans="2:11" ht="15" customHeight="1" x14ac:dyDescent="0.3">
      <c r="B286" s="375"/>
      <c r="C286" s="377"/>
      <c r="D286" s="377"/>
      <c r="E286" s="139" t="str">
        <f>Emissionsfaktoren!E285</f>
        <v>R407c</v>
      </c>
      <c r="F286" s="122" t="str">
        <f>Emissionsfaktoren!F285</f>
        <v>kg</v>
      </c>
      <c r="G286" s="18"/>
      <c r="H286" s="19"/>
      <c r="I286" s="19"/>
      <c r="J286" s="19"/>
      <c r="K286" s="19"/>
    </row>
    <row r="287" spans="2:11" ht="15" customHeight="1" x14ac:dyDescent="0.3">
      <c r="B287" s="375"/>
      <c r="C287" s="377"/>
      <c r="D287" s="377"/>
      <c r="E287" s="139" t="str">
        <f>Emissionsfaktoren!E286</f>
        <v>R413A</v>
      </c>
      <c r="F287" s="122" t="str">
        <f>Emissionsfaktoren!F286</f>
        <v>kg</v>
      </c>
      <c r="G287" s="18"/>
      <c r="H287" s="19"/>
      <c r="I287" s="19"/>
      <c r="J287" s="19"/>
      <c r="K287" s="19"/>
    </row>
    <row r="288" spans="2:11" ht="15" customHeight="1" x14ac:dyDescent="0.3">
      <c r="B288" s="375"/>
      <c r="C288" s="377"/>
      <c r="D288" s="377"/>
      <c r="E288" s="139" t="str">
        <f>Emissionsfaktoren!E287</f>
        <v>R218</v>
      </c>
      <c r="F288" s="122" t="str">
        <f>Emissionsfaktoren!F287</f>
        <v>kg</v>
      </c>
      <c r="G288" s="18"/>
      <c r="H288" s="19"/>
      <c r="I288" s="19"/>
      <c r="J288" s="19"/>
      <c r="K288" s="19"/>
    </row>
    <row r="289" spans="2:11" ht="15" customHeight="1" x14ac:dyDescent="0.3">
      <c r="B289" s="375"/>
      <c r="C289" s="377"/>
      <c r="D289" s="377"/>
      <c r="E289" s="139" t="str">
        <f>Emissionsfaktoren!E288</f>
        <v>R600a</v>
      </c>
      <c r="F289" s="122" t="str">
        <f>Emissionsfaktoren!F288</f>
        <v>kg</v>
      </c>
      <c r="G289" s="18"/>
      <c r="H289" s="19"/>
      <c r="I289" s="19"/>
      <c r="J289" s="19"/>
      <c r="K289" s="19"/>
    </row>
    <row r="290" spans="2:11" ht="15" customHeight="1" x14ac:dyDescent="0.3">
      <c r="B290" s="375"/>
      <c r="C290" s="377"/>
      <c r="D290" s="377"/>
      <c r="E290" s="139" t="str">
        <f>Emissionsfaktoren!E289</f>
        <v>R422D</v>
      </c>
      <c r="F290" s="122" t="str">
        <f>Emissionsfaktoren!F289</f>
        <v>kg</v>
      </c>
      <c r="G290" s="18"/>
      <c r="H290" s="19"/>
      <c r="I290" s="19"/>
      <c r="J290" s="19"/>
      <c r="K290" s="19"/>
    </row>
    <row r="291" spans="2:11" ht="15" customHeight="1" x14ac:dyDescent="0.3">
      <c r="B291" s="375"/>
      <c r="C291" s="377"/>
      <c r="D291" s="377"/>
      <c r="E291" s="139" t="str">
        <f>Emissionsfaktoren!E290</f>
        <v>DI44</v>
      </c>
      <c r="F291" s="122" t="str">
        <f>Emissionsfaktoren!F290</f>
        <v>kg</v>
      </c>
      <c r="G291" s="18"/>
      <c r="H291" s="19"/>
      <c r="I291" s="19"/>
      <c r="J291" s="19"/>
      <c r="K291" s="19"/>
    </row>
    <row r="292" spans="2:11" ht="15" customHeight="1" x14ac:dyDescent="0.3">
      <c r="B292" s="375"/>
      <c r="C292" s="377"/>
      <c r="D292" s="377"/>
      <c r="E292" s="139" t="str">
        <f>Emissionsfaktoren!E291</f>
        <v>R143A</v>
      </c>
      <c r="F292" s="122" t="str">
        <f>Emissionsfaktoren!F291</f>
        <v>kg</v>
      </c>
      <c r="G292" s="18"/>
      <c r="H292" s="19"/>
      <c r="I292" s="19"/>
      <c r="J292" s="19"/>
      <c r="K292" s="19"/>
    </row>
    <row r="293" spans="2:11" ht="15" customHeight="1" x14ac:dyDescent="0.3">
      <c r="B293" s="375"/>
      <c r="C293" s="377"/>
      <c r="D293" s="377"/>
      <c r="E293" s="139" t="str">
        <f>Emissionsfaktoren!E292</f>
        <v>R290</v>
      </c>
      <c r="F293" s="122" t="str">
        <f>Emissionsfaktoren!F292</f>
        <v>kg</v>
      </c>
      <c r="G293" s="18"/>
      <c r="H293" s="19"/>
      <c r="I293" s="19"/>
      <c r="J293" s="19"/>
      <c r="K293" s="19"/>
    </row>
    <row r="294" spans="2:11" ht="15" customHeight="1" x14ac:dyDescent="0.3">
      <c r="B294" s="375"/>
      <c r="C294" s="377"/>
      <c r="D294" s="377"/>
      <c r="E294" s="139" t="str">
        <f>Emissionsfaktoren!E293</f>
        <v>R402a</v>
      </c>
      <c r="F294" s="122" t="str">
        <f>Emissionsfaktoren!F293</f>
        <v>kg</v>
      </c>
      <c r="G294" s="18"/>
      <c r="H294" s="19"/>
      <c r="I294" s="19"/>
      <c r="J294" s="19"/>
      <c r="K294" s="19"/>
    </row>
    <row r="295" spans="2:11" ht="15" customHeight="1" x14ac:dyDescent="0.3">
      <c r="B295" s="375"/>
      <c r="C295" s="377"/>
      <c r="D295" s="377"/>
      <c r="E295" s="139" t="str">
        <f>Emissionsfaktoren!E294</f>
        <v>R402B</v>
      </c>
      <c r="F295" s="122" t="str">
        <f>Emissionsfaktoren!F294</f>
        <v>kg</v>
      </c>
      <c r="G295" s="18"/>
      <c r="H295" s="19"/>
      <c r="I295" s="19"/>
      <c r="J295" s="19"/>
      <c r="K295" s="19"/>
    </row>
    <row r="296" spans="2:11" ht="15" customHeight="1" x14ac:dyDescent="0.3">
      <c r="B296" s="375"/>
      <c r="C296" s="377"/>
      <c r="D296" s="377"/>
      <c r="E296" s="139" t="str">
        <f>Emissionsfaktoren!E295</f>
        <v>R401B</v>
      </c>
      <c r="F296" s="122" t="str">
        <f>Emissionsfaktoren!F295</f>
        <v>kg</v>
      </c>
      <c r="G296" s="18"/>
      <c r="H296" s="19"/>
      <c r="I296" s="19"/>
      <c r="J296" s="19"/>
      <c r="K296" s="19"/>
    </row>
    <row r="297" spans="2:11" ht="15" customHeight="1" x14ac:dyDescent="0.3">
      <c r="B297" s="375"/>
      <c r="C297" s="377"/>
      <c r="D297" s="377"/>
      <c r="E297" s="139" t="str">
        <f>Emissionsfaktoren!E296</f>
        <v>R507</v>
      </c>
      <c r="F297" s="122" t="str">
        <f>Emissionsfaktoren!F296</f>
        <v>kg</v>
      </c>
      <c r="G297" s="18"/>
      <c r="H297" s="19"/>
      <c r="I297" s="19"/>
      <c r="J297" s="19"/>
      <c r="K297" s="19"/>
    </row>
    <row r="298" spans="2:11" ht="15" customHeight="1" x14ac:dyDescent="0.3">
      <c r="B298" s="375"/>
      <c r="C298" s="377"/>
      <c r="D298" s="377"/>
      <c r="E298" s="139" t="str">
        <f>Emissionsfaktoren!E297</f>
        <v>R12</v>
      </c>
      <c r="F298" s="122" t="str">
        <f>Emissionsfaktoren!F297</f>
        <v>kg</v>
      </c>
      <c r="G298" s="18"/>
      <c r="H298" s="19"/>
      <c r="I298" s="19"/>
      <c r="J298" s="19"/>
      <c r="K298" s="19"/>
    </row>
    <row r="299" spans="2:11" ht="15" customHeight="1" x14ac:dyDescent="0.3">
      <c r="B299" s="375"/>
      <c r="C299" s="377"/>
      <c r="D299" s="377"/>
      <c r="E299" s="139" t="str">
        <f>Emissionsfaktoren!E298</f>
        <v>R502</v>
      </c>
      <c r="F299" s="122" t="str">
        <f>Emissionsfaktoren!F298</f>
        <v>kg</v>
      </c>
      <c r="G299" s="18"/>
      <c r="H299" s="19"/>
      <c r="I299" s="19"/>
      <c r="J299" s="19"/>
      <c r="K299" s="19"/>
    </row>
    <row r="300" spans="2:11" ht="15" customHeight="1" x14ac:dyDescent="0.3">
      <c r="B300" s="375"/>
      <c r="C300" s="377"/>
      <c r="D300" s="377"/>
      <c r="E300" s="139" t="str">
        <f>Emissionsfaktoren!E299</f>
        <v>R744</v>
      </c>
      <c r="F300" s="122" t="str">
        <f>Emissionsfaktoren!F299</f>
        <v>kg</v>
      </c>
      <c r="G300" s="18"/>
      <c r="H300" s="19"/>
      <c r="I300" s="19"/>
      <c r="J300" s="19"/>
      <c r="K300" s="19"/>
    </row>
    <row r="301" spans="2:11" ht="15" customHeight="1" x14ac:dyDescent="0.3">
      <c r="B301" s="375"/>
      <c r="C301" s="377"/>
      <c r="D301" s="377"/>
      <c r="E301" s="139" t="str">
        <f>Emissionsfaktoren!E300</f>
        <v>R417A</v>
      </c>
      <c r="F301" s="122" t="str">
        <f>Emissionsfaktoren!F300</f>
        <v>kg</v>
      </c>
      <c r="G301" s="18"/>
      <c r="H301" s="19"/>
      <c r="I301" s="19"/>
      <c r="J301" s="19"/>
      <c r="K301" s="19"/>
    </row>
    <row r="302" spans="2:11" ht="15" customHeight="1" x14ac:dyDescent="0.3">
      <c r="B302" s="375"/>
      <c r="C302" s="377"/>
      <c r="D302" s="377"/>
      <c r="E302" s="139" t="str">
        <f>Emissionsfaktoren!E301</f>
        <v>R115</v>
      </c>
      <c r="F302" s="122" t="str">
        <f>Emissionsfaktoren!F301</f>
        <v>kg</v>
      </c>
      <c r="G302" s="18"/>
      <c r="H302" s="19"/>
      <c r="I302" s="19"/>
      <c r="J302" s="19"/>
      <c r="K302" s="19"/>
    </row>
    <row r="303" spans="2:11" ht="15" customHeight="1" x14ac:dyDescent="0.3">
      <c r="B303" s="375"/>
      <c r="C303" s="377"/>
      <c r="D303" s="377"/>
      <c r="E303" s="139" t="str">
        <f>Emissionsfaktoren!E302</f>
        <v>R404a</v>
      </c>
      <c r="F303" s="122" t="str">
        <f>Emissionsfaktoren!F302</f>
        <v>kg</v>
      </c>
      <c r="G303" s="18"/>
      <c r="H303" s="19"/>
      <c r="I303" s="19"/>
      <c r="J303" s="19"/>
      <c r="K303" s="19"/>
    </row>
    <row r="304" spans="2:11" ht="15" customHeight="1" x14ac:dyDescent="0.3">
      <c r="B304" s="375"/>
      <c r="C304" s="377"/>
      <c r="D304" s="377"/>
      <c r="E304" s="139" t="str">
        <f>Emissionsfaktoren!E303</f>
        <v>R449A</v>
      </c>
      <c r="F304" s="122" t="str">
        <f>Emissionsfaktoren!F303</f>
        <v>kg</v>
      </c>
      <c r="G304" s="18"/>
      <c r="H304" s="19"/>
      <c r="I304" s="19"/>
      <c r="J304" s="19"/>
      <c r="K304" s="19"/>
    </row>
    <row r="305" spans="2:11" ht="15" customHeight="1" x14ac:dyDescent="0.3">
      <c r="B305" s="375"/>
      <c r="C305" s="377"/>
      <c r="D305" s="377"/>
      <c r="E305" s="139" t="str">
        <f>Emissionsfaktoren!E304</f>
        <v>R407F</v>
      </c>
      <c r="F305" s="122" t="str">
        <f>Emissionsfaktoren!F304</f>
        <v>kg</v>
      </c>
      <c r="G305" s="18"/>
      <c r="H305" s="19"/>
      <c r="I305" s="19"/>
      <c r="J305" s="19"/>
      <c r="K305" s="19"/>
    </row>
    <row r="306" spans="2:11" ht="15" customHeight="1" x14ac:dyDescent="0.3">
      <c r="B306" s="375"/>
      <c r="C306" s="378"/>
      <c r="D306" s="378"/>
      <c r="E306" s="139" t="str">
        <f>Emissionsfaktoren!E305</f>
        <v>R452a</v>
      </c>
      <c r="F306" s="122" t="str">
        <f>Emissionsfaktoren!F305</f>
        <v>kg</v>
      </c>
      <c r="G306" s="18"/>
      <c r="H306" s="19"/>
      <c r="I306" s="19"/>
      <c r="J306" s="19"/>
      <c r="K306" s="19"/>
    </row>
    <row r="307" spans="2:11" ht="15.75" customHeight="1" x14ac:dyDescent="0.3">
      <c r="B307" s="375"/>
      <c r="C307" s="379" t="str">
        <f>Emissionsfaktoren!C306</f>
        <v>Lebensmittel</v>
      </c>
      <c r="D307" s="379"/>
      <c r="E307" s="139" t="str">
        <f>Emissionsfaktoren!E306</f>
        <v>Rindfleisch</v>
      </c>
      <c r="F307" s="122" t="str">
        <f>Emissionsfaktoren!F306</f>
        <v>kg</v>
      </c>
      <c r="G307" s="18"/>
      <c r="H307" s="19"/>
      <c r="I307" s="19"/>
      <c r="J307" s="19"/>
      <c r="K307" s="19"/>
    </row>
    <row r="308" spans="2:11" ht="28.8" x14ac:dyDescent="0.3">
      <c r="B308" s="375"/>
      <c r="C308" s="379"/>
      <c r="D308" s="379"/>
      <c r="E308" s="139" t="str">
        <f>Emissionsfaktoren!E307</f>
        <v>Schweinefleisch (ausschließlich Österreich)</v>
      </c>
      <c r="F308" s="122" t="str">
        <f>Emissionsfaktoren!F307</f>
        <v>kg</v>
      </c>
      <c r="G308" s="18"/>
      <c r="H308" s="19"/>
      <c r="I308" s="19"/>
      <c r="J308" s="19"/>
      <c r="K308" s="19"/>
    </row>
    <row r="309" spans="2:11" ht="28.8" x14ac:dyDescent="0.3">
      <c r="B309" s="375"/>
      <c r="C309" s="379"/>
      <c r="D309" s="379"/>
      <c r="E309" s="139" t="str">
        <f>Emissionsfaktoren!E308</f>
        <v>Schweinefleisch (Österreich und international)</v>
      </c>
      <c r="F309" s="122" t="str">
        <f>Emissionsfaktoren!F308</f>
        <v>kg</v>
      </c>
      <c r="G309" s="18"/>
      <c r="H309" s="19"/>
      <c r="I309" s="19"/>
      <c r="J309" s="19"/>
      <c r="K309" s="19"/>
    </row>
    <row r="310" spans="2:11" ht="28.8" x14ac:dyDescent="0.3">
      <c r="B310" s="375"/>
      <c r="C310" s="379"/>
      <c r="D310" s="379"/>
      <c r="E310" s="139" t="str">
        <f>Emissionsfaktoren!E309</f>
        <v>Geflügelfleisch (ausschließlich Österreich)</v>
      </c>
      <c r="F310" s="122" t="str">
        <f>Emissionsfaktoren!F309</f>
        <v>kg</v>
      </c>
      <c r="G310" s="18"/>
      <c r="H310" s="19"/>
      <c r="I310" s="19"/>
      <c r="J310" s="19"/>
      <c r="K310" s="19"/>
    </row>
    <row r="311" spans="2:11" ht="28.8" x14ac:dyDescent="0.3">
      <c r="B311" s="375"/>
      <c r="C311" s="379"/>
      <c r="D311" s="379"/>
      <c r="E311" s="139" t="str">
        <f>Emissionsfaktoren!E310</f>
        <v>Geflügelfleisch (Österreich und international)</v>
      </c>
      <c r="F311" s="122" t="str">
        <f>Emissionsfaktoren!F310</f>
        <v>kg</v>
      </c>
      <c r="G311" s="18"/>
      <c r="H311" s="19"/>
      <c r="I311" s="19"/>
      <c r="J311" s="19"/>
      <c r="K311" s="19"/>
    </row>
    <row r="312" spans="2:11" x14ac:dyDescent="0.3">
      <c r="B312" s="375"/>
      <c r="C312" s="379"/>
      <c r="D312" s="379"/>
      <c r="E312" s="139" t="str">
        <f>Emissionsfaktoren!E311</f>
        <v>Fisch</v>
      </c>
      <c r="F312" s="122" t="str">
        <f>Emissionsfaktoren!F311</f>
        <v>kg</v>
      </c>
      <c r="G312" s="18"/>
      <c r="H312" s="19"/>
      <c r="I312" s="19"/>
      <c r="J312" s="19"/>
      <c r="K312" s="19"/>
    </row>
    <row r="313" spans="2:11" x14ac:dyDescent="0.3">
      <c r="B313" s="375"/>
      <c r="C313" s="379"/>
      <c r="D313" s="379"/>
      <c r="E313" s="139" t="str">
        <f>Emissionsfaktoren!E312</f>
        <v>Fette &amp; Öle</v>
      </c>
      <c r="F313" s="122" t="str">
        <f>Emissionsfaktoren!F312</f>
        <v>kg</v>
      </c>
      <c r="G313" s="18"/>
      <c r="H313" s="19"/>
      <c r="I313" s="19"/>
      <c r="J313" s="19"/>
      <c r="K313" s="19"/>
    </row>
  </sheetData>
  <sheetProtection algorithmName="SHA-512" hashValue="KLCfo8EKf8Nx7NWhyb3mxm51bDqExn1rzj9fqiVFYHDGumDXuy79/r9AVeVZmF15PzwGTvVSdh63oMNvbnMm2g==" saltValue="lTV/WncbvfZNf6E2/MP7kg==" spinCount="100000" sheet="1" objects="1" scenarios="1" formatCells="0" formatColumns="0" formatRows="0"/>
  <mergeCells count="393">
    <mergeCell ref="J5:J6"/>
    <mergeCell ref="K5:K6"/>
    <mergeCell ref="E7:E8"/>
    <mergeCell ref="H7:H8"/>
    <mergeCell ref="I7:I8"/>
    <mergeCell ref="J7:J8"/>
    <mergeCell ref="K7:K8"/>
    <mergeCell ref="E9:E10"/>
    <mergeCell ref="H9:H10"/>
    <mergeCell ref="I9:I10"/>
    <mergeCell ref="J9:J10"/>
    <mergeCell ref="K9:K10"/>
    <mergeCell ref="B214:E214"/>
    <mergeCell ref="B2:F2"/>
    <mergeCell ref="B4:F4"/>
    <mergeCell ref="B5:B87"/>
    <mergeCell ref="C5:C10"/>
    <mergeCell ref="D5:D10"/>
    <mergeCell ref="E5:E6"/>
    <mergeCell ref="H5:H6"/>
    <mergeCell ref="I5:I6"/>
    <mergeCell ref="C11:C22"/>
    <mergeCell ref="D11:D13"/>
    <mergeCell ref="E11:E13"/>
    <mergeCell ref="H11:H13"/>
    <mergeCell ref="I11:I13"/>
    <mergeCell ref="J11:J13"/>
    <mergeCell ref="K11:K13"/>
    <mergeCell ref="D14:D17"/>
    <mergeCell ref="E14:E15"/>
    <mergeCell ref="H14:H15"/>
    <mergeCell ref="I14:I15"/>
    <mergeCell ref="J14:J15"/>
    <mergeCell ref="K14:K15"/>
    <mergeCell ref="E16:E17"/>
    <mergeCell ref="H16:H17"/>
    <mergeCell ref="I16:I17"/>
    <mergeCell ref="J16:J17"/>
    <mergeCell ref="K16:K17"/>
    <mergeCell ref="D18:D19"/>
    <mergeCell ref="E18:E19"/>
    <mergeCell ref="H18:H19"/>
    <mergeCell ref="I18:I19"/>
    <mergeCell ref="J18:J19"/>
    <mergeCell ref="K18:K19"/>
    <mergeCell ref="D20:D22"/>
    <mergeCell ref="E20:E22"/>
    <mergeCell ref="H20:H22"/>
    <mergeCell ref="I20:I22"/>
    <mergeCell ref="J20:J22"/>
    <mergeCell ref="K20:K22"/>
    <mergeCell ref="C23:C66"/>
    <mergeCell ref="D23:D24"/>
    <mergeCell ref="E23:E24"/>
    <mergeCell ref="H23:H24"/>
    <mergeCell ref="I23:I24"/>
    <mergeCell ref="J23:J24"/>
    <mergeCell ref="K23:K24"/>
    <mergeCell ref="D25:D28"/>
    <mergeCell ref="E25:E26"/>
    <mergeCell ref="H25:H26"/>
    <mergeCell ref="I25:I26"/>
    <mergeCell ref="J25:J26"/>
    <mergeCell ref="K25:K26"/>
    <mergeCell ref="E27:E28"/>
    <mergeCell ref="H27:H28"/>
    <mergeCell ref="I27:I28"/>
    <mergeCell ref="J27:J28"/>
    <mergeCell ref="K27:K28"/>
    <mergeCell ref="D29:D30"/>
    <mergeCell ref="E29:E30"/>
    <mergeCell ref="H29:H30"/>
    <mergeCell ref="I29:I30"/>
    <mergeCell ref="J29:J30"/>
    <mergeCell ref="K29:K30"/>
    <mergeCell ref="D31:D32"/>
    <mergeCell ref="E31:E32"/>
    <mergeCell ref="D33:D34"/>
    <mergeCell ref="E33:E34"/>
    <mergeCell ref="H33:H34"/>
    <mergeCell ref="I33:I34"/>
    <mergeCell ref="J33:J34"/>
    <mergeCell ref="K33:K34"/>
    <mergeCell ref="D35:D36"/>
    <mergeCell ref="E35:E36"/>
    <mergeCell ref="H35:H36"/>
    <mergeCell ref="I35:I36"/>
    <mergeCell ref="J35:J36"/>
    <mergeCell ref="K35:K36"/>
    <mergeCell ref="D37:D38"/>
    <mergeCell ref="E37:E38"/>
    <mergeCell ref="H37:H38"/>
    <mergeCell ref="I37:I38"/>
    <mergeCell ref="J37:J38"/>
    <mergeCell ref="K37:K38"/>
    <mergeCell ref="D39:D40"/>
    <mergeCell ref="E39:E40"/>
    <mergeCell ref="H39:H40"/>
    <mergeCell ref="I39:I40"/>
    <mergeCell ref="J39:J40"/>
    <mergeCell ref="K39:K40"/>
    <mergeCell ref="D41:D42"/>
    <mergeCell ref="E41:E42"/>
    <mergeCell ref="H41:H42"/>
    <mergeCell ref="I41:I42"/>
    <mergeCell ref="J41:J42"/>
    <mergeCell ref="K41:K42"/>
    <mergeCell ref="D43:D44"/>
    <mergeCell ref="E43:E44"/>
    <mergeCell ref="H43:H44"/>
    <mergeCell ref="I43:I44"/>
    <mergeCell ref="J43:J44"/>
    <mergeCell ref="K43:K44"/>
    <mergeCell ref="D45:D46"/>
    <mergeCell ref="E45:E46"/>
    <mergeCell ref="H45:H46"/>
    <mergeCell ref="I45:I46"/>
    <mergeCell ref="J45:J46"/>
    <mergeCell ref="K45:K46"/>
    <mergeCell ref="D47:D48"/>
    <mergeCell ref="E47:E48"/>
    <mergeCell ref="H47:H48"/>
    <mergeCell ref="I47:I48"/>
    <mergeCell ref="J47:J48"/>
    <mergeCell ref="K47:K48"/>
    <mergeCell ref="D49:D50"/>
    <mergeCell ref="E49:E50"/>
    <mergeCell ref="H49:H50"/>
    <mergeCell ref="I49:I50"/>
    <mergeCell ref="J49:J50"/>
    <mergeCell ref="K49:K50"/>
    <mergeCell ref="D51:D52"/>
    <mergeCell ref="E51:E52"/>
    <mergeCell ref="H51:H52"/>
    <mergeCell ref="I51:I52"/>
    <mergeCell ref="J51:J52"/>
    <mergeCell ref="K51:K52"/>
    <mergeCell ref="D53:D56"/>
    <mergeCell ref="E53:E54"/>
    <mergeCell ref="H53:H54"/>
    <mergeCell ref="I53:I54"/>
    <mergeCell ref="J53:J54"/>
    <mergeCell ref="K53:K54"/>
    <mergeCell ref="E55:E56"/>
    <mergeCell ref="H55:H56"/>
    <mergeCell ref="I55:I56"/>
    <mergeCell ref="J55:J56"/>
    <mergeCell ref="K55:K56"/>
    <mergeCell ref="D57:D58"/>
    <mergeCell ref="E57:E58"/>
    <mergeCell ref="H57:H58"/>
    <mergeCell ref="I57:I58"/>
    <mergeCell ref="J57:J58"/>
    <mergeCell ref="K57:K58"/>
    <mergeCell ref="D59:D60"/>
    <mergeCell ref="E59:E60"/>
    <mergeCell ref="H59:H60"/>
    <mergeCell ref="I59:I60"/>
    <mergeCell ref="J59:J60"/>
    <mergeCell ref="K59:K60"/>
    <mergeCell ref="D61:D62"/>
    <mergeCell ref="E61:E62"/>
    <mergeCell ref="H61:H62"/>
    <mergeCell ref="I61:I62"/>
    <mergeCell ref="J61:J62"/>
    <mergeCell ref="K61:K62"/>
    <mergeCell ref="D63:D64"/>
    <mergeCell ref="E63:E64"/>
    <mergeCell ref="H63:H64"/>
    <mergeCell ref="I63:I64"/>
    <mergeCell ref="J63:J64"/>
    <mergeCell ref="K63:K64"/>
    <mergeCell ref="D65:D66"/>
    <mergeCell ref="E65:E66"/>
    <mergeCell ref="H65:H66"/>
    <mergeCell ref="I65:I66"/>
    <mergeCell ref="J65:J66"/>
    <mergeCell ref="K65:K66"/>
    <mergeCell ref="C67:C72"/>
    <mergeCell ref="D67:D68"/>
    <mergeCell ref="E67:E68"/>
    <mergeCell ref="H67:H68"/>
    <mergeCell ref="I67:I68"/>
    <mergeCell ref="J67:J68"/>
    <mergeCell ref="K67:K68"/>
    <mergeCell ref="D69:D70"/>
    <mergeCell ref="E69:E70"/>
    <mergeCell ref="H69:H70"/>
    <mergeCell ref="I69:I70"/>
    <mergeCell ref="J69:J70"/>
    <mergeCell ref="K69:K70"/>
    <mergeCell ref="D71:D72"/>
    <mergeCell ref="E71:E72"/>
    <mergeCell ref="H71:H72"/>
    <mergeCell ref="I71:I72"/>
    <mergeCell ref="J71:J72"/>
    <mergeCell ref="K71:K72"/>
    <mergeCell ref="C73:C81"/>
    <mergeCell ref="D73:D75"/>
    <mergeCell ref="H73:H75"/>
    <mergeCell ref="I73:I75"/>
    <mergeCell ref="J73:J75"/>
    <mergeCell ref="K73:K75"/>
    <mergeCell ref="D76:D79"/>
    <mergeCell ref="E76:E77"/>
    <mergeCell ref="H76:H77"/>
    <mergeCell ref="I76:I77"/>
    <mergeCell ref="J76:J77"/>
    <mergeCell ref="K76:K77"/>
    <mergeCell ref="E78:E79"/>
    <mergeCell ref="H78:H79"/>
    <mergeCell ref="I78:I79"/>
    <mergeCell ref="J78:J79"/>
    <mergeCell ref="K78:K79"/>
    <mergeCell ref="D80:D81"/>
    <mergeCell ref="E80:E81"/>
    <mergeCell ref="H80:H81"/>
    <mergeCell ref="I80:I81"/>
    <mergeCell ref="J80:J81"/>
    <mergeCell ref="K80:K81"/>
    <mergeCell ref="C82:C87"/>
    <mergeCell ref="D82:D83"/>
    <mergeCell ref="E82:E83"/>
    <mergeCell ref="H82:H83"/>
    <mergeCell ref="I82:I83"/>
    <mergeCell ref="J82:J83"/>
    <mergeCell ref="K82:K83"/>
    <mergeCell ref="D84:D85"/>
    <mergeCell ref="E84:E85"/>
    <mergeCell ref="H84:H85"/>
    <mergeCell ref="I84:I85"/>
    <mergeCell ref="J84:J85"/>
    <mergeCell ref="K84:K85"/>
    <mergeCell ref="D86:D87"/>
    <mergeCell ref="E86:E87"/>
    <mergeCell ref="H86:H87"/>
    <mergeCell ref="I86:I87"/>
    <mergeCell ref="J86:J87"/>
    <mergeCell ref="K86:K87"/>
    <mergeCell ref="B88:B150"/>
    <mergeCell ref="C88:C97"/>
    <mergeCell ref="D92:D93"/>
    <mergeCell ref="D94:D97"/>
    <mergeCell ref="H94:H97"/>
    <mergeCell ref="I94:I97"/>
    <mergeCell ref="J94:J97"/>
    <mergeCell ref="K94:K97"/>
    <mergeCell ref="C98:C106"/>
    <mergeCell ref="H98:H106"/>
    <mergeCell ref="I98:I106"/>
    <mergeCell ref="J98:J106"/>
    <mergeCell ref="K98:K106"/>
    <mergeCell ref="D101:D106"/>
    <mergeCell ref="C107:C115"/>
    <mergeCell ref="H107:H115"/>
    <mergeCell ref="I107:I115"/>
    <mergeCell ref="J107:J115"/>
    <mergeCell ref="K107:K115"/>
    <mergeCell ref="D110:D115"/>
    <mergeCell ref="C116:C125"/>
    <mergeCell ref="D120:D121"/>
    <mergeCell ref="D122:D125"/>
    <mergeCell ref="H122:H125"/>
    <mergeCell ref="I122:I125"/>
    <mergeCell ref="J122:J125"/>
    <mergeCell ref="K122:K125"/>
    <mergeCell ref="C126:C135"/>
    <mergeCell ref="D130:D131"/>
    <mergeCell ref="D132:D135"/>
    <mergeCell ref="H132:H135"/>
    <mergeCell ref="I132:I135"/>
    <mergeCell ref="J132:J135"/>
    <mergeCell ref="K132:K135"/>
    <mergeCell ref="C136:C150"/>
    <mergeCell ref="D136:D144"/>
    <mergeCell ref="E136:E137"/>
    <mergeCell ref="H136:H144"/>
    <mergeCell ref="I136:I144"/>
    <mergeCell ref="J136:J144"/>
    <mergeCell ref="K136:K144"/>
    <mergeCell ref="E138:E139"/>
    <mergeCell ref="E140:E141"/>
    <mergeCell ref="E142:E143"/>
    <mergeCell ref="D145:D147"/>
    <mergeCell ref="E145:E146"/>
    <mergeCell ref="H145:H146"/>
    <mergeCell ref="I145:I146"/>
    <mergeCell ref="J145:J146"/>
    <mergeCell ref="K145:K146"/>
    <mergeCell ref="B151:B195"/>
    <mergeCell ref="C151:C154"/>
    <mergeCell ref="D152:D153"/>
    <mergeCell ref="C155:D185"/>
    <mergeCell ref="C186:C195"/>
    <mergeCell ref="D186:D195"/>
    <mergeCell ref="B196:E196"/>
    <mergeCell ref="C198:D213"/>
    <mergeCell ref="C197:E197"/>
    <mergeCell ref="B197:B213"/>
    <mergeCell ref="H198:H199"/>
    <mergeCell ref="I198:I199"/>
    <mergeCell ref="J198:J199"/>
    <mergeCell ref="K198:K199"/>
    <mergeCell ref="H200:H201"/>
    <mergeCell ref="I200:I201"/>
    <mergeCell ref="J200:J201"/>
    <mergeCell ref="K200:K201"/>
    <mergeCell ref="H202:H203"/>
    <mergeCell ref="I202:I203"/>
    <mergeCell ref="J202:J203"/>
    <mergeCell ref="K202:K203"/>
    <mergeCell ref="H204:H206"/>
    <mergeCell ref="I204:I206"/>
    <mergeCell ref="J204:J206"/>
    <mergeCell ref="K204:K206"/>
    <mergeCell ref="H207:H208"/>
    <mergeCell ref="I207:I208"/>
    <mergeCell ref="J207:J208"/>
    <mergeCell ref="K207:K208"/>
    <mergeCell ref="H209:H210"/>
    <mergeCell ref="I209:I210"/>
    <mergeCell ref="J209:J210"/>
    <mergeCell ref="K209:K210"/>
    <mergeCell ref="H211:H212"/>
    <mergeCell ref="I211:I212"/>
    <mergeCell ref="J211:J212"/>
    <mergeCell ref="K211:K212"/>
    <mergeCell ref="B215:B275"/>
    <mergeCell ref="C215:C218"/>
    <mergeCell ref="D215:D218"/>
    <mergeCell ref="E215:E216"/>
    <mergeCell ref="E217:E218"/>
    <mergeCell ref="C219:C227"/>
    <mergeCell ref="D219:D221"/>
    <mergeCell ref="E219:E221"/>
    <mergeCell ref="D222:D225"/>
    <mergeCell ref="E222:E223"/>
    <mergeCell ref="E224:E225"/>
    <mergeCell ref="D226:D227"/>
    <mergeCell ref="E226:E227"/>
    <mergeCell ref="C228:C269"/>
    <mergeCell ref="D228:D229"/>
    <mergeCell ref="E228:E229"/>
    <mergeCell ref="D230:D233"/>
    <mergeCell ref="E230:E231"/>
    <mergeCell ref="E232:E233"/>
    <mergeCell ref="D234:D235"/>
    <mergeCell ref="E234:E235"/>
    <mergeCell ref="D236:D237"/>
    <mergeCell ref="E236:E237"/>
    <mergeCell ref="D238:D239"/>
    <mergeCell ref="E238:E239"/>
    <mergeCell ref="D240:D241"/>
    <mergeCell ref="E240:E241"/>
    <mergeCell ref="D242:D243"/>
    <mergeCell ref="E242:E243"/>
    <mergeCell ref="E260:E261"/>
    <mergeCell ref="D262:D263"/>
    <mergeCell ref="E262:E263"/>
    <mergeCell ref="D244:D245"/>
    <mergeCell ref="E244:E245"/>
    <mergeCell ref="D246:D247"/>
    <mergeCell ref="E246:E247"/>
    <mergeCell ref="D248:D249"/>
    <mergeCell ref="E248:E249"/>
    <mergeCell ref="D250:D251"/>
    <mergeCell ref="E250:E251"/>
    <mergeCell ref="D252:D253"/>
    <mergeCell ref="E252:E253"/>
    <mergeCell ref="H2:K2"/>
    <mergeCell ref="B276:B313"/>
    <mergeCell ref="C276:D306"/>
    <mergeCell ref="C307:C313"/>
    <mergeCell ref="D307:D313"/>
    <mergeCell ref="D264:D265"/>
    <mergeCell ref="E264:E265"/>
    <mergeCell ref="D266:D267"/>
    <mergeCell ref="E266:E267"/>
    <mergeCell ref="D268:D269"/>
    <mergeCell ref="E268:E269"/>
    <mergeCell ref="C270:C275"/>
    <mergeCell ref="D270:D271"/>
    <mergeCell ref="E270:E271"/>
    <mergeCell ref="D272:D273"/>
    <mergeCell ref="E272:E273"/>
    <mergeCell ref="D274:D275"/>
    <mergeCell ref="E274:E275"/>
    <mergeCell ref="D254:D255"/>
    <mergeCell ref="E254:E255"/>
    <mergeCell ref="D256:D259"/>
    <mergeCell ref="E256:E257"/>
    <mergeCell ref="E258:E259"/>
    <mergeCell ref="D260:D261"/>
  </mergeCells>
  <pageMargins left="0.70833333333333304" right="0.70833333333333304" top="0.78749999999999998" bottom="0.78749999999999998" header="0.511811023622047" footer="0.511811023622047"/>
  <pageSetup paperSize="9" scale="57" orientation="landscape" horizontalDpi="300" verticalDpi="300" r:id="rId1"/>
  <rowBreaks count="6" manualBreakCount="6">
    <brk id="22" max="16383" man="1"/>
    <brk id="44" max="16383" man="1"/>
    <brk id="72" max="16383" man="1"/>
    <brk id="115" max="16383" man="1"/>
    <brk id="150" max="16383" man="1"/>
    <brk id="185"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FF0000"/>
  </sheetPr>
  <dimension ref="A1:R338"/>
  <sheetViews>
    <sheetView zoomScaleNormal="100" workbookViewId="0">
      <pane ySplit="2" topLeftCell="A3" activePane="bottomLeft" state="frozen"/>
      <selection pane="bottomLeft" activeCell="B1" sqref="B1"/>
    </sheetView>
  </sheetViews>
  <sheetFormatPr baseColWidth="10" defaultColWidth="11.21875" defaultRowHeight="14.4" x14ac:dyDescent="0.3"/>
  <cols>
    <col min="1" max="1" width="2.77734375" style="7" customWidth="1"/>
    <col min="2" max="2" width="17" customWidth="1"/>
    <col min="3" max="3" width="20.5546875" customWidth="1"/>
    <col min="4" max="4" width="25.21875" customWidth="1"/>
    <col min="5" max="5" width="31.5546875" customWidth="1"/>
    <col min="6" max="6" width="18.5546875" customWidth="1"/>
    <col min="7" max="10" width="15" style="26" customWidth="1"/>
    <col min="11" max="13" width="15" style="10" customWidth="1"/>
    <col min="14" max="14" width="69.109375" style="10" customWidth="1"/>
    <col min="16" max="16" width="10.77734375" customWidth="1"/>
    <col min="17" max="17" width="20" customWidth="1"/>
    <col min="18" max="18" width="23.21875" customWidth="1"/>
    <col min="19" max="19" width="11" customWidth="1"/>
    <col min="21" max="21" width="11.21875" customWidth="1"/>
    <col min="22" max="22" width="20.77734375" customWidth="1"/>
    <col min="23" max="23" width="11.21875" customWidth="1"/>
    <col min="24" max="24" width="12.21875" customWidth="1"/>
  </cols>
  <sheetData>
    <row r="1" spans="1:16" s="7" customFormat="1" x14ac:dyDescent="0.3">
      <c r="A1" s="27"/>
      <c r="G1" s="28"/>
      <c r="H1" s="28"/>
      <c r="I1" s="28"/>
      <c r="J1" s="28"/>
      <c r="N1" s="29"/>
    </row>
    <row r="2" spans="1:16" ht="32.25" customHeight="1" x14ac:dyDescent="0.3">
      <c r="A2" s="152"/>
      <c r="B2" s="404" t="s">
        <v>376</v>
      </c>
      <c r="C2" s="404"/>
      <c r="D2" s="404"/>
      <c r="E2" s="30"/>
      <c r="F2" s="32" t="s">
        <v>43</v>
      </c>
      <c r="G2" s="33" t="s">
        <v>61</v>
      </c>
      <c r="H2" s="34" t="s">
        <v>62</v>
      </c>
      <c r="I2" s="2" t="s">
        <v>63</v>
      </c>
      <c r="J2" s="35" t="s">
        <v>64</v>
      </c>
      <c r="K2" s="36" t="s">
        <v>65</v>
      </c>
      <c r="L2" s="37" t="s">
        <v>66</v>
      </c>
      <c r="M2" s="2" t="s">
        <v>43</v>
      </c>
      <c r="N2" s="35" t="s">
        <v>67</v>
      </c>
    </row>
    <row r="3" spans="1:16" ht="24.45" customHeight="1" x14ac:dyDescent="0.3">
      <c r="A3" s="152"/>
      <c r="B3" s="400" t="s">
        <v>356</v>
      </c>
      <c r="C3" s="400"/>
      <c r="D3" s="400"/>
      <c r="E3" s="400"/>
      <c r="F3" s="400"/>
      <c r="G3" s="33"/>
      <c r="H3" s="2"/>
      <c r="I3" s="2"/>
      <c r="J3" s="2"/>
      <c r="K3" s="36"/>
      <c r="L3" s="37"/>
      <c r="M3" s="2"/>
      <c r="N3" s="35"/>
    </row>
    <row r="4" spans="1:16" ht="13.5" customHeight="1" x14ac:dyDescent="0.3">
      <c r="B4" s="426" t="s">
        <v>68</v>
      </c>
      <c r="C4" s="421" t="s">
        <v>69</v>
      </c>
      <c r="D4" s="421" t="s">
        <v>70</v>
      </c>
      <c r="E4" s="432" t="s">
        <v>71</v>
      </c>
      <c r="F4" s="38" t="s">
        <v>72</v>
      </c>
      <c r="G4" s="39">
        <f t="shared" ref="G4:G35" si="0">SUM(H4:J4)</f>
        <v>12.4</v>
      </c>
      <c r="H4" s="40"/>
      <c r="I4" s="40">
        <v>1.4</v>
      </c>
      <c r="J4" s="40">
        <v>11</v>
      </c>
      <c r="K4" s="41">
        <f t="shared" ref="K4:K35" si="1">H4+I4</f>
        <v>1.4</v>
      </c>
      <c r="L4" s="42">
        <f t="shared" ref="L4:L35" si="2">J4</f>
        <v>11</v>
      </c>
      <c r="M4" s="43" t="s">
        <v>73</v>
      </c>
      <c r="N4" s="263" t="s">
        <v>337</v>
      </c>
      <c r="P4" s="158"/>
    </row>
    <row r="5" spans="1:16" x14ac:dyDescent="0.3">
      <c r="B5" s="426"/>
      <c r="C5" s="421"/>
      <c r="D5" s="421"/>
      <c r="E5" s="432"/>
      <c r="F5" s="38" t="s">
        <v>74</v>
      </c>
      <c r="G5" s="39">
        <f t="shared" si="0"/>
        <v>12400</v>
      </c>
      <c r="H5" s="40">
        <v>0</v>
      </c>
      <c r="I5" s="40">
        <v>1400</v>
      </c>
      <c r="J5" s="40">
        <v>11000</v>
      </c>
      <c r="K5" s="41">
        <f t="shared" si="1"/>
        <v>1400</v>
      </c>
      <c r="L5" s="42">
        <f t="shared" si="2"/>
        <v>11000</v>
      </c>
      <c r="M5" s="43" t="s">
        <v>75</v>
      </c>
      <c r="N5" s="263" t="s">
        <v>337</v>
      </c>
      <c r="P5" s="158"/>
    </row>
    <row r="6" spans="1:16" ht="13.5" customHeight="1" x14ac:dyDescent="0.3">
      <c r="B6" s="426"/>
      <c r="C6" s="421"/>
      <c r="D6" s="421"/>
      <c r="E6" s="433" t="s">
        <v>320</v>
      </c>
      <c r="F6" s="38" t="s">
        <v>72</v>
      </c>
      <c r="G6" s="39">
        <f t="shared" si="0"/>
        <v>208.90764632999549</v>
      </c>
      <c r="H6" s="40"/>
      <c r="I6" s="40">
        <v>166.652839559196</v>
      </c>
      <c r="J6" s="40">
        <v>42.254806770799497</v>
      </c>
      <c r="K6" s="41">
        <f t="shared" si="1"/>
        <v>166.652839559196</v>
      </c>
      <c r="L6" s="42">
        <f t="shared" si="2"/>
        <v>42.254806770799497</v>
      </c>
      <c r="M6" s="43" t="s">
        <v>73</v>
      </c>
      <c r="N6" s="263" t="s">
        <v>337</v>
      </c>
      <c r="P6" s="158"/>
    </row>
    <row r="7" spans="1:16" x14ac:dyDescent="0.3">
      <c r="B7" s="426"/>
      <c r="C7" s="421"/>
      <c r="D7" s="421"/>
      <c r="E7" s="433"/>
      <c r="F7" s="38" t="s">
        <v>74</v>
      </c>
      <c r="G7" s="39">
        <f t="shared" si="0"/>
        <v>208907.64632999551</v>
      </c>
      <c r="H7" s="40">
        <v>0</v>
      </c>
      <c r="I7" s="40">
        <v>166652.839559196</v>
      </c>
      <c r="J7" s="40">
        <v>42254.8067707995</v>
      </c>
      <c r="K7" s="41">
        <f t="shared" si="1"/>
        <v>166652.839559196</v>
      </c>
      <c r="L7" s="42">
        <f t="shared" si="2"/>
        <v>42254.8067707995</v>
      </c>
      <c r="M7" s="43" t="s">
        <v>75</v>
      </c>
      <c r="N7" s="263" t="s">
        <v>337</v>
      </c>
      <c r="P7" s="158"/>
    </row>
    <row r="8" spans="1:16" ht="13.5" customHeight="1" x14ac:dyDescent="0.3">
      <c r="B8" s="426"/>
      <c r="C8" s="421"/>
      <c r="D8" s="421"/>
      <c r="E8" s="434" t="s">
        <v>77</v>
      </c>
      <c r="F8" s="38" t="s">
        <v>72</v>
      </c>
      <c r="G8" s="39">
        <f t="shared" si="0"/>
        <v>40</v>
      </c>
      <c r="H8" s="40"/>
      <c r="I8" s="40"/>
      <c r="J8" s="40">
        <v>40</v>
      </c>
      <c r="K8" s="41">
        <f t="shared" si="1"/>
        <v>0</v>
      </c>
      <c r="L8" s="42">
        <f t="shared" si="2"/>
        <v>40</v>
      </c>
      <c r="M8" s="43" t="s">
        <v>73</v>
      </c>
      <c r="N8" s="263" t="s">
        <v>337</v>
      </c>
      <c r="P8" s="158"/>
    </row>
    <row r="9" spans="1:16" x14ac:dyDescent="0.3">
      <c r="B9" s="426"/>
      <c r="C9" s="421"/>
      <c r="D9" s="421"/>
      <c r="E9" s="434"/>
      <c r="F9" s="38" t="s">
        <v>74</v>
      </c>
      <c r="G9" s="39">
        <f t="shared" si="0"/>
        <v>40000</v>
      </c>
      <c r="H9" s="40">
        <v>0</v>
      </c>
      <c r="I9" s="40">
        <v>0</v>
      </c>
      <c r="J9" s="40">
        <v>40000</v>
      </c>
      <c r="K9" s="41">
        <f t="shared" si="1"/>
        <v>0</v>
      </c>
      <c r="L9" s="42">
        <f t="shared" si="2"/>
        <v>40000</v>
      </c>
      <c r="M9" s="43" t="s">
        <v>75</v>
      </c>
      <c r="N9" s="263" t="s">
        <v>337</v>
      </c>
      <c r="P9" s="158"/>
    </row>
    <row r="10" spans="1:16" ht="13.5" customHeight="1" x14ac:dyDescent="0.3">
      <c r="B10" s="426"/>
      <c r="C10" s="421" t="s">
        <v>78</v>
      </c>
      <c r="D10" s="421" t="s">
        <v>79</v>
      </c>
      <c r="E10" s="435"/>
      <c r="F10" s="38" t="s">
        <v>80</v>
      </c>
      <c r="G10" s="39">
        <f t="shared" si="0"/>
        <v>249.4800000000005</v>
      </c>
      <c r="H10" s="40">
        <v>200.7594</v>
      </c>
      <c r="I10" s="40"/>
      <c r="J10" s="40">
        <v>48.720600000000502</v>
      </c>
      <c r="K10" s="41">
        <f t="shared" si="1"/>
        <v>200.7594</v>
      </c>
      <c r="L10" s="42">
        <f t="shared" si="2"/>
        <v>48.720600000000502</v>
      </c>
      <c r="M10" s="43" t="s">
        <v>73</v>
      </c>
      <c r="N10" s="263" t="s">
        <v>337</v>
      </c>
      <c r="P10" s="158"/>
    </row>
    <row r="11" spans="1:16" ht="13.5" customHeight="1" x14ac:dyDescent="0.3">
      <c r="B11" s="426"/>
      <c r="C11" s="421"/>
      <c r="D11" s="421"/>
      <c r="E11" s="435"/>
      <c r="F11" s="38" t="s">
        <v>81</v>
      </c>
      <c r="G11" s="39">
        <f t="shared" si="0"/>
        <v>224.53200000000049</v>
      </c>
      <c r="H11" s="40">
        <v>180.68346</v>
      </c>
      <c r="I11" s="40"/>
      <c r="J11" s="40">
        <v>43.848540000000497</v>
      </c>
      <c r="K11" s="41">
        <f t="shared" si="1"/>
        <v>180.68346</v>
      </c>
      <c r="L11" s="42">
        <f t="shared" si="2"/>
        <v>43.848540000000497</v>
      </c>
      <c r="M11" s="43" t="s">
        <v>73</v>
      </c>
      <c r="N11" s="263" t="s">
        <v>337</v>
      </c>
      <c r="P11" s="158"/>
    </row>
    <row r="12" spans="1:16" x14ac:dyDescent="0.3">
      <c r="B12" s="426"/>
      <c r="C12" s="421"/>
      <c r="D12" s="421"/>
      <c r="E12" s="435"/>
      <c r="F12" s="38" t="s">
        <v>82</v>
      </c>
      <c r="G12" s="39">
        <f t="shared" si="0"/>
        <v>2579.8726800000049</v>
      </c>
      <c r="H12" s="40">
        <v>2076.0529554</v>
      </c>
      <c r="I12" s="40"/>
      <c r="J12" s="40">
        <v>503.81972460000497</v>
      </c>
      <c r="K12" s="41">
        <f t="shared" si="1"/>
        <v>2076.0529554</v>
      </c>
      <c r="L12" s="42">
        <f t="shared" si="2"/>
        <v>503.81972460000497</v>
      </c>
      <c r="M12" s="43" t="s">
        <v>83</v>
      </c>
      <c r="N12" s="263" t="s">
        <v>337</v>
      </c>
      <c r="P12" s="158"/>
    </row>
    <row r="13" spans="1:16" ht="13.5" customHeight="1" x14ac:dyDescent="0.3">
      <c r="B13" s="426"/>
      <c r="C13" s="421"/>
      <c r="D13" s="421" t="s">
        <v>84</v>
      </c>
      <c r="E13" s="430" t="s">
        <v>85</v>
      </c>
      <c r="F13" s="44" t="s">
        <v>72</v>
      </c>
      <c r="G13" s="39">
        <f t="shared" si="0"/>
        <v>342.04679310991861</v>
      </c>
      <c r="H13" s="40">
        <v>270.87479999999999</v>
      </c>
      <c r="I13" s="40"/>
      <c r="J13" s="40">
        <v>71.171993109918603</v>
      </c>
      <c r="K13" s="41">
        <f t="shared" si="1"/>
        <v>270.87479999999999</v>
      </c>
      <c r="L13" s="42">
        <f t="shared" si="2"/>
        <v>71.171993109918603</v>
      </c>
      <c r="M13" s="43" t="s">
        <v>73</v>
      </c>
      <c r="N13" s="263" t="s">
        <v>337</v>
      </c>
      <c r="P13" s="158"/>
    </row>
    <row r="14" spans="1:16" x14ac:dyDescent="0.3">
      <c r="B14" s="426"/>
      <c r="C14" s="421"/>
      <c r="D14" s="421"/>
      <c r="E14" s="430"/>
      <c r="F14" s="44" t="s">
        <v>86</v>
      </c>
      <c r="G14" s="39">
        <f t="shared" si="0"/>
        <v>3449.037389493692</v>
      </c>
      <c r="H14" s="40">
        <v>2731.3728176700001</v>
      </c>
      <c r="I14" s="40"/>
      <c r="J14" s="40">
        <v>717.66457182369197</v>
      </c>
      <c r="K14" s="41">
        <f t="shared" si="1"/>
        <v>2731.3728176700001</v>
      </c>
      <c r="L14" s="42">
        <f t="shared" si="2"/>
        <v>717.66457182369197</v>
      </c>
      <c r="M14" s="43" t="s">
        <v>87</v>
      </c>
      <c r="N14" s="263" t="s">
        <v>337</v>
      </c>
      <c r="P14" s="158"/>
    </row>
    <row r="15" spans="1:16" ht="13.5" customHeight="1" x14ac:dyDescent="0.3">
      <c r="B15" s="426"/>
      <c r="C15" s="421"/>
      <c r="D15" s="421"/>
      <c r="E15" s="430" t="s">
        <v>88</v>
      </c>
      <c r="F15" s="44" t="s">
        <v>72</v>
      </c>
      <c r="G15" s="39">
        <f t="shared" si="0"/>
        <v>349.2467931099186</v>
      </c>
      <c r="H15" s="40">
        <v>278.07479999999998</v>
      </c>
      <c r="I15" s="40"/>
      <c r="J15" s="40">
        <v>71.171993109918603</v>
      </c>
      <c r="K15" s="41">
        <f t="shared" si="1"/>
        <v>278.07479999999998</v>
      </c>
      <c r="L15" s="42">
        <f t="shared" si="2"/>
        <v>71.171993109918603</v>
      </c>
      <c r="M15" s="43" t="s">
        <v>73</v>
      </c>
      <c r="N15" s="263" t="s">
        <v>337</v>
      </c>
      <c r="P15" s="158"/>
    </row>
    <row r="16" spans="1:16" x14ac:dyDescent="0.3">
      <c r="B16" s="426"/>
      <c r="C16" s="421"/>
      <c r="D16" s="421"/>
      <c r="E16" s="430"/>
      <c r="F16" s="44" t="s">
        <v>86</v>
      </c>
      <c r="G16" s="39">
        <f t="shared" si="0"/>
        <v>3721.8066585747001</v>
      </c>
      <c r="H16" s="40">
        <v>2963.3504520000001</v>
      </c>
      <c r="I16" s="40"/>
      <c r="J16" s="40">
        <v>758.45620657469999</v>
      </c>
      <c r="K16" s="41">
        <f t="shared" si="1"/>
        <v>2963.3504520000001</v>
      </c>
      <c r="L16" s="42">
        <f t="shared" si="2"/>
        <v>758.45620657469999</v>
      </c>
      <c r="M16" s="43" t="s">
        <v>87</v>
      </c>
      <c r="N16" s="263" t="s">
        <v>337</v>
      </c>
      <c r="P16" s="158"/>
    </row>
    <row r="17" spans="2:16" ht="13.5" customHeight="1" x14ac:dyDescent="0.3">
      <c r="B17" s="426"/>
      <c r="C17" s="421"/>
      <c r="D17" s="421" t="s">
        <v>89</v>
      </c>
      <c r="E17" s="425"/>
      <c r="F17" s="38" t="s">
        <v>72</v>
      </c>
      <c r="G17" s="39">
        <f t="shared" si="0"/>
        <v>379.03614034601395</v>
      </c>
      <c r="H17" s="40">
        <v>331.07614034601397</v>
      </c>
      <c r="I17" s="40"/>
      <c r="J17" s="40">
        <v>47.96</v>
      </c>
      <c r="K17" s="41">
        <f t="shared" si="1"/>
        <v>331.07614034601397</v>
      </c>
      <c r="L17" s="42">
        <f t="shared" si="2"/>
        <v>47.96</v>
      </c>
      <c r="M17" s="43" t="s">
        <v>73</v>
      </c>
      <c r="N17" s="263" t="s">
        <v>337</v>
      </c>
      <c r="P17" s="158"/>
    </row>
    <row r="18" spans="2:16" ht="13.5" customHeight="1" x14ac:dyDescent="0.3">
      <c r="B18" s="426"/>
      <c r="C18" s="421"/>
      <c r="D18" s="421"/>
      <c r="E18" s="425"/>
      <c r="F18" s="38" t="s">
        <v>41</v>
      </c>
      <c r="G18" s="39">
        <f t="shared" si="0"/>
        <v>3146.540249518559</v>
      </c>
      <c r="H18" s="40">
        <v>2748.4038865080302</v>
      </c>
      <c r="I18" s="40"/>
      <c r="J18" s="40">
        <v>398.13636301052901</v>
      </c>
      <c r="K18" s="41">
        <f t="shared" si="1"/>
        <v>2748.4038865080302</v>
      </c>
      <c r="L18" s="42">
        <f t="shared" si="2"/>
        <v>398.13636301052901</v>
      </c>
      <c r="M18" s="43" t="s">
        <v>90</v>
      </c>
      <c r="N18" s="263" t="s">
        <v>337</v>
      </c>
      <c r="P18" s="158"/>
    </row>
    <row r="19" spans="2:16" ht="13.5" customHeight="1" x14ac:dyDescent="0.3">
      <c r="B19" s="426"/>
      <c r="C19" s="421"/>
      <c r="D19" s="406" t="s">
        <v>91</v>
      </c>
      <c r="E19" s="406" t="s">
        <v>92</v>
      </c>
      <c r="F19" s="38" t="s">
        <v>72</v>
      </c>
      <c r="G19" s="39">
        <f t="shared" si="0"/>
        <v>19.359824</v>
      </c>
      <c r="H19" s="40">
        <v>12.739824</v>
      </c>
      <c r="I19" s="40"/>
      <c r="J19" s="40">
        <v>6.62</v>
      </c>
      <c r="K19" s="41">
        <f t="shared" si="1"/>
        <v>12.739824</v>
      </c>
      <c r="L19" s="42">
        <f t="shared" si="2"/>
        <v>6.62</v>
      </c>
      <c r="M19" s="43" t="s">
        <v>73</v>
      </c>
      <c r="N19" s="263" t="s">
        <v>337</v>
      </c>
      <c r="P19" s="158"/>
    </row>
    <row r="20" spans="2:16" ht="13.5" customHeight="1" x14ac:dyDescent="0.3">
      <c r="B20" s="426"/>
      <c r="C20" s="421"/>
      <c r="D20" s="421"/>
      <c r="E20" s="406"/>
      <c r="F20" s="44" t="s">
        <v>93</v>
      </c>
      <c r="G20" s="39">
        <f t="shared" si="0"/>
        <v>27304.375384479739</v>
      </c>
      <c r="H20" s="40">
        <v>17967.773716755099</v>
      </c>
      <c r="I20" s="40"/>
      <c r="J20" s="40">
        <v>9336.6016677246407</v>
      </c>
      <c r="K20" s="41">
        <f t="shared" si="1"/>
        <v>17967.773716755099</v>
      </c>
      <c r="L20" s="42">
        <f t="shared" si="2"/>
        <v>9336.6016677246407</v>
      </c>
      <c r="M20" s="43" t="s">
        <v>94</v>
      </c>
      <c r="N20" s="263" t="s">
        <v>337</v>
      </c>
      <c r="P20" s="158"/>
    </row>
    <row r="21" spans="2:16" x14ac:dyDescent="0.3">
      <c r="B21" s="426"/>
      <c r="C21" s="421"/>
      <c r="D21" s="421"/>
      <c r="E21" s="406"/>
      <c r="F21" s="44" t="s">
        <v>41</v>
      </c>
      <c r="G21" s="39">
        <f t="shared" si="0"/>
        <v>63.4985474057668</v>
      </c>
      <c r="H21" s="40">
        <v>41.785520271523403</v>
      </c>
      <c r="I21" s="40"/>
      <c r="J21" s="40">
        <v>21.713027134243401</v>
      </c>
      <c r="K21" s="41">
        <f t="shared" si="1"/>
        <v>41.785520271523403</v>
      </c>
      <c r="L21" s="42">
        <f t="shared" si="2"/>
        <v>21.713027134243401</v>
      </c>
      <c r="M21" s="43" t="s">
        <v>90</v>
      </c>
      <c r="N21" s="263" t="s">
        <v>337</v>
      </c>
      <c r="P21" s="158"/>
    </row>
    <row r="22" spans="2:16" ht="15" customHeight="1" x14ac:dyDescent="0.3">
      <c r="B22" s="426"/>
      <c r="C22" s="421" t="s">
        <v>49</v>
      </c>
      <c r="D22" s="421" t="s">
        <v>95</v>
      </c>
      <c r="E22" s="430" t="s">
        <v>96</v>
      </c>
      <c r="F22" s="38" t="s">
        <v>97</v>
      </c>
      <c r="G22" s="39">
        <f t="shared" si="0"/>
        <v>245.21056887649502</v>
      </c>
      <c r="H22" s="40"/>
      <c r="I22" s="40">
        <v>176.705793628533</v>
      </c>
      <c r="J22" s="40">
        <v>68.504775247962002</v>
      </c>
      <c r="K22" s="41">
        <f t="shared" si="1"/>
        <v>176.705793628533</v>
      </c>
      <c r="L22" s="42">
        <f t="shared" si="2"/>
        <v>68.504775247962002</v>
      </c>
      <c r="M22" s="43" t="s">
        <v>73</v>
      </c>
      <c r="N22" s="263" t="s">
        <v>337</v>
      </c>
      <c r="P22" s="158"/>
    </row>
    <row r="23" spans="2:16" x14ac:dyDescent="0.3">
      <c r="B23" s="426"/>
      <c r="C23" s="421"/>
      <c r="D23" s="421"/>
      <c r="E23" s="430"/>
      <c r="F23" s="38" t="s">
        <v>74</v>
      </c>
      <c r="G23" s="39">
        <f t="shared" si="0"/>
        <v>245210.568876495</v>
      </c>
      <c r="H23" s="40">
        <v>0</v>
      </c>
      <c r="I23" s="40">
        <v>176705.79362853299</v>
      </c>
      <c r="J23" s="40">
        <v>68504.775247961996</v>
      </c>
      <c r="K23" s="41">
        <f t="shared" si="1"/>
        <v>176705.79362853299</v>
      </c>
      <c r="L23" s="42">
        <f t="shared" si="2"/>
        <v>68504.775247961996</v>
      </c>
      <c r="M23" s="43" t="s">
        <v>75</v>
      </c>
      <c r="N23" s="263" t="s">
        <v>337</v>
      </c>
      <c r="P23" s="158"/>
    </row>
    <row r="24" spans="2:16" ht="13.5" customHeight="1" x14ac:dyDescent="0.3">
      <c r="B24" s="426"/>
      <c r="C24" s="421"/>
      <c r="D24" s="421" t="s">
        <v>98</v>
      </c>
      <c r="E24" s="430" t="s">
        <v>99</v>
      </c>
      <c r="F24" s="38" t="s">
        <v>97</v>
      </c>
      <c r="G24" s="39">
        <f t="shared" si="0"/>
        <v>87.115274287499801</v>
      </c>
      <c r="H24" s="40"/>
      <c r="I24" s="40">
        <v>57.778355706195597</v>
      </c>
      <c r="J24" s="40">
        <v>29.3369185813042</v>
      </c>
      <c r="K24" s="41">
        <f t="shared" si="1"/>
        <v>57.778355706195597</v>
      </c>
      <c r="L24" s="42">
        <f t="shared" si="2"/>
        <v>29.3369185813042</v>
      </c>
      <c r="M24" s="43" t="s">
        <v>73</v>
      </c>
      <c r="N24" s="263" t="s">
        <v>337</v>
      </c>
      <c r="P24" s="158"/>
    </row>
    <row r="25" spans="2:16" x14ac:dyDescent="0.3">
      <c r="B25" s="426"/>
      <c r="C25" s="421"/>
      <c r="D25" s="421"/>
      <c r="E25" s="430"/>
      <c r="F25" s="38" t="s">
        <v>74</v>
      </c>
      <c r="G25" s="39">
        <f t="shared" si="0"/>
        <v>87115.274287499808</v>
      </c>
      <c r="H25" s="40">
        <v>0</v>
      </c>
      <c r="I25" s="40">
        <v>57778.355706195602</v>
      </c>
      <c r="J25" s="40">
        <v>29336.918581304199</v>
      </c>
      <c r="K25" s="41">
        <f t="shared" si="1"/>
        <v>57778.355706195602</v>
      </c>
      <c r="L25" s="42">
        <f t="shared" si="2"/>
        <v>29336.918581304199</v>
      </c>
      <c r="M25" s="43" t="s">
        <v>75</v>
      </c>
      <c r="N25" s="263" t="s">
        <v>337</v>
      </c>
      <c r="P25" s="158"/>
    </row>
    <row r="26" spans="2:16" ht="15" customHeight="1" x14ac:dyDescent="0.3">
      <c r="B26" s="426"/>
      <c r="C26" s="421"/>
      <c r="D26" s="421"/>
      <c r="E26" s="430" t="s">
        <v>100</v>
      </c>
      <c r="F26" s="38" t="s">
        <v>97</v>
      </c>
      <c r="G26" s="39">
        <f t="shared" si="0"/>
        <v>282.6050812747207</v>
      </c>
      <c r="H26" s="40"/>
      <c r="I26" s="40">
        <v>195.57735624559501</v>
      </c>
      <c r="J26" s="40">
        <v>87.027725029125705</v>
      </c>
      <c r="K26" s="41">
        <f t="shared" si="1"/>
        <v>195.57735624559501</v>
      </c>
      <c r="L26" s="42">
        <f t="shared" si="2"/>
        <v>87.027725029125705</v>
      </c>
      <c r="M26" s="43" t="s">
        <v>73</v>
      </c>
      <c r="N26" s="263" t="s">
        <v>337</v>
      </c>
      <c r="P26" s="214"/>
    </row>
    <row r="27" spans="2:16" x14ac:dyDescent="0.3">
      <c r="B27" s="426"/>
      <c r="C27" s="421"/>
      <c r="D27" s="421"/>
      <c r="E27" s="430"/>
      <c r="F27" s="38" t="s">
        <v>74</v>
      </c>
      <c r="G27" s="39">
        <f t="shared" si="0"/>
        <v>282605.08127472072</v>
      </c>
      <c r="H27" s="40">
        <v>0</v>
      </c>
      <c r="I27" s="40">
        <v>195577.356245595</v>
      </c>
      <c r="J27" s="40">
        <v>87027.725029125693</v>
      </c>
      <c r="K27" s="41">
        <f t="shared" si="1"/>
        <v>195577.356245595</v>
      </c>
      <c r="L27" s="42">
        <f t="shared" si="2"/>
        <v>87027.725029125693</v>
      </c>
      <c r="M27" s="43" t="s">
        <v>75</v>
      </c>
      <c r="N27" s="263" t="s">
        <v>337</v>
      </c>
      <c r="P27" s="158"/>
    </row>
    <row r="28" spans="2:16" ht="13.5" customHeight="1" x14ac:dyDescent="0.3">
      <c r="B28" s="426"/>
      <c r="C28" s="421"/>
      <c r="D28" s="421" t="s">
        <v>101</v>
      </c>
      <c r="E28" s="430" t="s">
        <v>102</v>
      </c>
      <c r="F28" s="38" t="s">
        <v>97</v>
      </c>
      <c r="G28" s="39">
        <f t="shared" si="0"/>
        <v>247.6440914863027</v>
      </c>
      <c r="H28" s="40"/>
      <c r="I28" s="40">
        <v>191.64350553610001</v>
      </c>
      <c r="J28" s="40">
        <v>56.000585950202698</v>
      </c>
      <c r="K28" s="41">
        <f t="shared" si="1"/>
        <v>191.64350553610001</v>
      </c>
      <c r="L28" s="42">
        <f t="shared" si="2"/>
        <v>56.000585950202698</v>
      </c>
      <c r="M28" s="43" t="s">
        <v>73</v>
      </c>
      <c r="N28" s="263" t="s">
        <v>337</v>
      </c>
      <c r="P28" s="158"/>
    </row>
    <row r="29" spans="2:16" x14ac:dyDescent="0.3">
      <c r="B29" s="426"/>
      <c r="C29" s="421"/>
      <c r="D29" s="421"/>
      <c r="E29" s="430"/>
      <c r="F29" s="38" t="s">
        <v>74</v>
      </c>
      <c r="G29" s="39">
        <f t="shared" si="0"/>
        <v>247644.09148630273</v>
      </c>
      <c r="H29" s="40">
        <v>0</v>
      </c>
      <c r="I29" s="40">
        <v>191643.50553610001</v>
      </c>
      <c r="J29" s="40">
        <v>56000.585950202701</v>
      </c>
      <c r="K29" s="41">
        <f t="shared" si="1"/>
        <v>191643.50553610001</v>
      </c>
      <c r="L29" s="42">
        <f t="shared" si="2"/>
        <v>56000.585950202701</v>
      </c>
      <c r="M29" s="43" t="s">
        <v>75</v>
      </c>
      <c r="N29" s="263" t="s">
        <v>337</v>
      </c>
      <c r="P29" s="158"/>
    </row>
    <row r="30" spans="2:16" ht="13.5" customHeight="1" x14ac:dyDescent="0.3">
      <c r="B30" s="426"/>
      <c r="C30" s="421"/>
      <c r="D30" s="421" t="s">
        <v>103</v>
      </c>
      <c r="E30" s="430" t="s">
        <v>104</v>
      </c>
      <c r="F30" s="38" t="s">
        <v>97</v>
      </c>
      <c r="G30" s="39">
        <f t="shared" si="0"/>
        <v>57.033035986365803</v>
      </c>
      <c r="H30" s="40"/>
      <c r="I30" s="40">
        <v>36.515270954092301</v>
      </c>
      <c r="J30" s="40">
        <v>20.517765032273498</v>
      </c>
      <c r="K30" s="41">
        <f t="shared" si="1"/>
        <v>36.515270954092301</v>
      </c>
      <c r="L30" s="42">
        <f t="shared" si="2"/>
        <v>20.517765032273498</v>
      </c>
      <c r="M30" s="43" t="s">
        <v>73</v>
      </c>
      <c r="N30" s="263" t="s">
        <v>337</v>
      </c>
      <c r="P30" s="158"/>
    </row>
    <row r="31" spans="2:16" x14ac:dyDescent="0.3">
      <c r="B31" s="426"/>
      <c r="C31" s="421"/>
      <c r="D31" s="421"/>
      <c r="E31" s="430"/>
      <c r="F31" s="38" t="s">
        <v>74</v>
      </c>
      <c r="G31" s="39">
        <f t="shared" si="0"/>
        <v>57033.035986365801</v>
      </c>
      <c r="H31" s="40">
        <v>0</v>
      </c>
      <c r="I31" s="40">
        <v>36515.270954092302</v>
      </c>
      <c r="J31" s="40">
        <v>20517.765032273499</v>
      </c>
      <c r="K31" s="41">
        <f t="shared" si="1"/>
        <v>36515.270954092302</v>
      </c>
      <c r="L31" s="42">
        <f t="shared" si="2"/>
        <v>20517.765032273499</v>
      </c>
      <c r="M31" s="43" t="s">
        <v>75</v>
      </c>
      <c r="N31" s="263" t="s">
        <v>337</v>
      </c>
      <c r="P31" s="158"/>
    </row>
    <row r="32" spans="2:16" ht="13.5" customHeight="1" x14ac:dyDescent="0.3">
      <c r="B32" s="426"/>
      <c r="C32" s="421"/>
      <c r="D32" s="406" t="s">
        <v>105</v>
      </c>
      <c r="E32" s="420" t="s">
        <v>106</v>
      </c>
      <c r="F32" s="44" t="s">
        <v>97</v>
      </c>
      <c r="G32" s="39">
        <f t="shared" si="0"/>
        <v>46.274433898920698</v>
      </c>
      <c r="H32" s="40"/>
      <c r="I32" s="40">
        <v>28.955846870030399</v>
      </c>
      <c r="J32" s="40">
        <v>17.318587028890299</v>
      </c>
      <c r="K32" s="41">
        <f t="shared" si="1"/>
        <v>28.955846870030399</v>
      </c>
      <c r="L32" s="42">
        <f t="shared" si="2"/>
        <v>17.318587028890299</v>
      </c>
      <c r="M32" s="43" t="s">
        <v>73</v>
      </c>
      <c r="N32" s="263" t="s">
        <v>337</v>
      </c>
      <c r="P32" s="158"/>
    </row>
    <row r="33" spans="2:16" x14ac:dyDescent="0.3">
      <c r="B33" s="426"/>
      <c r="C33" s="421"/>
      <c r="D33" s="406"/>
      <c r="E33" s="420"/>
      <c r="F33" s="44" t="s">
        <v>74</v>
      </c>
      <c r="G33" s="39">
        <f t="shared" si="0"/>
        <v>46274.433898920703</v>
      </c>
      <c r="H33" s="40">
        <v>0</v>
      </c>
      <c r="I33" s="40">
        <v>28955.8468700304</v>
      </c>
      <c r="J33" s="40">
        <v>17318.587028890299</v>
      </c>
      <c r="K33" s="41">
        <f t="shared" si="1"/>
        <v>28955.8468700304</v>
      </c>
      <c r="L33" s="42">
        <f t="shared" si="2"/>
        <v>17318.587028890299</v>
      </c>
      <c r="M33" s="43" t="s">
        <v>75</v>
      </c>
      <c r="N33" s="263" t="s">
        <v>337</v>
      </c>
      <c r="P33" s="158"/>
    </row>
    <row r="34" spans="2:16" ht="13.5" customHeight="1" x14ac:dyDescent="0.3">
      <c r="B34" s="426"/>
      <c r="C34" s="421"/>
      <c r="D34" s="421" t="s">
        <v>107</v>
      </c>
      <c r="E34" s="430" t="s">
        <v>108</v>
      </c>
      <c r="F34" s="38" t="s">
        <v>97</v>
      </c>
      <c r="G34" s="39">
        <f t="shared" si="0"/>
        <v>238.59161107401212</v>
      </c>
      <c r="H34" s="40"/>
      <c r="I34" s="40">
        <v>172.621872655977</v>
      </c>
      <c r="J34" s="140">
        <v>65.969738418035107</v>
      </c>
      <c r="K34" s="41">
        <f t="shared" si="1"/>
        <v>172.621872655977</v>
      </c>
      <c r="L34" s="42">
        <f t="shared" si="2"/>
        <v>65.969738418035107</v>
      </c>
      <c r="M34" s="43" t="s">
        <v>73</v>
      </c>
      <c r="N34" s="263" t="s">
        <v>337</v>
      </c>
      <c r="P34" s="158"/>
    </row>
    <row r="35" spans="2:16" x14ac:dyDescent="0.3">
      <c r="B35" s="426"/>
      <c r="C35" s="421"/>
      <c r="D35" s="421"/>
      <c r="E35" s="430"/>
      <c r="F35" s="38" t="s">
        <v>74</v>
      </c>
      <c r="G35" s="39">
        <f t="shared" si="0"/>
        <v>238591.61107401218</v>
      </c>
      <c r="H35" s="40">
        <v>0</v>
      </c>
      <c r="I35" s="40">
        <v>172621.872655977</v>
      </c>
      <c r="J35" s="40">
        <v>65969.738418035195</v>
      </c>
      <c r="K35" s="41">
        <f t="shared" si="1"/>
        <v>172621.872655977</v>
      </c>
      <c r="L35" s="42">
        <f t="shared" si="2"/>
        <v>65969.738418035195</v>
      </c>
      <c r="M35" s="43" t="s">
        <v>75</v>
      </c>
      <c r="N35" s="263" t="s">
        <v>337</v>
      </c>
      <c r="P35" s="158"/>
    </row>
    <row r="36" spans="2:16" ht="13.5" customHeight="1" x14ac:dyDescent="0.3">
      <c r="B36" s="426"/>
      <c r="C36" s="421"/>
      <c r="D36" s="421" t="s">
        <v>109</v>
      </c>
      <c r="E36" s="430" t="s">
        <v>110</v>
      </c>
      <c r="F36" s="38" t="s">
        <v>97</v>
      </c>
      <c r="G36" s="39">
        <f t="shared" ref="G36:G67" si="3">SUM(H36:J36)</f>
        <v>229.15324849709702</v>
      </c>
      <c r="H36" s="40"/>
      <c r="I36" s="40">
        <v>182.39718156993101</v>
      </c>
      <c r="J36" s="40">
        <v>46.756066927166003</v>
      </c>
      <c r="K36" s="41">
        <f t="shared" ref="K36:K67" si="4">H36+I36</f>
        <v>182.39718156993101</v>
      </c>
      <c r="L36" s="42">
        <f t="shared" ref="L36:L67" si="5">J36</f>
        <v>46.756066927166003</v>
      </c>
      <c r="M36" s="43" t="s">
        <v>73</v>
      </c>
      <c r="N36" s="263" t="s">
        <v>337</v>
      </c>
      <c r="P36" s="158"/>
    </row>
    <row r="37" spans="2:16" x14ac:dyDescent="0.3">
      <c r="B37" s="426"/>
      <c r="C37" s="421"/>
      <c r="D37" s="421"/>
      <c r="E37" s="430"/>
      <c r="F37" s="38" t="s">
        <v>74</v>
      </c>
      <c r="G37" s="39">
        <f t="shared" si="3"/>
        <v>229153.248497097</v>
      </c>
      <c r="H37" s="40">
        <v>0</v>
      </c>
      <c r="I37" s="40">
        <v>182397.18156993101</v>
      </c>
      <c r="J37" s="40">
        <v>46756.066927166001</v>
      </c>
      <c r="K37" s="41">
        <f t="shared" si="4"/>
        <v>182397.18156993101</v>
      </c>
      <c r="L37" s="42">
        <f t="shared" si="5"/>
        <v>46756.066927166001</v>
      </c>
      <c r="M37" s="43" t="s">
        <v>75</v>
      </c>
      <c r="N37" s="263" t="s">
        <v>337</v>
      </c>
      <c r="P37" s="158"/>
    </row>
    <row r="38" spans="2:16" ht="13.5" customHeight="1" x14ac:dyDescent="0.3">
      <c r="B38" s="426"/>
      <c r="C38" s="421"/>
      <c r="D38" s="406" t="s">
        <v>111</v>
      </c>
      <c r="E38" s="420" t="s">
        <v>112</v>
      </c>
      <c r="F38" s="44" t="s">
        <v>97</v>
      </c>
      <c r="G38" s="39">
        <f t="shared" si="3"/>
        <v>61.049169259712201</v>
      </c>
      <c r="H38" s="40"/>
      <c r="I38" s="40">
        <v>39.5595586599268</v>
      </c>
      <c r="J38" s="40">
        <v>21.489610599785401</v>
      </c>
      <c r="K38" s="41">
        <f t="shared" si="4"/>
        <v>39.5595586599268</v>
      </c>
      <c r="L38" s="42">
        <f t="shared" si="5"/>
        <v>21.489610599785401</v>
      </c>
      <c r="M38" s="43" t="s">
        <v>73</v>
      </c>
      <c r="N38" s="263" t="s">
        <v>337</v>
      </c>
      <c r="P38" s="158"/>
    </row>
    <row r="39" spans="2:16" x14ac:dyDescent="0.3">
      <c r="B39" s="426"/>
      <c r="C39" s="421"/>
      <c r="D39" s="406"/>
      <c r="E39" s="420"/>
      <c r="F39" s="44" t="s">
        <v>74</v>
      </c>
      <c r="G39" s="39">
        <f t="shared" si="3"/>
        <v>61049.1692597121</v>
      </c>
      <c r="H39" s="40">
        <v>0</v>
      </c>
      <c r="I39" s="140">
        <v>39559.558659926697</v>
      </c>
      <c r="J39" s="40">
        <v>21489.610599785399</v>
      </c>
      <c r="K39" s="41">
        <f t="shared" si="4"/>
        <v>39559.558659926697</v>
      </c>
      <c r="L39" s="42">
        <f t="shared" si="5"/>
        <v>21489.610599785399</v>
      </c>
      <c r="M39" s="43" t="s">
        <v>75</v>
      </c>
      <c r="N39" s="263" t="s">
        <v>337</v>
      </c>
      <c r="P39" s="158"/>
    </row>
    <row r="40" spans="2:16" ht="13.5" customHeight="1" x14ac:dyDescent="0.3">
      <c r="B40" s="426"/>
      <c r="C40" s="421"/>
      <c r="D40" s="421" t="s">
        <v>113</v>
      </c>
      <c r="E40" s="430" t="s">
        <v>114</v>
      </c>
      <c r="F40" s="38" t="s">
        <v>97</v>
      </c>
      <c r="G40" s="39">
        <f t="shared" si="3"/>
        <v>248.99870422189781</v>
      </c>
      <c r="H40" s="40"/>
      <c r="I40" s="40">
        <v>169.04943047945801</v>
      </c>
      <c r="J40" s="40">
        <v>79.9492737424398</v>
      </c>
      <c r="K40" s="41">
        <f t="shared" si="4"/>
        <v>169.04943047945801</v>
      </c>
      <c r="L40" s="42">
        <f t="shared" si="5"/>
        <v>79.9492737424398</v>
      </c>
      <c r="M40" s="43" t="s">
        <v>73</v>
      </c>
      <c r="N40" s="263" t="s">
        <v>337</v>
      </c>
      <c r="P40" s="158"/>
    </row>
    <row r="41" spans="2:16" x14ac:dyDescent="0.3">
      <c r="B41" s="426"/>
      <c r="C41" s="421"/>
      <c r="D41" s="421"/>
      <c r="E41" s="430"/>
      <c r="F41" s="38" t="s">
        <v>74</v>
      </c>
      <c r="G41" s="39">
        <f t="shared" si="3"/>
        <v>248998.70422189782</v>
      </c>
      <c r="H41" s="40">
        <v>0</v>
      </c>
      <c r="I41" s="40">
        <v>169049.43047945801</v>
      </c>
      <c r="J41" s="40">
        <v>79949.273742439793</v>
      </c>
      <c r="K41" s="41">
        <f t="shared" si="4"/>
        <v>169049.43047945801</v>
      </c>
      <c r="L41" s="42">
        <f t="shared" si="5"/>
        <v>79949.273742439793</v>
      </c>
      <c r="M41" s="43" t="s">
        <v>75</v>
      </c>
      <c r="N41" s="263" t="s">
        <v>337</v>
      </c>
      <c r="P41" s="158"/>
    </row>
    <row r="42" spans="2:16" ht="13.5" customHeight="1" x14ac:dyDescent="0.3">
      <c r="B42" s="426"/>
      <c r="C42" s="421"/>
      <c r="D42" s="406" t="s">
        <v>115</v>
      </c>
      <c r="E42" s="420" t="s">
        <v>116</v>
      </c>
      <c r="F42" s="38" t="s">
        <v>97</v>
      </c>
      <c r="G42" s="39">
        <f t="shared" si="3"/>
        <v>59.186879156077602</v>
      </c>
      <c r="H42" s="40"/>
      <c r="I42" s="40">
        <v>32.8724156409735</v>
      </c>
      <c r="J42" s="40">
        <v>26.314463515104102</v>
      </c>
      <c r="K42" s="41">
        <f t="shared" si="4"/>
        <v>32.8724156409735</v>
      </c>
      <c r="L42" s="42">
        <f t="shared" si="5"/>
        <v>26.314463515104102</v>
      </c>
      <c r="M42" s="43" t="s">
        <v>73</v>
      </c>
      <c r="N42" s="263" t="s">
        <v>337</v>
      </c>
      <c r="P42" s="158"/>
    </row>
    <row r="43" spans="2:16" x14ac:dyDescent="0.3">
      <c r="B43" s="426"/>
      <c r="C43" s="421"/>
      <c r="D43" s="406"/>
      <c r="E43" s="420"/>
      <c r="F43" s="38" t="s">
        <v>74</v>
      </c>
      <c r="G43" s="39">
        <f t="shared" si="3"/>
        <v>59186.879156077601</v>
      </c>
      <c r="H43" s="40">
        <v>0</v>
      </c>
      <c r="I43" s="40">
        <v>32872.415640973501</v>
      </c>
      <c r="J43" s="40">
        <v>26314.4635151041</v>
      </c>
      <c r="K43" s="41">
        <f t="shared" si="4"/>
        <v>32872.415640973501</v>
      </c>
      <c r="L43" s="42">
        <f t="shared" si="5"/>
        <v>26314.4635151041</v>
      </c>
      <c r="M43" s="43" t="s">
        <v>75</v>
      </c>
      <c r="N43" s="263" t="s">
        <v>337</v>
      </c>
      <c r="P43" s="158"/>
    </row>
    <row r="44" spans="2:16" ht="13.5" customHeight="1" x14ac:dyDescent="0.3">
      <c r="B44" s="426"/>
      <c r="C44" s="421"/>
      <c r="D44" s="406" t="s">
        <v>117</v>
      </c>
      <c r="E44" s="420" t="s">
        <v>118</v>
      </c>
      <c r="F44" s="38" t="s">
        <v>97</v>
      </c>
      <c r="G44" s="39">
        <f t="shared" si="3"/>
        <v>43.8327900894149</v>
      </c>
      <c r="H44" s="40"/>
      <c r="I44" s="40">
        <v>27.476563697012502</v>
      </c>
      <c r="J44" s="40">
        <v>16.356226392402402</v>
      </c>
      <c r="K44" s="41">
        <f t="shared" si="4"/>
        <v>27.476563697012502</v>
      </c>
      <c r="L44" s="42">
        <f t="shared" si="5"/>
        <v>16.356226392402402</v>
      </c>
      <c r="M44" s="43" t="s">
        <v>73</v>
      </c>
      <c r="N44" s="263" t="s">
        <v>337</v>
      </c>
      <c r="P44" s="158"/>
    </row>
    <row r="45" spans="2:16" x14ac:dyDescent="0.3">
      <c r="B45" s="426"/>
      <c r="C45" s="421"/>
      <c r="D45" s="406"/>
      <c r="E45" s="420"/>
      <c r="F45" s="38" t="s">
        <v>74</v>
      </c>
      <c r="G45" s="39">
        <f t="shared" si="3"/>
        <v>43832.790089414899</v>
      </c>
      <c r="H45" s="40">
        <v>0</v>
      </c>
      <c r="I45" s="40">
        <v>27476.563697012502</v>
      </c>
      <c r="J45" s="40">
        <v>16356.226392402399</v>
      </c>
      <c r="K45" s="41">
        <f t="shared" si="4"/>
        <v>27476.563697012502</v>
      </c>
      <c r="L45" s="42">
        <f t="shared" si="5"/>
        <v>16356.226392402399</v>
      </c>
      <c r="M45" s="43" t="s">
        <v>75</v>
      </c>
      <c r="N45" s="263" t="s">
        <v>337</v>
      </c>
      <c r="P45" s="158"/>
    </row>
    <row r="46" spans="2:16" ht="13.5" customHeight="1" x14ac:dyDescent="0.3">
      <c r="B46" s="426"/>
      <c r="C46" s="421"/>
      <c r="D46" s="406" t="s">
        <v>119</v>
      </c>
      <c r="E46" s="420" t="s">
        <v>120</v>
      </c>
      <c r="F46" s="38" t="s">
        <v>97</v>
      </c>
      <c r="G46" s="39">
        <f t="shared" si="3"/>
        <v>166.026661550705</v>
      </c>
      <c r="H46" s="40"/>
      <c r="I46" s="40">
        <v>112.724054044868</v>
      </c>
      <c r="J46" s="40">
        <v>53.302607505837003</v>
      </c>
      <c r="K46" s="41">
        <f t="shared" si="4"/>
        <v>112.724054044868</v>
      </c>
      <c r="L46" s="42">
        <f t="shared" si="5"/>
        <v>53.302607505837003</v>
      </c>
      <c r="M46" s="43" t="s">
        <v>73</v>
      </c>
      <c r="N46" s="263" t="s">
        <v>337</v>
      </c>
      <c r="P46" s="158"/>
    </row>
    <row r="47" spans="2:16" x14ac:dyDescent="0.3">
      <c r="B47" s="426"/>
      <c r="C47" s="421"/>
      <c r="D47" s="406"/>
      <c r="E47" s="420"/>
      <c r="F47" s="38" t="s">
        <v>74</v>
      </c>
      <c r="G47" s="39">
        <f t="shared" si="3"/>
        <v>166026.661550705</v>
      </c>
      <c r="H47" s="40">
        <v>0</v>
      </c>
      <c r="I47" s="40">
        <v>112724.054044868</v>
      </c>
      <c r="J47" s="40">
        <v>53302.607505836997</v>
      </c>
      <c r="K47" s="41">
        <f t="shared" si="4"/>
        <v>112724.054044868</v>
      </c>
      <c r="L47" s="42">
        <f t="shared" si="5"/>
        <v>53302.607505836997</v>
      </c>
      <c r="M47" s="43" t="s">
        <v>75</v>
      </c>
      <c r="N47" s="263" t="s">
        <v>337</v>
      </c>
      <c r="P47" s="158"/>
    </row>
    <row r="48" spans="2:16" ht="13.5" customHeight="1" x14ac:dyDescent="0.3">
      <c r="B48" s="426"/>
      <c r="C48" s="421"/>
      <c r="D48" s="406" t="s">
        <v>121</v>
      </c>
      <c r="E48" s="420" t="s">
        <v>122</v>
      </c>
      <c r="F48" s="38" t="s">
        <v>97</v>
      </c>
      <c r="G48" s="39">
        <f t="shared" si="3"/>
        <v>146.41934670136339</v>
      </c>
      <c r="H48" s="40"/>
      <c r="I48" s="40">
        <v>99.321667594871698</v>
      </c>
      <c r="J48" s="40">
        <v>47.097679106491697</v>
      </c>
      <c r="K48" s="41">
        <f t="shared" si="4"/>
        <v>99.321667594871698</v>
      </c>
      <c r="L48" s="42">
        <f t="shared" si="5"/>
        <v>47.097679106491697</v>
      </c>
      <c r="M48" s="43" t="s">
        <v>73</v>
      </c>
      <c r="N48" s="263" t="s">
        <v>337</v>
      </c>
      <c r="P48" s="158"/>
    </row>
    <row r="49" spans="2:16" x14ac:dyDescent="0.3">
      <c r="B49" s="426"/>
      <c r="C49" s="421"/>
      <c r="D49" s="406"/>
      <c r="E49" s="420"/>
      <c r="F49" s="38" t="s">
        <v>74</v>
      </c>
      <c r="G49" s="39">
        <f t="shared" si="3"/>
        <v>146419.34670136339</v>
      </c>
      <c r="H49" s="40">
        <v>0</v>
      </c>
      <c r="I49" s="140">
        <v>99321.667594871702</v>
      </c>
      <c r="J49" s="40">
        <v>47097.679106491698</v>
      </c>
      <c r="K49" s="41">
        <f t="shared" si="4"/>
        <v>99321.667594871702</v>
      </c>
      <c r="L49" s="42">
        <f t="shared" si="5"/>
        <v>47097.679106491698</v>
      </c>
      <c r="M49" s="43" t="s">
        <v>75</v>
      </c>
      <c r="N49" s="263" t="s">
        <v>337</v>
      </c>
      <c r="P49" s="158"/>
    </row>
    <row r="50" spans="2:16" ht="13.5" customHeight="1" x14ac:dyDescent="0.3">
      <c r="B50" s="426"/>
      <c r="C50" s="421"/>
      <c r="D50" s="406" t="s">
        <v>123</v>
      </c>
      <c r="E50" s="420" t="s">
        <v>124</v>
      </c>
      <c r="F50" s="38" t="s">
        <v>97</v>
      </c>
      <c r="G50" s="39">
        <f t="shared" si="3"/>
        <v>52.621929138180001</v>
      </c>
      <c r="H50" s="40"/>
      <c r="I50" s="40">
        <v>33.643923604636001</v>
      </c>
      <c r="J50" s="40">
        <v>18.978005533544</v>
      </c>
      <c r="K50" s="41">
        <f t="shared" si="4"/>
        <v>33.643923604636001</v>
      </c>
      <c r="L50" s="42">
        <f t="shared" si="5"/>
        <v>18.978005533544</v>
      </c>
      <c r="M50" s="43" t="s">
        <v>73</v>
      </c>
      <c r="N50" s="263" t="s">
        <v>337</v>
      </c>
      <c r="P50" s="158"/>
    </row>
    <row r="51" spans="2:16" x14ac:dyDescent="0.3">
      <c r="B51" s="426"/>
      <c r="C51" s="421"/>
      <c r="D51" s="406"/>
      <c r="E51" s="420"/>
      <c r="F51" s="38" t="s">
        <v>74</v>
      </c>
      <c r="G51" s="39">
        <f t="shared" si="3"/>
        <v>52621.929138179999</v>
      </c>
      <c r="H51" s="40">
        <v>0</v>
      </c>
      <c r="I51" s="40">
        <v>33643.923604636002</v>
      </c>
      <c r="J51" s="40">
        <v>18978.005533544001</v>
      </c>
      <c r="K51" s="41">
        <f t="shared" si="4"/>
        <v>33643.923604636002</v>
      </c>
      <c r="L51" s="42">
        <f t="shared" si="5"/>
        <v>18978.005533544001</v>
      </c>
      <c r="M51" s="43" t="s">
        <v>75</v>
      </c>
      <c r="N51" s="263" t="s">
        <v>337</v>
      </c>
      <c r="P51" s="158"/>
    </row>
    <row r="52" spans="2:16" ht="13.5" customHeight="1" x14ac:dyDescent="0.3">
      <c r="B52" s="426"/>
      <c r="C52" s="421"/>
      <c r="D52" s="406" t="s">
        <v>125</v>
      </c>
      <c r="E52" s="420" t="s">
        <v>126</v>
      </c>
      <c r="F52" s="44" t="s">
        <v>97</v>
      </c>
      <c r="G52" s="39">
        <f t="shared" si="3"/>
        <v>26.0284190196653</v>
      </c>
      <c r="H52" s="40"/>
      <c r="I52" s="40">
        <v>14.730187138352001</v>
      </c>
      <c r="J52" s="40">
        <v>11.298231881313299</v>
      </c>
      <c r="K52" s="41">
        <f t="shared" si="4"/>
        <v>14.730187138352001</v>
      </c>
      <c r="L52" s="42">
        <f t="shared" si="5"/>
        <v>11.298231881313299</v>
      </c>
      <c r="M52" s="43" t="s">
        <v>73</v>
      </c>
      <c r="N52" s="263" t="s">
        <v>337</v>
      </c>
      <c r="P52" s="158"/>
    </row>
    <row r="53" spans="2:16" x14ac:dyDescent="0.3">
      <c r="B53" s="426"/>
      <c r="C53" s="421"/>
      <c r="D53" s="406"/>
      <c r="E53" s="420"/>
      <c r="F53" s="44" t="s">
        <v>74</v>
      </c>
      <c r="G53" s="39">
        <f t="shared" si="3"/>
        <v>26028.4190196653</v>
      </c>
      <c r="H53" s="40">
        <v>0</v>
      </c>
      <c r="I53" s="40">
        <v>14730.187138351999</v>
      </c>
      <c r="J53" s="40">
        <v>11298.231881313301</v>
      </c>
      <c r="K53" s="41">
        <f t="shared" si="4"/>
        <v>14730.187138351999</v>
      </c>
      <c r="L53" s="42">
        <f t="shared" si="5"/>
        <v>11298.231881313301</v>
      </c>
      <c r="M53" s="43" t="s">
        <v>75</v>
      </c>
      <c r="N53" s="263" t="s">
        <v>337</v>
      </c>
      <c r="P53" s="158"/>
    </row>
    <row r="54" spans="2:16" ht="13.5" customHeight="1" x14ac:dyDescent="0.3">
      <c r="B54" s="426"/>
      <c r="C54" s="421"/>
      <c r="D54" s="406"/>
      <c r="E54" s="420" t="s">
        <v>127</v>
      </c>
      <c r="F54" s="44" t="s">
        <v>97</v>
      </c>
      <c r="G54" s="39">
        <f t="shared" si="3"/>
        <v>190.0292434071354</v>
      </c>
      <c r="H54" s="40"/>
      <c r="I54" s="40">
        <v>146.490150759561</v>
      </c>
      <c r="J54" s="40">
        <v>43.5390926475744</v>
      </c>
      <c r="K54" s="41">
        <f t="shared" si="4"/>
        <v>146.490150759561</v>
      </c>
      <c r="L54" s="42">
        <f t="shared" si="5"/>
        <v>43.5390926475744</v>
      </c>
      <c r="M54" s="43" t="s">
        <v>73</v>
      </c>
      <c r="N54" s="263" t="s">
        <v>337</v>
      </c>
      <c r="P54" s="158"/>
    </row>
    <row r="55" spans="2:16" x14ac:dyDescent="0.3">
      <c r="B55" s="426"/>
      <c r="C55" s="421"/>
      <c r="D55" s="406"/>
      <c r="E55" s="420"/>
      <c r="F55" s="44" t="s">
        <v>74</v>
      </c>
      <c r="G55" s="39">
        <f t="shared" si="3"/>
        <v>190029.24340713539</v>
      </c>
      <c r="H55" s="40">
        <v>0</v>
      </c>
      <c r="I55" s="40">
        <v>146490.15075956099</v>
      </c>
      <c r="J55" s="40">
        <v>43539.092647574398</v>
      </c>
      <c r="K55" s="41">
        <f t="shared" si="4"/>
        <v>146490.15075956099</v>
      </c>
      <c r="L55" s="42">
        <f t="shared" si="5"/>
        <v>43539.092647574398</v>
      </c>
      <c r="M55" s="43" t="s">
        <v>75</v>
      </c>
      <c r="N55" s="263" t="s">
        <v>337</v>
      </c>
      <c r="P55" s="158"/>
    </row>
    <row r="56" spans="2:16" ht="13.5" customHeight="1" x14ac:dyDescent="0.3">
      <c r="B56" s="426"/>
      <c r="C56" s="421"/>
      <c r="D56" s="406" t="s">
        <v>128</v>
      </c>
      <c r="E56" s="420" t="s">
        <v>129</v>
      </c>
      <c r="F56" s="44" t="s">
        <v>97</v>
      </c>
      <c r="G56" s="39">
        <f t="shared" si="3"/>
        <v>277.55723443646889</v>
      </c>
      <c r="H56" s="40"/>
      <c r="I56" s="40">
        <v>187.603641835594</v>
      </c>
      <c r="J56" s="40">
        <v>89.953592600874899</v>
      </c>
      <c r="K56" s="41">
        <f t="shared" si="4"/>
        <v>187.603641835594</v>
      </c>
      <c r="L56" s="42">
        <f t="shared" si="5"/>
        <v>89.953592600874899</v>
      </c>
      <c r="M56" s="43" t="s">
        <v>73</v>
      </c>
      <c r="N56" s="263" t="s">
        <v>337</v>
      </c>
      <c r="P56" s="158"/>
    </row>
    <row r="57" spans="2:16" x14ac:dyDescent="0.3">
      <c r="B57" s="426"/>
      <c r="C57" s="421"/>
      <c r="D57" s="406"/>
      <c r="E57" s="420"/>
      <c r="F57" s="44" t="s">
        <v>74</v>
      </c>
      <c r="G57" s="39">
        <f t="shared" si="3"/>
        <v>277557.23443646892</v>
      </c>
      <c r="H57" s="40">
        <v>0</v>
      </c>
      <c r="I57" s="40">
        <v>187603.641835594</v>
      </c>
      <c r="J57" s="40">
        <v>89953.592600874894</v>
      </c>
      <c r="K57" s="41">
        <f t="shared" si="4"/>
        <v>187603.641835594</v>
      </c>
      <c r="L57" s="42">
        <f t="shared" si="5"/>
        <v>89953.592600874894</v>
      </c>
      <c r="M57" s="43" t="s">
        <v>75</v>
      </c>
      <c r="N57" s="263" t="s">
        <v>337</v>
      </c>
      <c r="P57" s="158"/>
    </row>
    <row r="58" spans="2:16" ht="13.5" customHeight="1" x14ac:dyDescent="0.3">
      <c r="B58" s="426"/>
      <c r="C58" s="421"/>
      <c r="D58" s="406" t="s">
        <v>130</v>
      </c>
      <c r="E58" s="420" t="s">
        <v>131</v>
      </c>
      <c r="F58" s="44" t="s">
        <v>97</v>
      </c>
      <c r="G58" s="39">
        <f t="shared" si="3"/>
        <v>293.51861308763569</v>
      </c>
      <c r="H58" s="40"/>
      <c r="I58" s="40">
        <v>202.345492007307</v>
      </c>
      <c r="J58" s="40">
        <v>91.173121080328698</v>
      </c>
      <c r="K58" s="41">
        <f t="shared" si="4"/>
        <v>202.345492007307</v>
      </c>
      <c r="L58" s="42">
        <f t="shared" si="5"/>
        <v>91.173121080328698</v>
      </c>
      <c r="M58" s="43" t="s">
        <v>73</v>
      </c>
      <c r="N58" s="263" t="s">
        <v>337</v>
      </c>
      <c r="P58" s="158"/>
    </row>
    <row r="59" spans="2:16" x14ac:dyDescent="0.3">
      <c r="B59" s="426"/>
      <c r="C59" s="421"/>
      <c r="D59" s="406"/>
      <c r="E59" s="420"/>
      <c r="F59" s="44" t="s">
        <v>74</v>
      </c>
      <c r="G59" s="39">
        <f t="shared" si="3"/>
        <v>293518.61308763572</v>
      </c>
      <c r="H59" s="40">
        <v>0</v>
      </c>
      <c r="I59" s="40">
        <v>202345.49200730701</v>
      </c>
      <c r="J59" s="40">
        <v>91173.121080328696</v>
      </c>
      <c r="K59" s="41">
        <f t="shared" si="4"/>
        <v>202345.49200730701</v>
      </c>
      <c r="L59" s="42">
        <f t="shared" si="5"/>
        <v>91173.121080328696</v>
      </c>
      <c r="M59" s="43" t="s">
        <v>75</v>
      </c>
      <c r="N59" s="263" t="s">
        <v>337</v>
      </c>
      <c r="P59" s="158"/>
    </row>
    <row r="60" spans="2:16" ht="13.5" customHeight="1" x14ac:dyDescent="0.3">
      <c r="B60" s="426"/>
      <c r="C60" s="421"/>
      <c r="D60" s="406" t="s">
        <v>132</v>
      </c>
      <c r="E60" s="420" t="s">
        <v>133</v>
      </c>
      <c r="F60" s="44" t="s">
        <v>97</v>
      </c>
      <c r="G60" s="39">
        <f t="shared" si="3"/>
        <v>25.659467553438599</v>
      </c>
      <c r="H60" s="40"/>
      <c r="I60" s="40">
        <v>14.5213875128971</v>
      </c>
      <c r="J60" s="40">
        <v>11.138080040541499</v>
      </c>
      <c r="K60" s="41">
        <f t="shared" si="4"/>
        <v>14.5213875128971</v>
      </c>
      <c r="L60" s="42">
        <f t="shared" si="5"/>
        <v>11.138080040541499</v>
      </c>
      <c r="M60" s="43" t="s">
        <v>73</v>
      </c>
      <c r="N60" s="263" t="s">
        <v>337</v>
      </c>
      <c r="P60" s="158"/>
    </row>
    <row r="61" spans="2:16" x14ac:dyDescent="0.3">
      <c r="B61" s="426"/>
      <c r="C61" s="421"/>
      <c r="D61" s="406"/>
      <c r="E61" s="420"/>
      <c r="F61" s="44" t="s">
        <v>74</v>
      </c>
      <c r="G61" s="39">
        <f t="shared" si="3"/>
        <v>25659.467553438597</v>
      </c>
      <c r="H61" s="40">
        <v>0</v>
      </c>
      <c r="I61" s="40">
        <v>14521.387512897099</v>
      </c>
      <c r="J61" s="40">
        <v>11138.080040541499</v>
      </c>
      <c r="K61" s="41">
        <f t="shared" si="4"/>
        <v>14521.387512897099</v>
      </c>
      <c r="L61" s="42">
        <f t="shared" si="5"/>
        <v>11138.080040541499</v>
      </c>
      <c r="M61" s="43" t="s">
        <v>75</v>
      </c>
      <c r="N61" s="263" t="s">
        <v>337</v>
      </c>
      <c r="P61" s="158"/>
    </row>
    <row r="62" spans="2:16" ht="13.5" customHeight="1" x14ac:dyDescent="0.3">
      <c r="B62" s="426"/>
      <c r="C62" s="421"/>
      <c r="D62" s="421" t="s">
        <v>134</v>
      </c>
      <c r="E62" s="430" t="s">
        <v>135</v>
      </c>
      <c r="F62" s="38" t="s">
        <v>97</v>
      </c>
      <c r="G62" s="39">
        <f t="shared" si="3"/>
        <v>8.7209302325581408</v>
      </c>
      <c r="H62" s="40"/>
      <c r="I62" s="40">
        <v>0</v>
      </c>
      <c r="J62" s="40">
        <v>8.7209302325581408</v>
      </c>
      <c r="K62" s="41">
        <f t="shared" si="4"/>
        <v>0</v>
      </c>
      <c r="L62" s="42">
        <f t="shared" si="5"/>
        <v>8.7209302325581408</v>
      </c>
      <c r="M62" s="43" t="s">
        <v>73</v>
      </c>
      <c r="N62" s="263" t="s">
        <v>337</v>
      </c>
      <c r="P62" s="158"/>
    </row>
    <row r="63" spans="2:16" x14ac:dyDescent="0.3">
      <c r="B63" s="426"/>
      <c r="C63" s="421"/>
      <c r="D63" s="421"/>
      <c r="E63" s="430"/>
      <c r="F63" s="38" t="s">
        <v>74</v>
      </c>
      <c r="G63" s="39">
        <f t="shared" si="3"/>
        <v>8720.9302325581393</v>
      </c>
      <c r="H63" s="40">
        <v>0</v>
      </c>
      <c r="I63" s="40">
        <v>0</v>
      </c>
      <c r="J63" s="40">
        <v>8720.9302325581393</v>
      </c>
      <c r="K63" s="41">
        <f t="shared" si="4"/>
        <v>0</v>
      </c>
      <c r="L63" s="42">
        <f t="shared" si="5"/>
        <v>8720.9302325581393</v>
      </c>
      <c r="M63" s="43" t="s">
        <v>75</v>
      </c>
      <c r="N63" s="263" t="s">
        <v>337</v>
      </c>
      <c r="P63" s="158"/>
    </row>
    <row r="64" spans="2:16" ht="13.5" customHeight="1" x14ac:dyDescent="0.3">
      <c r="B64" s="426"/>
      <c r="C64" s="421"/>
      <c r="D64" s="421" t="s">
        <v>136</v>
      </c>
      <c r="E64" s="430"/>
      <c r="F64" s="38" t="s">
        <v>97</v>
      </c>
      <c r="G64" s="39">
        <f t="shared" si="3"/>
        <v>172.10812027724711</v>
      </c>
      <c r="H64" s="40"/>
      <c r="I64" s="40">
        <v>121.94428731388</v>
      </c>
      <c r="J64" s="40">
        <v>50.163832963367099</v>
      </c>
      <c r="K64" s="41">
        <f t="shared" si="4"/>
        <v>121.94428731388</v>
      </c>
      <c r="L64" s="42">
        <f t="shared" si="5"/>
        <v>50.163832963367099</v>
      </c>
      <c r="M64" s="43" t="s">
        <v>73</v>
      </c>
      <c r="N64" s="263" t="s">
        <v>337</v>
      </c>
      <c r="P64" s="158"/>
    </row>
    <row r="65" spans="2:16" x14ac:dyDescent="0.3">
      <c r="B65" s="426"/>
      <c r="C65" s="421"/>
      <c r="D65" s="421"/>
      <c r="E65" s="430"/>
      <c r="F65" s="38" t="s">
        <v>74</v>
      </c>
      <c r="G65" s="39">
        <f t="shared" si="3"/>
        <v>172108.1202772471</v>
      </c>
      <c r="H65" s="40">
        <v>0</v>
      </c>
      <c r="I65" s="40">
        <v>121944.28731388001</v>
      </c>
      <c r="J65" s="40">
        <v>50163.832963367102</v>
      </c>
      <c r="K65" s="41">
        <f t="shared" si="4"/>
        <v>121944.28731388001</v>
      </c>
      <c r="L65" s="42">
        <f t="shared" si="5"/>
        <v>50163.832963367102</v>
      </c>
      <c r="M65" s="43" t="s">
        <v>75</v>
      </c>
      <c r="N65" s="263" t="s">
        <v>337</v>
      </c>
      <c r="P65" s="158"/>
    </row>
    <row r="66" spans="2:16" ht="13.5" customHeight="1" x14ac:dyDescent="0.3">
      <c r="B66" s="426"/>
      <c r="C66" s="421" t="s">
        <v>50</v>
      </c>
      <c r="D66" s="421" t="s">
        <v>137</v>
      </c>
      <c r="E66" s="430"/>
      <c r="F66" s="38" t="s">
        <v>97</v>
      </c>
      <c r="G66" s="39">
        <f t="shared" si="3"/>
        <v>122.43580523390239</v>
      </c>
      <c r="H66" s="40"/>
      <c r="I66" s="40">
        <v>116.547183538667</v>
      </c>
      <c r="J66" s="40">
        <v>5.88862169523538</v>
      </c>
      <c r="K66" s="41">
        <f t="shared" si="4"/>
        <v>116.547183538667</v>
      </c>
      <c r="L66" s="42">
        <f t="shared" si="5"/>
        <v>5.88862169523538</v>
      </c>
      <c r="M66" s="43" t="s">
        <v>73</v>
      </c>
      <c r="N66" s="263" t="s">
        <v>337</v>
      </c>
      <c r="P66" s="158"/>
    </row>
    <row r="67" spans="2:16" x14ac:dyDescent="0.3">
      <c r="B67" s="426"/>
      <c r="C67" s="421"/>
      <c r="D67" s="421"/>
      <c r="E67" s="430"/>
      <c r="F67" s="38" t="s">
        <v>74</v>
      </c>
      <c r="G67" s="39">
        <f t="shared" si="3"/>
        <v>122435.80523390239</v>
      </c>
      <c r="H67" s="40">
        <v>0</v>
      </c>
      <c r="I67" s="40">
        <v>116547.183538667</v>
      </c>
      <c r="J67" s="40">
        <v>5888.6216952353798</v>
      </c>
      <c r="K67" s="41">
        <f t="shared" si="4"/>
        <v>116547.183538667</v>
      </c>
      <c r="L67" s="42">
        <f t="shared" si="5"/>
        <v>5888.6216952353798</v>
      </c>
      <c r="M67" s="43" t="s">
        <v>75</v>
      </c>
      <c r="N67" s="263" t="s">
        <v>337</v>
      </c>
      <c r="P67" s="158"/>
    </row>
    <row r="68" spans="2:16" ht="13.5" customHeight="1" x14ac:dyDescent="0.3">
      <c r="B68" s="426"/>
      <c r="C68" s="421"/>
      <c r="D68" s="421" t="s">
        <v>138</v>
      </c>
      <c r="E68" s="430"/>
      <c r="F68" s="38" t="s">
        <v>97</v>
      </c>
      <c r="G68" s="39">
        <f t="shared" ref="G68:G99" si="6">SUM(H68:J68)</f>
        <v>39.966595129710548</v>
      </c>
      <c r="H68" s="40"/>
      <c r="I68" s="40">
        <v>32.683029339079397</v>
      </c>
      <c r="J68" s="40">
        <v>7.2835657906311502</v>
      </c>
      <c r="K68" s="41">
        <f t="shared" ref="K68:K95" si="7">H68+I68</f>
        <v>32.683029339079397</v>
      </c>
      <c r="L68" s="42">
        <f t="shared" ref="L68:L99" si="8">J68</f>
        <v>7.2835657906311502</v>
      </c>
      <c r="M68" s="43" t="s">
        <v>73</v>
      </c>
      <c r="N68" s="263" t="s">
        <v>337</v>
      </c>
      <c r="P68" s="158"/>
    </row>
    <row r="69" spans="2:16" x14ac:dyDescent="0.3">
      <c r="B69" s="426"/>
      <c r="C69" s="421"/>
      <c r="D69" s="421"/>
      <c r="E69" s="430"/>
      <c r="F69" s="38" t="s">
        <v>74</v>
      </c>
      <c r="G69" s="39">
        <f t="shared" si="6"/>
        <v>39966.595129710549</v>
      </c>
      <c r="H69" s="40">
        <v>0</v>
      </c>
      <c r="I69" s="40">
        <v>32683.0293390794</v>
      </c>
      <c r="J69" s="40">
        <v>7283.5657906311499</v>
      </c>
      <c r="K69" s="41">
        <f t="shared" si="7"/>
        <v>32683.0293390794</v>
      </c>
      <c r="L69" s="42">
        <f t="shared" si="8"/>
        <v>7283.5657906311499</v>
      </c>
      <c r="M69" s="43" t="s">
        <v>75</v>
      </c>
      <c r="N69" s="263" t="s">
        <v>337</v>
      </c>
      <c r="P69" s="158"/>
    </row>
    <row r="70" spans="2:16" ht="13.5" customHeight="1" x14ac:dyDescent="0.3">
      <c r="B70" s="426"/>
      <c r="C70" s="421"/>
      <c r="D70" s="421" t="s">
        <v>139</v>
      </c>
      <c r="E70" s="430"/>
      <c r="F70" s="38" t="s">
        <v>97</v>
      </c>
      <c r="G70" s="39">
        <f t="shared" si="6"/>
        <v>127.80722928376809</v>
      </c>
      <c r="H70" s="40"/>
      <c r="I70" s="40">
        <v>107.583393349595</v>
      </c>
      <c r="J70" s="40">
        <v>20.223835934173099</v>
      </c>
      <c r="K70" s="41">
        <f t="shared" si="7"/>
        <v>107.583393349595</v>
      </c>
      <c r="L70" s="42">
        <f t="shared" si="8"/>
        <v>20.223835934173099</v>
      </c>
      <c r="M70" s="43" t="s">
        <v>73</v>
      </c>
      <c r="N70" s="263" t="s">
        <v>337</v>
      </c>
      <c r="P70" s="158"/>
    </row>
    <row r="71" spans="2:16" x14ac:dyDescent="0.3">
      <c r="B71" s="426"/>
      <c r="C71" s="421"/>
      <c r="D71" s="421"/>
      <c r="E71" s="430"/>
      <c r="F71" s="38" t="s">
        <v>74</v>
      </c>
      <c r="G71" s="39">
        <f t="shared" si="6"/>
        <v>127807.2292837681</v>
      </c>
      <c r="H71" s="40">
        <v>0</v>
      </c>
      <c r="I71" s="40">
        <v>107583.393349595</v>
      </c>
      <c r="J71" s="40">
        <v>20223.835934173101</v>
      </c>
      <c r="K71" s="41">
        <f t="shared" si="7"/>
        <v>107583.393349595</v>
      </c>
      <c r="L71" s="42">
        <f t="shared" si="8"/>
        <v>20223.835934173101</v>
      </c>
      <c r="M71" s="43" t="s">
        <v>75</v>
      </c>
      <c r="N71" s="263" t="s">
        <v>337</v>
      </c>
      <c r="P71" s="158"/>
    </row>
    <row r="72" spans="2:16" ht="13.5" customHeight="1" x14ac:dyDescent="0.3">
      <c r="B72" s="426"/>
      <c r="C72" s="429" t="s">
        <v>51</v>
      </c>
      <c r="D72" s="406" t="s">
        <v>140</v>
      </c>
      <c r="E72" s="47"/>
      <c r="F72" s="38" t="s">
        <v>80</v>
      </c>
      <c r="G72" s="39">
        <f t="shared" si="6"/>
        <v>249.4800000000005</v>
      </c>
      <c r="H72" s="40">
        <v>200.7594</v>
      </c>
      <c r="I72" s="40"/>
      <c r="J72" s="40">
        <v>48.720600000000502</v>
      </c>
      <c r="K72" s="41">
        <f t="shared" si="7"/>
        <v>200.7594</v>
      </c>
      <c r="L72" s="42">
        <f t="shared" si="8"/>
        <v>48.720600000000502</v>
      </c>
      <c r="M72" s="43" t="s">
        <v>73</v>
      </c>
      <c r="N72" s="263" t="s">
        <v>337</v>
      </c>
      <c r="P72" s="158"/>
    </row>
    <row r="73" spans="2:16" ht="13.5" customHeight="1" x14ac:dyDescent="0.3">
      <c r="B73" s="426"/>
      <c r="C73" s="429"/>
      <c r="D73" s="406"/>
      <c r="E73" s="47"/>
      <c r="F73" s="38" t="s">
        <v>81</v>
      </c>
      <c r="G73" s="39">
        <f t="shared" si="6"/>
        <v>224.53200000000049</v>
      </c>
      <c r="H73" s="40">
        <v>180.68346</v>
      </c>
      <c r="I73" s="40"/>
      <c r="J73" s="40">
        <v>43.848540000000497</v>
      </c>
      <c r="K73" s="41">
        <f t="shared" si="7"/>
        <v>180.68346</v>
      </c>
      <c r="L73" s="42">
        <f t="shared" si="8"/>
        <v>43.848540000000497</v>
      </c>
      <c r="M73" s="43" t="s">
        <v>73</v>
      </c>
      <c r="N73" s="263" t="s">
        <v>337</v>
      </c>
      <c r="P73" s="158"/>
    </row>
    <row r="74" spans="2:16" x14ac:dyDescent="0.3">
      <c r="B74" s="426"/>
      <c r="C74" s="429"/>
      <c r="D74" s="406"/>
      <c r="E74" s="47"/>
      <c r="F74" s="38" t="s">
        <v>82</v>
      </c>
      <c r="G74" s="39">
        <f t="shared" si="6"/>
        <v>2579.8726800000049</v>
      </c>
      <c r="H74" s="40">
        <v>2076.0529554</v>
      </c>
      <c r="I74" s="40"/>
      <c r="J74" s="40">
        <v>503.81972460000497</v>
      </c>
      <c r="K74" s="41">
        <f t="shared" si="7"/>
        <v>2076.0529554</v>
      </c>
      <c r="L74" s="42">
        <f t="shared" si="8"/>
        <v>503.81972460000497</v>
      </c>
      <c r="M74" s="43" t="s">
        <v>83</v>
      </c>
      <c r="N74" s="263" t="s">
        <v>337</v>
      </c>
      <c r="P74" s="158"/>
    </row>
    <row r="75" spans="2:16" ht="13.5" customHeight="1" x14ac:dyDescent="0.3">
      <c r="B75" s="426"/>
      <c r="C75" s="429"/>
      <c r="D75" s="406" t="s">
        <v>141</v>
      </c>
      <c r="E75" s="430" t="s">
        <v>85</v>
      </c>
      <c r="F75" s="44" t="s">
        <v>72</v>
      </c>
      <c r="G75" s="39">
        <f t="shared" si="6"/>
        <v>342.04679310991861</v>
      </c>
      <c r="H75" s="40">
        <v>270.87479999999999</v>
      </c>
      <c r="I75" s="40"/>
      <c r="J75" s="40">
        <v>71.171993109918603</v>
      </c>
      <c r="K75" s="41">
        <f t="shared" si="7"/>
        <v>270.87479999999999</v>
      </c>
      <c r="L75" s="42">
        <f t="shared" si="8"/>
        <v>71.171993109918603</v>
      </c>
      <c r="M75" s="43" t="s">
        <v>73</v>
      </c>
      <c r="N75" s="263" t="s">
        <v>337</v>
      </c>
      <c r="P75" s="158"/>
    </row>
    <row r="76" spans="2:16" x14ac:dyDescent="0.3">
      <c r="B76" s="426"/>
      <c r="C76" s="429"/>
      <c r="D76" s="406"/>
      <c r="E76" s="430"/>
      <c r="F76" s="44" t="s">
        <v>86</v>
      </c>
      <c r="G76" s="39">
        <f t="shared" si="6"/>
        <v>3449.037389493692</v>
      </c>
      <c r="H76" s="40">
        <v>2731.3728176700001</v>
      </c>
      <c r="I76" s="40"/>
      <c r="J76" s="40">
        <v>717.66457182369197</v>
      </c>
      <c r="K76" s="41">
        <f t="shared" si="7"/>
        <v>2731.3728176700001</v>
      </c>
      <c r="L76" s="42">
        <f t="shared" si="8"/>
        <v>717.66457182369197</v>
      </c>
      <c r="M76" s="43" t="s">
        <v>87</v>
      </c>
      <c r="N76" s="263" t="s">
        <v>337</v>
      </c>
      <c r="P76" s="158"/>
    </row>
    <row r="77" spans="2:16" ht="13.5" customHeight="1" x14ac:dyDescent="0.3">
      <c r="B77" s="426"/>
      <c r="C77" s="429"/>
      <c r="D77" s="406"/>
      <c r="E77" s="430" t="s">
        <v>88</v>
      </c>
      <c r="F77" s="44" t="s">
        <v>72</v>
      </c>
      <c r="G77" s="39">
        <f t="shared" si="6"/>
        <v>349.2467931099186</v>
      </c>
      <c r="H77" s="40">
        <v>278.07479999999998</v>
      </c>
      <c r="I77" s="40"/>
      <c r="J77" s="40">
        <v>71.171993109918603</v>
      </c>
      <c r="K77" s="41">
        <f t="shared" si="7"/>
        <v>278.07479999999998</v>
      </c>
      <c r="L77" s="42">
        <f t="shared" si="8"/>
        <v>71.171993109918603</v>
      </c>
      <c r="M77" s="43" t="s">
        <v>73</v>
      </c>
      <c r="N77" s="263" t="s">
        <v>337</v>
      </c>
      <c r="P77" s="158"/>
    </row>
    <row r="78" spans="2:16" x14ac:dyDescent="0.3">
      <c r="B78" s="426"/>
      <c r="C78" s="429"/>
      <c r="D78" s="406"/>
      <c r="E78" s="430"/>
      <c r="F78" s="44" t="s">
        <v>86</v>
      </c>
      <c r="G78" s="39">
        <f t="shared" si="6"/>
        <v>3721.8066585747001</v>
      </c>
      <c r="H78" s="40">
        <v>2963.3504520000001</v>
      </c>
      <c r="I78" s="40"/>
      <c r="J78" s="40">
        <v>758.45620657469999</v>
      </c>
      <c r="K78" s="41">
        <f t="shared" si="7"/>
        <v>2963.3504520000001</v>
      </c>
      <c r="L78" s="42">
        <f t="shared" si="8"/>
        <v>758.45620657469999</v>
      </c>
      <c r="M78" s="43" t="s">
        <v>87</v>
      </c>
      <c r="N78" s="263" t="s">
        <v>337</v>
      </c>
      <c r="P78" s="158"/>
    </row>
    <row r="79" spans="2:16" ht="13.5" customHeight="1" x14ac:dyDescent="0.3">
      <c r="B79" s="426"/>
      <c r="C79" s="429"/>
      <c r="D79" s="406" t="s">
        <v>142</v>
      </c>
      <c r="E79" s="431"/>
      <c r="F79" s="44" t="s">
        <v>72</v>
      </c>
      <c r="G79" s="39">
        <f t="shared" si="6"/>
        <v>379.03614034601395</v>
      </c>
      <c r="H79" s="40">
        <v>331.07614034601397</v>
      </c>
      <c r="I79" s="40"/>
      <c r="J79" s="40">
        <v>47.96</v>
      </c>
      <c r="K79" s="41">
        <f t="shared" si="7"/>
        <v>331.07614034601397</v>
      </c>
      <c r="L79" s="42">
        <f t="shared" si="8"/>
        <v>47.96</v>
      </c>
      <c r="M79" s="43" t="s">
        <v>73</v>
      </c>
      <c r="N79" s="263" t="s">
        <v>337</v>
      </c>
      <c r="P79" s="158"/>
    </row>
    <row r="80" spans="2:16" x14ac:dyDescent="0.3">
      <c r="B80" s="426"/>
      <c r="C80" s="429"/>
      <c r="D80" s="406"/>
      <c r="E80" s="431"/>
      <c r="F80" s="44" t="s">
        <v>41</v>
      </c>
      <c r="G80" s="39">
        <f t="shared" si="6"/>
        <v>3146.540249518559</v>
      </c>
      <c r="H80" s="40">
        <v>2748.4038865080302</v>
      </c>
      <c r="I80" s="40"/>
      <c r="J80" s="40">
        <v>398.13636301052901</v>
      </c>
      <c r="K80" s="41">
        <f t="shared" si="7"/>
        <v>2748.4038865080302</v>
      </c>
      <c r="L80" s="42">
        <f t="shared" si="8"/>
        <v>398.13636301052901</v>
      </c>
      <c r="M80" s="43" t="s">
        <v>90</v>
      </c>
      <c r="N80" s="263" t="s">
        <v>337</v>
      </c>
      <c r="P80" s="158"/>
    </row>
    <row r="81" spans="2:16" ht="13.5" customHeight="1" x14ac:dyDescent="0.3">
      <c r="B81" s="426"/>
      <c r="C81" s="421" t="s">
        <v>52</v>
      </c>
      <c r="D81" s="421" t="s">
        <v>143</v>
      </c>
      <c r="E81" s="431"/>
      <c r="F81" s="38" t="s">
        <v>86</v>
      </c>
      <c r="G81" s="39">
        <f t="shared" si="6"/>
        <v>3234.3386228201721</v>
      </c>
      <c r="H81" s="40">
        <v>2507.71754666672</v>
      </c>
      <c r="I81" s="40"/>
      <c r="J81" s="40">
        <v>726.62107615345201</v>
      </c>
      <c r="K81" s="41">
        <f t="shared" si="7"/>
        <v>2507.71754666672</v>
      </c>
      <c r="L81" s="42">
        <f t="shared" si="8"/>
        <v>726.62107615345201</v>
      </c>
      <c r="M81" s="43" t="s">
        <v>87</v>
      </c>
      <c r="N81" s="263" t="s">
        <v>337</v>
      </c>
      <c r="P81" s="158"/>
    </row>
    <row r="82" spans="2:16" x14ac:dyDescent="0.3">
      <c r="B82" s="426"/>
      <c r="C82" s="421"/>
      <c r="D82" s="421"/>
      <c r="E82" s="431"/>
      <c r="F82" s="38" t="s">
        <v>41</v>
      </c>
      <c r="G82" s="39">
        <f t="shared" si="6"/>
        <v>3847.64335440374</v>
      </c>
      <c r="H82" s="40">
        <v>2983.2382685832099</v>
      </c>
      <c r="I82" s="40"/>
      <c r="J82" s="40">
        <v>864.40508582052996</v>
      </c>
      <c r="K82" s="41">
        <f t="shared" si="7"/>
        <v>2983.2382685832099</v>
      </c>
      <c r="L82" s="42">
        <f t="shared" si="8"/>
        <v>864.40508582052996</v>
      </c>
      <c r="M82" s="43" t="s">
        <v>90</v>
      </c>
      <c r="N82" s="263" t="s">
        <v>337</v>
      </c>
      <c r="P82" s="158"/>
    </row>
    <row r="83" spans="2:16" ht="13.5" customHeight="1" x14ac:dyDescent="0.3">
      <c r="B83" s="426"/>
      <c r="C83" s="421"/>
      <c r="D83" s="421" t="s">
        <v>144</v>
      </c>
      <c r="E83" s="431"/>
      <c r="F83" s="38" t="s">
        <v>86</v>
      </c>
      <c r="G83" s="39">
        <f t="shared" si="6"/>
        <v>2763.79291512908</v>
      </c>
      <c r="H83" s="40">
        <v>2231.3374718815398</v>
      </c>
      <c r="I83" s="40"/>
      <c r="J83" s="40">
        <v>532.45544324753996</v>
      </c>
      <c r="K83" s="41">
        <f t="shared" si="7"/>
        <v>2231.3374718815398</v>
      </c>
      <c r="L83" s="42">
        <f t="shared" si="8"/>
        <v>532.45544324753996</v>
      </c>
      <c r="M83" s="43" t="s">
        <v>87</v>
      </c>
      <c r="N83" s="263" t="s">
        <v>337</v>
      </c>
      <c r="P83" s="158"/>
    </row>
    <row r="84" spans="2:16" x14ac:dyDescent="0.3">
      <c r="B84" s="426"/>
      <c r="C84" s="421"/>
      <c r="D84" s="421"/>
      <c r="E84" s="431"/>
      <c r="F84" s="38" t="s">
        <v>41</v>
      </c>
      <c r="G84" s="39">
        <f t="shared" si="6"/>
        <v>3705.8842898812318</v>
      </c>
      <c r="H84" s="40">
        <v>2991.9312829857599</v>
      </c>
      <c r="I84" s="40"/>
      <c r="J84" s="40">
        <v>713.95300689547196</v>
      </c>
      <c r="K84" s="41">
        <f t="shared" si="7"/>
        <v>2991.9312829857599</v>
      </c>
      <c r="L84" s="42">
        <f t="shared" si="8"/>
        <v>713.95300689547196</v>
      </c>
      <c r="M84" s="43" t="s">
        <v>90</v>
      </c>
      <c r="N84" s="263" t="s">
        <v>337</v>
      </c>
      <c r="P84" s="158"/>
    </row>
    <row r="85" spans="2:16" ht="13.5" customHeight="1" x14ac:dyDescent="0.3">
      <c r="B85" s="426"/>
      <c r="C85" s="421"/>
      <c r="D85" s="421" t="s">
        <v>145</v>
      </c>
      <c r="E85" s="431"/>
      <c r="F85" s="38" t="s">
        <v>72</v>
      </c>
      <c r="G85" s="39">
        <f t="shared" si="6"/>
        <v>249.4800000000005</v>
      </c>
      <c r="H85" s="40">
        <v>200.7594</v>
      </c>
      <c r="I85" s="40"/>
      <c r="J85" s="40">
        <v>48.720600000000502</v>
      </c>
      <c r="K85" s="41">
        <f t="shared" si="7"/>
        <v>200.7594</v>
      </c>
      <c r="L85" s="42">
        <f t="shared" si="8"/>
        <v>48.720600000000502</v>
      </c>
      <c r="M85" s="43" t="s">
        <v>73</v>
      </c>
      <c r="N85" s="263" t="s">
        <v>337</v>
      </c>
      <c r="P85" s="158"/>
    </row>
    <row r="86" spans="2:16" x14ac:dyDescent="0.3">
      <c r="B86" s="426"/>
      <c r="C86" s="421"/>
      <c r="D86" s="421"/>
      <c r="E86" s="431"/>
      <c r="F86" s="38" t="s">
        <v>40</v>
      </c>
      <c r="G86" s="39">
        <f t="shared" si="6"/>
        <v>2579.8726800000049</v>
      </c>
      <c r="H86" s="40">
        <v>2076.0529554</v>
      </c>
      <c r="I86" s="40"/>
      <c r="J86" s="40">
        <v>503.81972460000497</v>
      </c>
      <c r="K86" s="41">
        <f t="shared" si="7"/>
        <v>2076.0529554</v>
      </c>
      <c r="L86" s="42">
        <f t="shared" si="8"/>
        <v>503.81972460000497</v>
      </c>
      <c r="M86" s="43" t="s">
        <v>83</v>
      </c>
      <c r="N86" s="263" t="s">
        <v>337</v>
      </c>
      <c r="P86" s="158"/>
    </row>
    <row r="87" spans="2:16" ht="15" customHeight="1" x14ac:dyDescent="0.3">
      <c r="B87" s="414" t="s">
        <v>146</v>
      </c>
      <c r="C87" s="427" t="s">
        <v>147</v>
      </c>
      <c r="D87" s="49" t="s">
        <v>148</v>
      </c>
      <c r="E87" s="50"/>
      <c r="F87" s="20" t="s">
        <v>149</v>
      </c>
      <c r="G87" s="39">
        <f t="shared" si="6"/>
        <v>217.27711061932101</v>
      </c>
      <c r="H87" s="40"/>
      <c r="I87" s="40"/>
      <c r="J87" s="40">
        <v>217.27711061932101</v>
      </c>
      <c r="K87" s="41">
        <f t="shared" si="7"/>
        <v>0</v>
      </c>
      <c r="L87" s="42">
        <f t="shared" si="8"/>
        <v>217.27711061932101</v>
      </c>
      <c r="M87" s="43" t="s">
        <v>150</v>
      </c>
      <c r="N87" s="263" t="s">
        <v>338</v>
      </c>
      <c r="P87" s="158"/>
    </row>
    <row r="88" spans="2:16" ht="15" customHeight="1" x14ac:dyDescent="0.3">
      <c r="B88" s="414"/>
      <c r="C88" s="427"/>
      <c r="D88" s="51" t="s">
        <v>151</v>
      </c>
      <c r="E88" s="50"/>
      <c r="F88" s="20" t="s">
        <v>149</v>
      </c>
      <c r="G88" s="39">
        <f t="shared" si="6"/>
        <v>102.06593406807799</v>
      </c>
      <c r="H88" s="40"/>
      <c r="I88" s="40"/>
      <c r="J88" s="40">
        <v>102.06593406807799</v>
      </c>
      <c r="K88" s="41">
        <f t="shared" si="7"/>
        <v>0</v>
      </c>
      <c r="L88" s="42">
        <f t="shared" si="8"/>
        <v>102.06593406807799</v>
      </c>
      <c r="M88" s="43" t="s">
        <v>150</v>
      </c>
      <c r="N88" s="263" t="s">
        <v>338</v>
      </c>
      <c r="P88" s="158"/>
    </row>
    <row r="89" spans="2:16" x14ac:dyDescent="0.3">
      <c r="B89" s="414"/>
      <c r="C89" s="427"/>
      <c r="D89" s="51" t="s">
        <v>152</v>
      </c>
      <c r="E89" s="52"/>
      <c r="F89" s="20" t="s">
        <v>149</v>
      </c>
      <c r="G89" s="39">
        <f t="shared" si="6"/>
        <v>11.084090068461199</v>
      </c>
      <c r="H89" s="40"/>
      <c r="I89" s="40"/>
      <c r="J89" s="40">
        <v>11.084090068461199</v>
      </c>
      <c r="K89" s="41">
        <f t="shared" si="7"/>
        <v>0</v>
      </c>
      <c r="L89" s="42">
        <f t="shared" si="8"/>
        <v>11.084090068461199</v>
      </c>
      <c r="M89" s="43" t="s">
        <v>150</v>
      </c>
      <c r="N89" s="263" t="s">
        <v>338</v>
      </c>
      <c r="P89" s="158"/>
    </row>
    <row r="90" spans="2:16" x14ac:dyDescent="0.3">
      <c r="B90" s="414"/>
      <c r="C90" s="427"/>
      <c r="D90" s="51" t="s">
        <v>153</v>
      </c>
      <c r="E90" s="52"/>
      <c r="F90" s="20" t="s">
        <v>149</v>
      </c>
      <c r="G90" s="39">
        <f t="shared" si="6"/>
        <v>48.809256786836599</v>
      </c>
      <c r="H90" s="40"/>
      <c r="I90" s="40"/>
      <c r="J90" s="40">
        <v>48.809256786836599</v>
      </c>
      <c r="K90" s="41">
        <f t="shared" si="7"/>
        <v>0</v>
      </c>
      <c r="L90" s="42">
        <f t="shared" si="8"/>
        <v>48.809256786836599</v>
      </c>
      <c r="M90" s="43" t="s">
        <v>150</v>
      </c>
      <c r="N90" s="263" t="s">
        <v>338</v>
      </c>
      <c r="P90" s="158"/>
    </row>
    <row r="91" spans="2:16" ht="15" customHeight="1" x14ac:dyDescent="0.3">
      <c r="B91" s="414"/>
      <c r="C91" s="427"/>
      <c r="D91" s="395" t="s">
        <v>403</v>
      </c>
      <c r="E91" s="53" t="s">
        <v>155</v>
      </c>
      <c r="F91" s="20" t="s">
        <v>149</v>
      </c>
      <c r="G91" s="39">
        <f t="shared" si="6"/>
        <v>528.77646696843897</v>
      </c>
      <c r="H91" s="40"/>
      <c r="I91" s="40"/>
      <c r="J91" s="40">
        <v>528.77646696843897</v>
      </c>
      <c r="K91" s="41">
        <f t="shared" si="7"/>
        <v>0</v>
      </c>
      <c r="L91" s="42">
        <f t="shared" si="8"/>
        <v>528.77646696843897</v>
      </c>
      <c r="M91" s="43" t="s">
        <v>150</v>
      </c>
      <c r="N91" s="263" t="s">
        <v>338</v>
      </c>
    </row>
    <row r="92" spans="2:16" x14ac:dyDescent="0.3">
      <c r="B92" s="414"/>
      <c r="C92" s="427"/>
      <c r="D92" s="395"/>
      <c r="E92" s="53" t="s">
        <v>156</v>
      </c>
      <c r="F92" s="20" t="s">
        <v>149</v>
      </c>
      <c r="G92" s="39">
        <f t="shared" si="6"/>
        <v>369.50907522436802</v>
      </c>
      <c r="H92" s="40"/>
      <c r="I92" s="40"/>
      <c r="J92" s="40">
        <v>369.50907522436802</v>
      </c>
      <c r="K92" s="41">
        <f t="shared" si="7"/>
        <v>0</v>
      </c>
      <c r="L92" s="42">
        <f t="shared" si="8"/>
        <v>369.50907522436802</v>
      </c>
      <c r="M92" s="43" t="s">
        <v>150</v>
      </c>
      <c r="N92" s="263" t="s">
        <v>338</v>
      </c>
    </row>
    <row r="93" spans="2:16" ht="15" customHeight="1" x14ac:dyDescent="0.3">
      <c r="B93" s="414"/>
      <c r="C93" s="427"/>
      <c r="D93" s="415" t="s">
        <v>404</v>
      </c>
      <c r="E93" s="53" t="s">
        <v>158</v>
      </c>
      <c r="F93" s="20" t="s">
        <v>149</v>
      </c>
      <c r="G93" s="39">
        <f t="shared" si="6"/>
        <v>528.77646696843897</v>
      </c>
      <c r="H93" s="40"/>
      <c r="I93" s="40"/>
      <c r="J93" s="40">
        <v>528.77646696843897</v>
      </c>
      <c r="K93" s="41">
        <f t="shared" si="7"/>
        <v>0</v>
      </c>
      <c r="L93" s="42">
        <f t="shared" si="8"/>
        <v>528.77646696843897</v>
      </c>
      <c r="M93" s="43" t="s">
        <v>150</v>
      </c>
      <c r="N93" s="263" t="s">
        <v>338</v>
      </c>
    </row>
    <row r="94" spans="2:16" ht="15" customHeight="1" x14ac:dyDescent="0.3">
      <c r="B94" s="414"/>
      <c r="C94" s="427"/>
      <c r="D94" s="415"/>
      <c r="E94" s="53" t="s">
        <v>159</v>
      </c>
      <c r="F94" s="20" t="s">
        <v>149</v>
      </c>
      <c r="G94" s="39">
        <f t="shared" si="6"/>
        <v>297.25198485578301</v>
      </c>
      <c r="H94" s="40"/>
      <c r="I94" s="40"/>
      <c r="J94" s="40">
        <v>297.25198485578301</v>
      </c>
      <c r="K94" s="41">
        <f t="shared" si="7"/>
        <v>0</v>
      </c>
      <c r="L94" s="42">
        <f t="shared" si="8"/>
        <v>297.25198485578301</v>
      </c>
      <c r="M94" s="43" t="s">
        <v>150</v>
      </c>
      <c r="N94" s="263" t="s">
        <v>338</v>
      </c>
    </row>
    <row r="95" spans="2:16" ht="15" customHeight="1" x14ac:dyDescent="0.3">
      <c r="B95" s="414"/>
      <c r="C95" s="427"/>
      <c r="D95" s="415"/>
      <c r="E95" s="53" t="s">
        <v>160</v>
      </c>
      <c r="F95" s="20" t="s">
        <v>149</v>
      </c>
      <c r="G95" s="39">
        <f t="shared" si="6"/>
        <v>369.50907522436802</v>
      </c>
      <c r="H95" s="40"/>
      <c r="I95" s="40"/>
      <c r="J95" s="40">
        <v>369.50907522436802</v>
      </c>
      <c r="K95" s="41">
        <f t="shared" si="7"/>
        <v>0</v>
      </c>
      <c r="L95" s="42">
        <f t="shared" si="8"/>
        <v>369.50907522436802</v>
      </c>
      <c r="M95" s="43" t="s">
        <v>150</v>
      </c>
      <c r="N95" s="263" t="s">
        <v>338</v>
      </c>
      <c r="P95" s="158"/>
    </row>
    <row r="96" spans="2:16" x14ac:dyDescent="0.3">
      <c r="B96" s="414"/>
      <c r="C96" s="427"/>
      <c r="D96" s="415"/>
      <c r="E96" s="53" t="s">
        <v>161</v>
      </c>
      <c r="F96" s="20" t="s">
        <v>149</v>
      </c>
      <c r="G96" s="39">
        <f t="shared" si="6"/>
        <v>225.47386104815001</v>
      </c>
      <c r="H96" s="40"/>
      <c r="I96" s="40"/>
      <c r="J96" s="40">
        <v>225.47386104815001</v>
      </c>
      <c r="K96" s="41">
        <f t="shared" ref="K96:K124" si="9">H96+I96</f>
        <v>0</v>
      </c>
      <c r="L96" s="42">
        <f t="shared" si="8"/>
        <v>225.47386104815001</v>
      </c>
      <c r="M96" s="43" t="s">
        <v>150</v>
      </c>
      <c r="N96" s="263" t="s">
        <v>338</v>
      </c>
      <c r="P96" s="158"/>
    </row>
    <row r="97" spans="2:16" ht="15" customHeight="1" x14ac:dyDescent="0.3">
      <c r="B97" s="414"/>
      <c r="C97" s="415" t="s">
        <v>162</v>
      </c>
      <c r="D97" s="49" t="s">
        <v>148</v>
      </c>
      <c r="E97" s="50"/>
      <c r="F97" s="20" t="s">
        <v>149</v>
      </c>
      <c r="G97" s="39">
        <f t="shared" si="6"/>
        <v>217.27711061932101</v>
      </c>
      <c r="H97" s="40"/>
      <c r="I97" s="40"/>
      <c r="J97" s="40">
        <v>217.27711061932101</v>
      </c>
      <c r="K97" s="41">
        <f t="shared" si="9"/>
        <v>0</v>
      </c>
      <c r="L97" s="42">
        <f t="shared" si="8"/>
        <v>217.27711061932101</v>
      </c>
      <c r="M97" s="43" t="s">
        <v>150</v>
      </c>
      <c r="N97" s="263" t="s">
        <v>338</v>
      </c>
      <c r="P97" s="158"/>
    </row>
    <row r="98" spans="2:16" ht="15" customHeight="1" x14ac:dyDescent="0.3">
      <c r="B98" s="414"/>
      <c r="C98" s="415"/>
      <c r="D98" s="51" t="s">
        <v>151</v>
      </c>
      <c r="E98" s="50"/>
      <c r="F98" s="20" t="s">
        <v>149</v>
      </c>
      <c r="G98" s="39">
        <f t="shared" si="6"/>
        <v>102.06593406807799</v>
      </c>
      <c r="H98" s="40"/>
      <c r="I98" s="40"/>
      <c r="J98" s="40">
        <v>102.06593406807799</v>
      </c>
      <c r="K98" s="41">
        <f t="shared" si="9"/>
        <v>0</v>
      </c>
      <c r="L98" s="42">
        <f t="shared" si="8"/>
        <v>102.06593406807799</v>
      </c>
      <c r="M98" s="43" t="s">
        <v>150</v>
      </c>
      <c r="N98" s="263" t="s">
        <v>338</v>
      </c>
      <c r="P98" s="158"/>
    </row>
    <row r="99" spans="2:16" x14ac:dyDescent="0.3">
      <c r="B99" s="414"/>
      <c r="C99" s="415"/>
      <c r="D99" s="51" t="s">
        <v>163</v>
      </c>
      <c r="E99" s="50"/>
      <c r="F99" s="20" t="s">
        <v>149</v>
      </c>
      <c r="G99" s="39">
        <f t="shared" si="6"/>
        <v>145</v>
      </c>
      <c r="H99" s="40"/>
      <c r="I99" s="40"/>
      <c r="J99" s="40">
        <v>145</v>
      </c>
      <c r="K99" s="41">
        <f t="shared" si="9"/>
        <v>0</v>
      </c>
      <c r="L99" s="42">
        <f t="shared" si="8"/>
        <v>145</v>
      </c>
      <c r="M99" s="43" t="s">
        <v>150</v>
      </c>
      <c r="N99" s="263" t="s">
        <v>338</v>
      </c>
      <c r="P99" s="158"/>
    </row>
    <row r="100" spans="2:16" ht="15" customHeight="1" x14ac:dyDescent="0.3">
      <c r="B100" s="414"/>
      <c r="C100" s="415"/>
      <c r="D100" s="415" t="s">
        <v>164</v>
      </c>
      <c r="E100" s="53" t="s">
        <v>165</v>
      </c>
      <c r="F100" s="20" t="s">
        <v>149</v>
      </c>
      <c r="G100" s="39">
        <f t="shared" ref="G100:G131" si="10">SUM(H100:J100)</f>
        <v>11.084090068461199</v>
      </c>
      <c r="H100" s="40"/>
      <c r="I100" s="40"/>
      <c r="J100" s="40">
        <v>11.084090068461199</v>
      </c>
      <c r="K100" s="41">
        <f t="shared" si="9"/>
        <v>0</v>
      </c>
      <c r="L100" s="42">
        <f t="shared" ref="L100:L137" si="11">J100</f>
        <v>11.084090068461199</v>
      </c>
      <c r="M100" s="43" t="s">
        <v>150</v>
      </c>
      <c r="N100" s="263" t="s">
        <v>338</v>
      </c>
      <c r="P100" s="158"/>
    </row>
    <row r="101" spans="2:16" x14ac:dyDescent="0.3">
      <c r="B101" s="414"/>
      <c r="C101" s="415"/>
      <c r="D101" s="415"/>
      <c r="E101" s="53" t="s">
        <v>166</v>
      </c>
      <c r="F101" s="20" t="s">
        <v>149</v>
      </c>
      <c r="G101" s="39">
        <f t="shared" si="10"/>
        <v>55.244129366991999</v>
      </c>
      <c r="H101" s="40"/>
      <c r="I101" s="40"/>
      <c r="J101" s="40">
        <v>55.244129366991999</v>
      </c>
      <c r="K101" s="41">
        <f t="shared" si="9"/>
        <v>0</v>
      </c>
      <c r="L101" s="42">
        <f t="shared" si="11"/>
        <v>55.244129366991999</v>
      </c>
      <c r="M101" s="43" t="s">
        <v>150</v>
      </c>
      <c r="N101" s="263" t="s">
        <v>338</v>
      </c>
      <c r="P101" s="158"/>
    </row>
    <row r="102" spans="2:16" x14ac:dyDescent="0.3">
      <c r="B102" s="414"/>
      <c r="C102" s="415"/>
      <c r="D102" s="415"/>
      <c r="E102" s="54" t="s">
        <v>167</v>
      </c>
      <c r="F102" s="20" t="s">
        <v>149</v>
      </c>
      <c r="G102" s="39">
        <f t="shared" si="10"/>
        <v>4.5</v>
      </c>
      <c r="H102" s="40"/>
      <c r="I102" s="40"/>
      <c r="J102" s="40">
        <v>4.5</v>
      </c>
      <c r="K102" s="41">
        <f t="shared" si="9"/>
        <v>0</v>
      </c>
      <c r="L102" s="42">
        <f t="shared" si="11"/>
        <v>4.5</v>
      </c>
      <c r="M102" s="43" t="s">
        <v>150</v>
      </c>
      <c r="N102" s="263" t="s">
        <v>338</v>
      </c>
      <c r="P102" s="158"/>
    </row>
    <row r="103" spans="2:16" x14ac:dyDescent="0.3">
      <c r="B103" s="414"/>
      <c r="C103" s="415"/>
      <c r="D103" s="415"/>
      <c r="E103" s="53" t="s">
        <v>168</v>
      </c>
      <c r="F103" s="20" t="s">
        <v>149</v>
      </c>
      <c r="G103" s="39">
        <f t="shared" si="10"/>
        <v>4.7</v>
      </c>
      <c r="H103" s="40"/>
      <c r="I103" s="40"/>
      <c r="J103" s="40">
        <v>4.7</v>
      </c>
      <c r="K103" s="41">
        <f t="shared" si="9"/>
        <v>0</v>
      </c>
      <c r="L103" s="42">
        <f t="shared" si="11"/>
        <v>4.7</v>
      </c>
      <c r="M103" s="43" t="s">
        <v>150</v>
      </c>
      <c r="N103" s="263" t="s">
        <v>338</v>
      </c>
      <c r="P103" s="158"/>
    </row>
    <row r="104" spans="2:16" x14ac:dyDescent="0.3">
      <c r="B104" s="414"/>
      <c r="C104" s="415"/>
      <c r="D104" s="415"/>
      <c r="E104" s="53" t="s">
        <v>169</v>
      </c>
      <c r="F104" s="20" t="s">
        <v>149</v>
      </c>
      <c r="G104" s="39">
        <f t="shared" si="10"/>
        <v>21.481376455664002</v>
      </c>
      <c r="H104" s="40"/>
      <c r="I104" s="40"/>
      <c r="J104" s="40">
        <v>21.481376455664002</v>
      </c>
      <c r="K104" s="41">
        <f t="shared" si="9"/>
        <v>0</v>
      </c>
      <c r="L104" s="42">
        <f t="shared" si="11"/>
        <v>21.481376455664002</v>
      </c>
      <c r="M104" s="43" t="s">
        <v>150</v>
      </c>
      <c r="N104" s="263" t="s">
        <v>338</v>
      </c>
      <c r="P104" s="158"/>
    </row>
    <row r="105" spans="2:16" x14ac:dyDescent="0.3">
      <c r="B105" s="414"/>
      <c r="C105" s="415"/>
      <c r="D105" s="415"/>
      <c r="E105" s="53" t="s">
        <v>170</v>
      </c>
      <c r="F105" s="20" t="s">
        <v>149</v>
      </c>
      <c r="G105" s="39">
        <f t="shared" si="10"/>
        <v>29.972064683496001</v>
      </c>
      <c r="H105" s="40"/>
      <c r="I105" s="40"/>
      <c r="J105" s="40">
        <v>29.972064683496001</v>
      </c>
      <c r="K105" s="41">
        <f t="shared" si="9"/>
        <v>0</v>
      </c>
      <c r="L105" s="42">
        <f t="shared" si="11"/>
        <v>29.972064683496001</v>
      </c>
      <c r="M105" s="43" t="s">
        <v>150</v>
      </c>
      <c r="N105" s="263" t="s">
        <v>338</v>
      </c>
      <c r="P105" s="158"/>
    </row>
    <row r="106" spans="2:16" ht="15" customHeight="1" x14ac:dyDescent="0.3">
      <c r="B106" s="414"/>
      <c r="C106" s="415" t="s">
        <v>53</v>
      </c>
      <c r="D106" s="49" t="s">
        <v>148</v>
      </c>
      <c r="E106" s="50"/>
      <c r="F106" s="20" t="s">
        <v>149</v>
      </c>
      <c r="G106" s="39">
        <f t="shared" si="10"/>
        <v>217.27711061932101</v>
      </c>
      <c r="H106" s="40"/>
      <c r="I106" s="40"/>
      <c r="J106" s="40">
        <v>217.27711061932101</v>
      </c>
      <c r="K106" s="41">
        <f t="shared" si="9"/>
        <v>0</v>
      </c>
      <c r="L106" s="42">
        <f t="shared" si="11"/>
        <v>217.27711061932101</v>
      </c>
      <c r="M106" s="43" t="s">
        <v>150</v>
      </c>
      <c r="N106" s="263" t="s">
        <v>338</v>
      </c>
      <c r="P106" s="158"/>
    </row>
    <row r="107" spans="2:16" ht="15" customHeight="1" x14ac:dyDescent="0.3">
      <c r="B107" s="414"/>
      <c r="C107" s="415"/>
      <c r="D107" s="51" t="s">
        <v>151</v>
      </c>
      <c r="E107" s="50"/>
      <c r="F107" s="20" t="s">
        <v>149</v>
      </c>
      <c r="G107" s="39">
        <f t="shared" si="10"/>
        <v>102.06593406807799</v>
      </c>
      <c r="H107" s="40"/>
      <c r="I107" s="40"/>
      <c r="J107" s="40">
        <v>102.06593406807799</v>
      </c>
      <c r="K107" s="41">
        <f t="shared" si="9"/>
        <v>0</v>
      </c>
      <c r="L107" s="42">
        <f t="shared" si="11"/>
        <v>102.06593406807799</v>
      </c>
      <c r="M107" s="43" t="s">
        <v>150</v>
      </c>
      <c r="N107" s="263" t="s">
        <v>338</v>
      </c>
      <c r="P107" s="158"/>
    </row>
    <row r="108" spans="2:16" x14ac:dyDescent="0.3">
      <c r="B108" s="414"/>
      <c r="C108" s="415"/>
      <c r="D108" s="51" t="s">
        <v>163</v>
      </c>
      <c r="E108" s="50"/>
      <c r="F108" s="20" t="s">
        <v>149</v>
      </c>
      <c r="G108" s="39">
        <f t="shared" si="10"/>
        <v>145</v>
      </c>
      <c r="H108" s="40"/>
      <c r="I108" s="40"/>
      <c r="J108" s="40">
        <v>145</v>
      </c>
      <c r="K108" s="41">
        <f t="shared" si="9"/>
        <v>0</v>
      </c>
      <c r="L108" s="42">
        <f t="shared" si="11"/>
        <v>145</v>
      </c>
      <c r="M108" s="43" t="s">
        <v>150</v>
      </c>
      <c r="N108" s="263" t="s">
        <v>303</v>
      </c>
      <c r="P108" s="158"/>
    </row>
    <row r="109" spans="2:16" ht="15" customHeight="1" x14ac:dyDescent="0.3">
      <c r="B109" s="414"/>
      <c r="C109" s="415"/>
      <c r="D109" s="415" t="s">
        <v>164</v>
      </c>
      <c r="E109" s="53" t="s">
        <v>165</v>
      </c>
      <c r="F109" s="20" t="s">
        <v>149</v>
      </c>
      <c r="G109" s="39">
        <f t="shared" si="10"/>
        <v>11.084090068461199</v>
      </c>
      <c r="H109" s="40"/>
      <c r="I109" s="40"/>
      <c r="J109" s="40">
        <v>11.084090068461199</v>
      </c>
      <c r="K109" s="41">
        <f t="shared" si="9"/>
        <v>0</v>
      </c>
      <c r="L109" s="42">
        <f t="shared" si="11"/>
        <v>11.084090068461199</v>
      </c>
      <c r="M109" s="43" t="s">
        <v>150</v>
      </c>
      <c r="N109" s="263" t="s">
        <v>338</v>
      </c>
      <c r="P109" s="158"/>
    </row>
    <row r="110" spans="2:16" x14ac:dyDescent="0.3">
      <c r="B110" s="414"/>
      <c r="C110" s="415"/>
      <c r="D110" s="415"/>
      <c r="E110" s="53" t="s">
        <v>166</v>
      </c>
      <c r="F110" s="20" t="s">
        <v>149</v>
      </c>
      <c r="G110" s="39">
        <f t="shared" si="10"/>
        <v>55.244129366991999</v>
      </c>
      <c r="H110" s="40"/>
      <c r="I110" s="40"/>
      <c r="J110" s="40">
        <v>55.244129366991999</v>
      </c>
      <c r="K110" s="41">
        <f t="shared" si="9"/>
        <v>0</v>
      </c>
      <c r="L110" s="42">
        <f t="shared" si="11"/>
        <v>55.244129366991999</v>
      </c>
      <c r="M110" s="43" t="s">
        <v>150</v>
      </c>
      <c r="N110" s="263" t="s">
        <v>338</v>
      </c>
      <c r="P110" s="158"/>
    </row>
    <row r="111" spans="2:16" x14ac:dyDescent="0.3">
      <c r="B111" s="414"/>
      <c r="C111" s="415"/>
      <c r="D111" s="415"/>
      <c r="E111" s="200" t="s">
        <v>167</v>
      </c>
      <c r="F111" s="20" t="s">
        <v>149</v>
      </c>
      <c r="G111" s="39">
        <f t="shared" si="10"/>
        <v>4.5</v>
      </c>
      <c r="H111" s="40"/>
      <c r="I111" s="40"/>
      <c r="J111" s="40">
        <v>4.5</v>
      </c>
      <c r="K111" s="41">
        <f t="shared" si="9"/>
        <v>0</v>
      </c>
      <c r="L111" s="42">
        <f t="shared" si="11"/>
        <v>4.5</v>
      </c>
      <c r="M111" s="43" t="s">
        <v>150</v>
      </c>
      <c r="N111" s="263" t="s">
        <v>303</v>
      </c>
      <c r="P111" s="158"/>
    </row>
    <row r="112" spans="2:16" x14ac:dyDescent="0.3">
      <c r="B112" s="414"/>
      <c r="C112" s="415"/>
      <c r="D112" s="415"/>
      <c r="E112" s="53" t="s">
        <v>168</v>
      </c>
      <c r="F112" s="20" t="s">
        <v>149</v>
      </c>
      <c r="G112" s="39">
        <f t="shared" si="10"/>
        <v>4.7</v>
      </c>
      <c r="H112" s="40"/>
      <c r="I112" s="40"/>
      <c r="J112" s="40">
        <v>4.7</v>
      </c>
      <c r="K112" s="41">
        <f t="shared" si="9"/>
        <v>0</v>
      </c>
      <c r="L112" s="42">
        <f t="shared" si="11"/>
        <v>4.7</v>
      </c>
      <c r="M112" s="43" t="s">
        <v>150</v>
      </c>
      <c r="N112" s="263" t="s">
        <v>303</v>
      </c>
      <c r="P112" s="158"/>
    </row>
    <row r="113" spans="2:16" x14ac:dyDescent="0.3">
      <c r="B113" s="414"/>
      <c r="C113" s="415"/>
      <c r="D113" s="415"/>
      <c r="E113" s="53" t="s">
        <v>169</v>
      </c>
      <c r="F113" s="20" t="s">
        <v>149</v>
      </c>
      <c r="G113" s="39">
        <f t="shared" si="10"/>
        <v>21.481376455664002</v>
      </c>
      <c r="H113" s="40"/>
      <c r="I113" s="40"/>
      <c r="J113" s="40">
        <v>21.481376455664002</v>
      </c>
      <c r="K113" s="41">
        <f t="shared" si="9"/>
        <v>0</v>
      </c>
      <c r="L113" s="42">
        <f t="shared" si="11"/>
        <v>21.481376455664002</v>
      </c>
      <c r="M113" s="43" t="s">
        <v>150</v>
      </c>
      <c r="N113" s="263" t="s">
        <v>303</v>
      </c>
      <c r="P113" s="158"/>
    </row>
    <row r="114" spans="2:16" x14ac:dyDescent="0.3">
      <c r="B114" s="414"/>
      <c r="C114" s="415"/>
      <c r="D114" s="415"/>
      <c r="E114" s="53" t="s">
        <v>170</v>
      </c>
      <c r="F114" s="20" t="s">
        <v>149</v>
      </c>
      <c r="G114" s="39">
        <f t="shared" si="10"/>
        <v>29.972064683496001</v>
      </c>
      <c r="H114" s="40"/>
      <c r="I114" s="40"/>
      <c r="J114" s="40">
        <v>29.972064683496001</v>
      </c>
      <c r="K114" s="41">
        <f t="shared" si="9"/>
        <v>0</v>
      </c>
      <c r="L114" s="42">
        <f t="shared" si="11"/>
        <v>29.972064683496001</v>
      </c>
      <c r="M114" s="43" t="s">
        <v>150</v>
      </c>
      <c r="N114" s="263" t="s">
        <v>303</v>
      </c>
      <c r="P114" s="158"/>
    </row>
    <row r="115" spans="2:16" ht="15" customHeight="1" x14ac:dyDescent="0.3">
      <c r="B115" s="414"/>
      <c r="C115" s="428" t="s">
        <v>171</v>
      </c>
      <c r="D115" s="49" t="s">
        <v>148</v>
      </c>
      <c r="E115" s="53"/>
      <c r="F115" s="20" t="s">
        <v>149</v>
      </c>
      <c r="G115" s="39">
        <f t="shared" si="10"/>
        <v>217.27711061932101</v>
      </c>
      <c r="H115" s="40"/>
      <c r="I115" s="40"/>
      <c r="J115" s="40">
        <v>217.27711061932101</v>
      </c>
      <c r="K115" s="41">
        <f t="shared" si="9"/>
        <v>0</v>
      </c>
      <c r="L115" s="42">
        <f t="shared" si="11"/>
        <v>217.27711061932101</v>
      </c>
      <c r="M115" s="43" t="s">
        <v>150</v>
      </c>
      <c r="N115" s="263" t="s">
        <v>338</v>
      </c>
      <c r="P115" s="158"/>
    </row>
    <row r="116" spans="2:16" ht="15" customHeight="1" x14ac:dyDescent="0.3">
      <c r="B116" s="414"/>
      <c r="C116" s="428"/>
      <c r="D116" s="51" t="s">
        <v>151</v>
      </c>
      <c r="E116" s="53"/>
      <c r="F116" s="20" t="s">
        <v>149</v>
      </c>
      <c r="G116" s="39">
        <f t="shared" si="10"/>
        <v>102.06593406807799</v>
      </c>
      <c r="H116" s="40"/>
      <c r="I116" s="40"/>
      <c r="J116" s="40">
        <v>102.06593406807799</v>
      </c>
      <c r="K116" s="41">
        <f t="shared" si="9"/>
        <v>0</v>
      </c>
      <c r="L116" s="42">
        <f t="shared" si="11"/>
        <v>102.06593406807799</v>
      </c>
      <c r="M116" s="43" t="s">
        <v>150</v>
      </c>
      <c r="N116" s="263" t="s">
        <v>338</v>
      </c>
      <c r="P116" s="158"/>
    </row>
    <row r="117" spans="2:16" x14ac:dyDescent="0.3">
      <c r="B117" s="414"/>
      <c r="C117" s="428"/>
      <c r="D117" s="49" t="s">
        <v>152</v>
      </c>
      <c r="E117" s="53"/>
      <c r="F117" s="20" t="s">
        <v>149</v>
      </c>
      <c r="G117" s="39">
        <f t="shared" si="10"/>
        <v>11.084090068461199</v>
      </c>
      <c r="H117" s="40"/>
      <c r="I117" s="40"/>
      <c r="J117" s="40">
        <v>11.084090068461199</v>
      </c>
      <c r="K117" s="41">
        <f t="shared" si="9"/>
        <v>0</v>
      </c>
      <c r="L117" s="42">
        <f t="shared" si="11"/>
        <v>11.084090068461199</v>
      </c>
      <c r="M117" s="43" t="s">
        <v>150</v>
      </c>
      <c r="N117" s="263" t="s">
        <v>338</v>
      </c>
      <c r="P117" s="158"/>
    </row>
    <row r="118" spans="2:16" x14ac:dyDescent="0.3">
      <c r="B118" s="414"/>
      <c r="C118" s="428"/>
      <c r="D118" s="49" t="s">
        <v>153</v>
      </c>
      <c r="E118" s="53"/>
      <c r="F118" s="20" t="s">
        <v>149</v>
      </c>
      <c r="G118" s="39">
        <f t="shared" si="10"/>
        <v>48.809256786836599</v>
      </c>
      <c r="H118" s="40"/>
      <c r="I118" s="40"/>
      <c r="J118" s="40">
        <v>48.809256786836599</v>
      </c>
      <c r="K118" s="41">
        <f t="shared" si="9"/>
        <v>0</v>
      </c>
      <c r="L118" s="42">
        <f t="shared" si="11"/>
        <v>48.809256786836599</v>
      </c>
      <c r="M118" s="43" t="s">
        <v>150</v>
      </c>
      <c r="N118" s="263" t="s">
        <v>338</v>
      </c>
      <c r="P118" s="158"/>
    </row>
    <row r="119" spans="2:16" ht="15" customHeight="1" x14ac:dyDescent="0.3">
      <c r="B119" s="414"/>
      <c r="C119" s="428"/>
      <c r="D119" s="395" t="s">
        <v>154</v>
      </c>
      <c r="E119" s="53" t="s">
        <v>155</v>
      </c>
      <c r="F119" s="20" t="s">
        <v>149</v>
      </c>
      <c r="G119" s="39">
        <f t="shared" si="10"/>
        <v>528.77646696843897</v>
      </c>
      <c r="H119" s="40"/>
      <c r="I119" s="40"/>
      <c r="J119" s="40">
        <v>528.77646696843897</v>
      </c>
      <c r="K119" s="41">
        <f t="shared" si="9"/>
        <v>0</v>
      </c>
      <c r="L119" s="42">
        <f t="shared" si="11"/>
        <v>528.77646696843897</v>
      </c>
      <c r="M119" s="43" t="s">
        <v>150</v>
      </c>
      <c r="N119" s="263" t="s">
        <v>338</v>
      </c>
    </row>
    <row r="120" spans="2:16" x14ac:dyDescent="0.3">
      <c r="B120" s="414"/>
      <c r="C120" s="428"/>
      <c r="D120" s="395"/>
      <c r="E120" s="53" t="s">
        <v>156</v>
      </c>
      <c r="F120" s="20" t="s">
        <v>149</v>
      </c>
      <c r="G120" s="39">
        <f t="shared" si="10"/>
        <v>369.50907522436802</v>
      </c>
      <c r="H120" s="40"/>
      <c r="I120" s="40"/>
      <c r="J120" s="40">
        <v>369.50907522436802</v>
      </c>
      <c r="K120" s="41">
        <f t="shared" si="9"/>
        <v>0</v>
      </c>
      <c r="L120" s="42">
        <f t="shared" si="11"/>
        <v>369.50907522436802</v>
      </c>
      <c r="M120" s="43" t="s">
        <v>150</v>
      </c>
      <c r="N120" s="263" t="s">
        <v>338</v>
      </c>
    </row>
    <row r="121" spans="2:16" ht="13.5" customHeight="1" x14ac:dyDescent="0.3">
      <c r="B121" s="414"/>
      <c r="C121" s="428"/>
      <c r="D121" s="415" t="s">
        <v>157</v>
      </c>
      <c r="E121" s="53" t="s">
        <v>158</v>
      </c>
      <c r="F121" s="20" t="s">
        <v>149</v>
      </c>
      <c r="G121" s="39">
        <f t="shared" si="10"/>
        <v>528.77646696843897</v>
      </c>
      <c r="H121" s="40"/>
      <c r="I121" s="40"/>
      <c r="J121" s="40">
        <v>528.77646696843897</v>
      </c>
      <c r="K121" s="41">
        <f t="shared" si="9"/>
        <v>0</v>
      </c>
      <c r="L121" s="42">
        <f t="shared" si="11"/>
        <v>528.77646696843897</v>
      </c>
      <c r="M121" s="43" t="s">
        <v>150</v>
      </c>
      <c r="N121" s="263" t="s">
        <v>338</v>
      </c>
      <c r="P121" s="158"/>
    </row>
    <row r="122" spans="2:16" ht="13.5" customHeight="1" x14ac:dyDescent="0.3">
      <c r="B122" s="414"/>
      <c r="C122" s="428"/>
      <c r="D122" s="415"/>
      <c r="E122" s="53" t="s">
        <v>159</v>
      </c>
      <c r="F122" s="20" t="s">
        <v>149</v>
      </c>
      <c r="G122" s="39">
        <f t="shared" si="10"/>
        <v>297.25198485578301</v>
      </c>
      <c r="H122" s="40"/>
      <c r="I122" s="40"/>
      <c r="J122" s="40">
        <v>297.25198485578301</v>
      </c>
      <c r="K122" s="41">
        <f t="shared" si="9"/>
        <v>0</v>
      </c>
      <c r="L122" s="42">
        <f t="shared" si="11"/>
        <v>297.25198485578301</v>
      </c>
      <c r="M122" s="43" t="s">
        <v>150</v>
      </c>
      <c r="N122" s="263" t="s">
        <v>338</v>
      </c>
      <c r="P122" s="158"/>
    </row>
    <row r="123" spans="2:16" ht="13.5" customHeight="1" x14ac:dyDescent="0.3">
      <c r="B123" s="414"/>
      <c r="C123" s="428"/>
      <c r="D123" s="415"/>
      <c r="E123" s="53" t="s">
        <v>160</v>
      </c>
      <c r="F123" s="20" t="s">
        <v>149</v>
      </c>
      <c r="G123" s="39">
        <f t="shared" si="10"/>
        <v>369.50907522436802</v>
      </c>
      <c r="H123" s="40"/>
      <c r="I123" s="40"/>
      <c r="J123" s="40">
        <v>369.50907522436802</v>
      </c>
      <c r="K123" s="41">
        <f t="shared" si="9"/>
        <v>0</v>
      </c>
      <c r="L123" s="42">
        <f t="shared" si="11"/>
        <v>369.50907522436802</v>
      </c>
      <c r="M123" s="43" t="s">
        <v>150</v>
      </c>
      <c r="N123" s="263" t="s">
        <v>338</v>
      </c>
    </row>
    <row r="124" spans="2:16" x14ac:dyDescent="0.3">
      <c r="B124" s="414"/>
      <c r="C124" s="428"/>
      <c r="D124" s="415"/>
      <c r="E124" s="53" t="s">
        <v>161</v>
      </c>
      <c r="F124" s="20" t="s">
        <v>149</v>
      </c>
      <c r="G124" s="39">
        <f t="shared" si="10"/>
        <v>225.47386104815001</v>
      </c>
      <c r="H124" s="40"/>
      <c r="I124" s="40"/>
      <c r="J124" s="40">
        <v>225.47386104815001</v>
      </c>
      <c r="K124" s="41">
        <f t="shared" si="9"/>
        <v>0</v>
      </c>
      <c r="L124" s="42">
        <f t="shared" si="11"/>
        <v>225.47386104815001</v>
      </c>
      <c r="M124" s="43" t="s">
        <v>150</v>
      </c>
      <c r="N124" s="263" t="s">
        <v>338</v>
      </c>
    </row>
    <row r="125" spans="2:16" ht="15" customHeight="1" x14ac:dyDescent="0.3">
      <c r="B125" s="414"/>
      <c r="C125" s="415" t="s">
        <v>172</v>
      </c>
      <c r="D125" s="49" t="s">
        <v>148</v>
      </c>
      <c r="E125" s="53"/>
      <c r="F125" s="20" t="s">
        <v>149</v>
      </c>
      <c r="G125" s="39">
        <f t="shared" si="10"/>
        <v>217.27711061932101</v>
      </c>
      <c r="H125" s="40"/>
      <c r="I125" s="40"/>
      <c r="J125" s="40">
        <v>217.27711061932101</v>
      </c>
      <c r="K125" s="41">
        <f>H125+I125</f>
        <v>0</v>
      </c>
      <c r="L125" s="42">
        <f t="shared" si="11"/>
        <v>217.27711061932101</v>
      </c>
      <c r="M125" s="43" t="s">
        <v>150</v>
      </c>
      <c r="N125" s="263" t="s">
        <v>338</v>
      </c>
      <c r="P125" s="158"/>
    </row>
    <row r="126" spans="2:16" ht="15" customHeight="1" x14ac:dyDescent="0.3">
      <c r="B126" s="414"/>
      <c r="C126" s="415"/>
      <c r="D126" s="51" t="s">
        <v>151</v>
      </c>
      <c r="E126" s="53"/>
      <c r="F126" s="20" t="s">
        <v>149</v>
      </c>
      <c r="G126" s="39">
        <f t="shared" si="10"/>
        <v>102.06593406807799</v>
      </c>
      <c r="H126" s="40"/>
      <c r="I126" s="40"/>
      <c r="J126" s="40">
        <v>102.06593406807799</v>
      </c>
      <c r="K126" s="41">
        <f>H126+I126</f>
        <v>0</v>
      </c>
      <c r="L126" s="42">
        <f t="shared" si="11"/>
        <v>102.06593406807799</v>
      </c>
      <c r="M126" s="43" t="s">
        <v>150</v>
      </c>
      <c r="N126" s="263" t="s">
        <v>338</v>
      </c>
      <c r="P126" s="158"/>
    </row>
    <row r="127" spans="2:16" x14ac:dyDescent="0.3">
      <c r="B127" s="414"/>
      <c r="C127" s="415"/>
      <c r="D127" s="51" t="s">
        <v>152</v>
      </c>
      <c r="E127" s="53"/>
      <c r="F127" s="20" t="s">
        <v>149</v>
      </c>
      <c r="G127" s="39">
        <f t="shared" si="10"/>
        <v>11.084090068461199</v>
      </c>
      <c r="H127" s="40"/>
      <c r="I127" s="40"/>
      <c r="J127" s="40">
        <v>11.084090068461199</v>
      </c>
      <c r="K127" s="41">
        <f>H127+I127</f>
        <v>0</v>
      </c>
      <c r="L127" s="42">
        <f t="shared" si="11"/>
        <v>11.084090068461199</v>
      </c>
      <c r="M127" s="43" t="s">
        <v>150</v>
      </c>
      <c r="N127" s="263" t="s">
        <v>338</v>
      </c>
      <c r="P127" s="158"/>
    </row>
    <row r="128" spans="2:16" x14ac:dyDescent="0.3">
      <c r="B128" s="414"/>
      <c r="C128" s="415"/>
      <c r="D128" s="51" t="s">
        <v>153</v>
      </c>
      <c r="E128" s="52"/>
      <c r="F128" s="20" t="s">
        <v>149</v>
      </c>
      <c r="G128" s="39">
        <f t="shared" si="10"/>
        <v>48.809256786836599</v>
      </c>
      <c r="H128" s="40"/>
      <c r="I128" s="40"/>
      <c r="J128" s="40">
        <v>48.809256786836599</v>
      </c>
      <c r="K128" s="41">
        <f>H128+I128</f>
        <v>0</v>
      </c>
      <c r="L128" s="42">
        <f t="shared" si="11"/>
        <v>48.809256786836599</v>
      </c>
      <c r="M128" s="43" t="s">
        <v>150</v>
      </c>
      <c r="N128" s="263" t="s">
        <v>338</v>
      </c>
      <c r="P128" s="158"/>
    </row>
    <row r="129" spans="2:18" ht="15" customHeight="1" x14ac:dyDescent="0.3">
      <c r="B129" s="414"/>
      <c r="C129" s="415"/>
      <c r="D129" s="395" t="s">
        <v>154</v>
      </c>
      <c r="E129" s="53" t="s">
        <v>155</v>
      </c>
      <c r="F129" s="20" t="s">
        <v>149</v>
      </c>
      <c r="G129" s="39">
        <f t="shared" si="10"/>
        <v>528.77646696843897</v>
      </c>
      <c r="H129" s="40"/>
      <c r="I129" s="40"/>
      <c r="J129" s="40">
        <v>528.77646696843897</v>
      </c>
      <c r="K129" s="41">
        <f t="shared" ref="K129:K136" si="12">H129+I129</f>
        <v>0</v>
      </c>
      <c r="L129" s="42">
        <f t="shared" si="11"/>
        <v>528.77646696843897</v>
      </c>
      <c r="M129" s="43" t="s">
        <v>150</v>
      </c>
      <c r="N129" s="263" t="s">
        <v>338</v>
      </c>
    </row>
    <row r="130" spans="2:18" x14ac:dyDescent="0.3">
      <c r="B130" s="414"/>
      <c r="C130" s="415"/>
      <c r="D130" s="395"/>
      <c r="E130" s="53" t="s">
        <v>156</v>
      </c>
      <c r="F130" s="20" t="s">
        <v>149</v>
      </c>
      <c r="G130" s="39">
        <f t="shared" si="10"/>
        <v>369.50907522436802</v>
      </c>
      <c r="H130" s="40"/>
      <c r="I130" s="40"/>
      <c r="J130" s="40">
        <v>369.50907522436802</v>
      </c>
      <c r="K130" s="41">
        <f t="shared" si="12"/>
        <v>0</v>
      </c>
      <c r="L130" s="42">
        <f t="shared" si="11"/>
        <v>369.50907522436802</v>
      </c>
      <c r="M130" s="43" t="s">
        <v>150</v>
      </c>
      <c r="N130" s="263" t="s">
        <v>338</v>
      </c>
    </row>
    <row r="131" spans="2:18" ht="15" customHeight="1" x14ac:dyDescent="0.3">
      <c r="B131" s="414"/>
      <c r="C131" s="415"/>
      <c r="D131" s="415" t="s">
        <v>173</v>
      </c>
      <c r="E131" s="53" t="s">
        <v>158</v>
      </c>
      <c r="F131" s="20" t="s">
        <v>149</v>
      </c>
      <c r="G131" s="39">
        <f t="shared" si="10"/>
        <v>528.77646696843897</v>
      </c>
      <c r="H131" s="40"/>
      <c r="I131" s="40"/>
      <c r="J131" s="40">
        <v>528.77646696843897</v>
      </c>
      <c r="K131" s="41">
        <f t="shared" si="12"/>
        <v>0</v>
      </c>
      <c r="L131" s="42">
        <f t="shared" si="11"/>
        <v>528.77646696843897</v>
      </c>
      <c r="M131" s="43" t="s">
        <v>150</v>
      </c>
      <c r="N131" s="263" t="s">
        <v>338</v>
      </c>
      <c r="P131" s="158"/>
    </row>
    <row r="132" spans="2:18" ht="15" customHeight="1" x14ac:dyDescent="0.3">
      <c r="B132" s="414"/>
      <c r="C132" s="415"/>
      <c r="D132" s="415"/>
      <c r="E132" s="53" t="s">
        <v>174</v>
      </c>
      <c r="F132" s="20" t="s">
        <v>149</v>
      </c>
      <c r="G132" s="39">
        <f t="shared" ref="G132:G163" si="13">SUM(H132:J132)</f>
        <v>297.25198485578301</v>
      </c>
      <c r="H132" s="40"/>
      <c r="I132" s="40"/>
      <c r="J132" s="40">
        <v>297.25198485578301</v>
      </c>
      <c r="K132" s="41">
        <f t="shared" si="12"/>
        <v>0</v>
      </c>
      <c r="L132" s="42">
        <f t="shared" si="11"/>
        <v>297.25198485578301</v>
      </c>
      <c r="M132" s="43" t="s">
        <v>150</v>
      </c>
      <c r="N132" s="263" t="s">
        <v>338</v>
      </c>
      <c r="P132" s="158"/>
    </row>
    <row r="133" spans="2:18" ht="15" customHeight="1" x14ac:dyDescent="0.3">
      <c r="B133" s="414"/>
      <c r="C133" s="415"/>
      <c r="D133" s="415"/>
      <c r="E133" s="53" t="s">
        <v>175</v>
      </c>
      <c r="F133" s="20" t="s">
        <v>149</v>
      </c>
      <c r="G133" s="39">
        <f t="shared" si="13"/>
        <v>369.50907522436802</v>
      </c>
      <c r="H133" s="40"/>
      <c r="I133" s="40"/>
      <c r="J133" s="40">
        <v>369.50907522436802</v>
      </c>
      <c r="K133" s="41">
        <f t="shared" si="12"/>
        <v>0</v>
      </c>
      <c r="L133" s="42">
        <f t="shared" si="11"/>
        <v>369.50907522436802</v>
      </c>
      <c r="M133" s="43" t="s">
        <v>150</v>
      </c>
      <c r="N133" s="263" t="s">
        <v>338</v>
      </c>
      <c r="P133" s="158"/>
    </row>
    <row r="134" spans="2:18" x14ac:dyDescent="0.3">
      <c r="B134" s="414"/>
      <c r="C134" s="415"/>
      <c r="D134" s="415"/>
      <c r="E134" s="53" t="s">
        <v>161</v>
      </c>
      <c r="F134" s="20" t="s">
        <v>149</v>
      </c>
      <c r="G134" s="39">
        <f t="shared" si="13"/>
        <v>225.47386104815001</v>
      </c>
      <c r="H134" s="40"/>
      <c r="I134" s="40"/>
      <c r="J134" s="40">
        <v>225.47386104815001</v>
      </c>
      <c r="K134" s="41">
        <f t="shared" si="12"/>
        <v>0</v>
      </c>
      <c r="L134" s="42">
        <f t="shared" si="11"/>
        <v>225.47386104815001</v>
      </c>
      <c r="M134" s="43" t="s">
        <v>150</v>
      </c>
      <c r="N134" s="263" t="s">
        <v>338</v>
      </c>
      <c r="P134" s="158"/>
    </row>
    <row r="135" spans="2:18" ht="15" customHeight="1" x14ac:dyDescent="0.3">
      <c r="B135" s="414"/>
      <c r="C135" s="427" t="s">
        <v>56</v>
      </c>
      <c r="D135" s="415" t="s">
        <v>148</v>
      </c>
      <c r="E135" s="415" t="s">
        <v>143</v>
      </c>
      <c r="F135" s="20" t="s">
        <v>176</v>
      </c>
      <c r="G135" s="39">
        <f t="shared" si="13"/>
        <v>248.728746096458</v>
      </c>
      <c r="H135" s="40">
        <v>170.42874609645801</v>
      </c>
      <c r="I135" s="40"/>
      <c r="J135" s="40">
        <v>78.3</v>
      </c>
      <c r="K135" s="41">
        <f t="shared" si="12"/>
        <v>170.42874609645801</v>
      </c>
      <c r="L135" s="42">
        <f t="shared" si="11"/>
        <v>78.3</v>
      </c>
      <c r="M135" s="43" t="s">
        <v>177</v>
      </c>
      <c r="N135" s="263" t="s">
        <v>338</v>
      </c>
      <c r="R135" s="201"/>
    </row>
    <row r="136" spans="2:18" x14ac:dyDescent="0.3">
      <c r="B136" s="414"/>
      <c r="C136" s="427"/>
      <c r="D136" s="415"/>
      <c r="E136" s="415"/>
      <c r="F136" s="20" t="s">
        <v>86</v>
      </c>
      <c r="G136" s="39">
        <f t="shared" si="13"/>
        <v>3234.3386228201721</v>
      </c>
      <c r="H136" s="40">
        <v>2507.71754666672</v>
      </c>
      <c r="I136" s="40"/>
      <c r="J136" s="40">
        <v>726.62107615345201</v>
      </c>
      <c r="K136" s="41">
        <f t="shared" si="12"/>
        <v>2507.71754666672</v>
      </c>
      <c r="L136" s="42">
        <f>J136</f>
        <v>726.62107615345201</v>
      </c>
      <c r="M136" s="43" t="s">
        <v>178</v>
      </c>
      <c r="N136" s="263" t="s">
        <v>337</v>
      </c>
      <c r="R136" s="201"/>
    </row>
    <row r="137" spans="2:18" ht="15" customHeight="1" x14ac:dyDescent="0.3">
      <c r="B137" s="414"/>
      <c r="C137" s="427"/>
      <c r="D137" s="415"/>
      <c r="E137" s="415" t="s">
        <v>179</v>
      </c>
      <c r="F137" s="20" t="s">
        <v>176</v>
      </c>
      <c r="G137" s="39">
        <f t="shared" si="13"/>
        <v>257.93618854931799</v>
      </c>
      <c r="H137" s="40">
        <v>163.63618854931801</v>
      </c>
      <c r="I137" s="40"/>
      <c r="J137" s="40">
        <v>94.3</v>
      </c>
      <c r="K137" s="41">
        <f t="shared" ref="K137:K165" si="14">H137+I137</f>
        <v>163.63618854931801</v>
      </c>
      <c r="L137" s="42">
        <f t="shared" si="11"/>
        <v>94.3</v>
      </c>
      <c r="M137" s="43" t="s">
        <v>177</v>
      </c>
      <c r="N137" s="263" t="s">
        <v>338</v>
      </c>
      <c r="P137" s="158"/>
    </row>
    <row r="138" spans="2:18" x14ac:dyDescent="0.3">
      <c r="B138" s="414"/>
      <c r="C138" s="427"/>
      <c r="D138" s="415"/>
      <c r="E138" s="415"/>
      <c r="F138" s="20" t="s">
        <v>86</v>
      </c>
      <c r="G138" s="39">
        <f t="shared" si="13"/>
        <v>2763.79291512908</v>
      </c>
      <c r="H138" s="40">
        <v>2231.3374718815398</v>
      </c>
      <c r="I138" s="40"/>
      <c r="J138" s="40">
        <v>532.45544324753996</v>
      </c>
      <c r="K138" s="41">
        <f t="shared" si="14"/>
        <v>2231.3374718815398</v>
      </c>
      <c r="L138" s="42">
        <f t="shared" ref="L138:L165" si="15">J138</f>
        <v>532.45544324753996</v>
      </c>
      <c r="M138" s="43" t="s">
        <v>178</v>
      </c>
      <c r="N138" s="263" t="s">
        <v>337</v>
      </c>
      <c r="P138" s="158"/>
    </row>
    <row r="139" spans="2:18" ht="15" customHeight="1" x14ac:dyDescent="0.3">
      <c r="B139" s="414"/>
      <c r="C139" s="427"/>
      <c r="D139" s="415"/>
      <c r="E139" s="415" t="s">
        <v>180</v>
      </c>
      <c r="F139" s="20" t="s">
        <v>176</v>
      </c>
      <c r="G139" s="39">
        <f t="shared" si="13"/>
        <v>247.15271332428603</v>
      </c>
      <c r="H139" s="40">
        <v>163.73271332428601</v>
      </c>
      <c r="I139" s="40"/>
      <c r="J139" s="40">
        <v>83.42</v>
      </c>
      <c r="K139" s="41">
        <f t="shared" si="14"/>
        <v>163.73271332428601</v>
      </c>
      <c r="L139" s="42">
        <f t="shared" si="15"/>
        <v>83.42</v>
      </c>
      <c r="M139" s="43" t="s">
        <v>177</v>
      </c>
      <c r="N139" s="263" t="s">
        <v>338</v>
      </c>
      <c r="P139" s="158"/>
    </row>
    <row r="140" spans="2:18" x14ac:dyDescent="0.3">
      <c r="B140" s="414"/>
      <c r="C140" s="427"/>
      <c r="D140" s="415"/>
      <c r="E140" s="415"/>
      <c r="F140" s="20" t="s">
        <v>86</v>
      </c>
      <c r="G140" s="39">
        <f t="shared" si="13"/>
        <v>3083.76399635902</v>
      </c>
      <c r="H140" s="40">
        <v>2419.27592273546</v>
      </c>
      <c r="I140" s="40"/>
      <c r="J140" s="140">
        <v>664.48807362356001</v>
      </c>
      <c r="K140" s="41">
        <f t="shared" si="14"/>
        <v>2419.27592273546</v>
      </c>
      <c r="L140" s="42">
        <f t="shared" si="15"/>
        <v>664.48807362356001</v>
      </c>
      <c r="M140" s="43" t="s">
        <v>178</v>
      </c>
      <c r="N140" s="263" t="s">
        <v>337</v>
      </c>
      <c r="P140" s="158"/>
    </row>
    <row r="141" spans="2:18" ht="15" customHeight="1" x14ac:dyDescent="0.3">
      <c r="B141" s="414"/>
      <c r="C141" s="427"/>
      <c r="D141" s="415"/>
      <c r="E141" s="415" t="s">
        <v>181</v>
      </c>
      <c r="F141" s="20" t="s">
        <v>176</v>
      </c>
      <c r="G141" s="39">
        <f t="shared" si="13"/>
        <v>221.1</v>
      </c>
      <c r="H141" s="40">
        <v>132.1</v>
      </c>
      <c r="I141" s="40"/>
      <c r="J141" s="40">
        <v>89</v>
      </c>
      <c r="K141" s="41">
        <f t="shared" si="14"/>
        <v>132.1</v>
      </c>
      <c r="L141" s="42">
        <f t="shared" si="15"/>
        <v>89</v>
      </c>
      <c r="M141" s="43" t="s">
        <v>177</v>
      </c>
      <c r="N141" s="263" t="s">
        <v>339</v>
      </c>
      <c r="O141" s="203"/>
      <c r="P141" s="158"/>
    </row>
    <row r="142" spans="2:18" x14ac:dyDescent="0.3">
      <c r="B142" s="414"/>
      <c r="C142" s="427"/>
      <c r="D142" s="415"/>
      <c r="E142" s="415"/>
      <c r="F142" s="20" t="s">
        <v>41</v>
      </c>
      <c r="G142" s="39">
        <f t="shared" si="13"/>
        <v>3439.8302400000066</v>
      </c>
      <c r="H142" s="40">
        <v>2768.0706071999998</v>
      </c>
      <c r="I142" s="40"/>
      <c r="J142" s="40">
        <v>671.75963280000701</v>
      </c>
      <c r="K142" s="41">
        <f t="shared" si="14"/>
        <v>2768.0706071999998</v>
      </c>
      <c r="L142" s="42">
        <f t="shared" si="15"/>
        <v>671.75963280000701</v>
      </c>
      <c r="M142" s="55" t="s">
        <v>182</v>
      </c>
      <c r="N142" s="263" t="s">
        <v>337</v>
      </c>
      <c r="P142" s="158"/>
    </row>
    <row r="143" spans="2:18" x14ac:dyDescent="0.3">
      <c r="B143" s="414"/>
      <c r="C143" s="427"/>
      <c r="D143" s="415"/>
      <c r="E143" s="56" t="s">
        <v>151</v>
      </c>
      <c r="F143" s="20" t="s">
        <v>176</v>
      </c>
      <c r="G143" s="39">
        <f t="shared" si="13"/>
        <v>116.1</v>
      </c>
      <c r="H143" s="40"/>
      <c r="I143" s="40"/>
      <c r="J143" s="40">
        <v>116.1</v>
      </c>
      <c r="K143" s="41">
        <f t="shared" si="14"/>
        <v>0</v>
      </c>
      <c r="L143" s="42">
        <f t="shared" si="15"/>
        <v>116.1</v>
      </c>
      <c r="M143" s="43" t="s">
        <v>177</v>
      </c>
      <c r="N143" s="263" t="s">
        <v>338</v>
      </c>
      <c r="P143" s="158"/>
    </row>
    <row r="144" spans="2:18" ht="15" customHeight="1" x14ac:dyDescent="0.3">
      <c r="B144" s="414"/>
      <c r="C144" s="427"/>
      <c r="D144" s="415" t="s">
        <v>183</v>
      </c>
      <c r="E144" s="415" t="s">
        <v>184</v>
      </c>
      <c r="F144" s="20" t="s">
        <v>176</v>
      </c>
      <c r="G144" s="39">
        <f t="shared" si="13"/>
        <v>303.27733419648098</v>
      </c>
      <c r="H144" s="40">
        <v>215.13733419648099</v>
      </c>
      <c r="I144" s="40"/>
      <c r="J144" s="40">
        <v>88.14</v>
      </c>
      <c r="K144" s="41">
        <f t="shared" si="14"/>
        <v>215.13733419648099</v>
      </c>
      <c r="L144" s="42">
        <f t="shared" si="15"/>
        <v>88.14</v>
      </c>
      <c r="M144" s="43" t="s">
        <v>177</v>
      </c>
      <c r="N144" s="263" t="s">
        <v>338</v>
      </c>
      <c r="P144" s="158"/>
    </row>
    <row r="145" spans="2:16" x14ac:dyDescent="0.3">
      <c r="B145" s="414"/>
      <c r="C145" s="427"/>
      <c r="D145" s="415"/>
      <c r="E145" s="415"/>
      <c r="F145" s="20" t="s">
        <v>86</v>
      </c>
      <c r="G145" s="39">
        <f t="shared" si="13"/>
        <v>3234.3386228201721</v>
      </c>
      <c r="H145" s="40">
        <v>2507.71754666672</v>
      </c>
      <c r="I145" s="40"/>
      <c r="J145" s="40">
        <v>726.62107615345201</v>
      </c>
      <c r="K145" s="41">
        <f t="shared" si="14"/>
        <v>2507.71754666672</v>
      </c>
      <c r="L145" s="42">
        <f t="shared" si="15"/>
        <v>726.62107615345201</v>
      </c>
      <c r="M145" s="43" t="s">
        <v>178</v>
      </c>
      <c r="N145" s="263" t="s">
        <v>337</v>
      </c>
      <c r="P145" s="158"/>
    </row>
    <row r="146" spans="2:16" x14ac:dyDescent="0.3">
      <c r="B146" s="414"/>
      <c r="C146" s="427"/>
      <c r="D146" s="415"/>
      <c r="E146" s="51" t="s">
        <v>185</v>
      </c>
      <c r="F146" s="20" t="s">
        <v>186</v>
      </c>
      <c r="G146" s="39">
        <f t="shared" si="13"/>
        <v>38693.10081180706</v>
      </c>
      <c r="H146" s="40">
        <v>31238.7246063415</v>
      </c>
      <c r="I146" s="40"/>
      <c r="J146" s="40">
        <v>7454.3762054655599</v>
      </c>
      <c r="K146" s="41">
        <f t="shared" si="14"/>
        <v>31238.7246063415</v>
      </c>
      <c r="L146" s="42">
        <f t="shared" si="15"/>
        <v>7454.3762054655599</v>
      </c>
      <c r="M146" s="43" t="s">
        <v>187</v>
      </c>
      <c r="N146" s="264" t="s">
        <v>304</v>
      </c>
      <c r="P146" s="158"/>
    </row>
    <row r="147" spans="2:16" x14ac:dyDescent="0.3">
      <c r="B147" s="414"/>
      <c r="C147" s="427"/>
      <c r="D147" s="57" t="s">
        <v>188</v>
      </c>
      <c r="E147" s="58"/>
      <c r="F147" s="59" t="s">
        <v>149</v>
      </c>
      <c r="G147" s="39">
        <f t="shared" si="13"/>
        <v>4</v>
      </c>
      <c r="H147" s="40"/>
      <c r="I147" s="40"/>
      <c r="J147" s="40">
        <v>4</v>
      </c>
      <c r="K147" s="41">
        <f t="shared" si="14"/>
        <v>0</v>
      </c>
      <c r="L147" s="42">
        <f t="shared" si="15"/>
        <v>4</v>
      </c>
      <c r="M147" s="43" t="s">
        <v>150</v>
      </c>
      <c r="N147" s="264" t="s">
        <v>303</v>
      </c>
      <c r="P147" s="158"/>
    </row>
    <row r="148" spans="2:16" x14ac:dyDescent="0.3">
      <c r="B148" s="414"/>
      <c r="C148" s="427"/>
      <c r="D148" s="57" t="s">
        <v>189</v>
      </c>
      <c r="E148" s="58"/>
      <c r="F148" s="59" t="s">
        <v>149</v>
      </c>
      <c r="G148" s="39">
        <f t="shared" si="13"/>
        <v>16</v>
      </c>
      <c r="H148" s="40"/>
      <c r="I148" s="40"/>
      <c r="J148" s="40">
        <v>16</v>
      </c>
      <c r="K148" s="41">
        <f t="shared" si="14"/>
        <v>0</v>
      </c>
      <c r="L148" s="42">
        <f t="shared" si="15"/>
        <v>16</v>
      </c>
      <c r="M148" s="43" t="s">
        <v>150</v>
      </c>
      <c r="N148" s="264" t="s">
        <v>303</v>
      </c>
      <c r="P148" s="158"/>
    </row>
    <row r="149" spans="2:16" x14ac:dyDescent="0.3">
      <c r="B149" s="414"/>
      <c r="C149" s="427"/>
      <c r="D149" s="57" t="s">
        <v>190</v>
      </c>
      <c r="E149" s="58"/>
      <c r="F149" s="60" t="s">
        <v>149</v>
      </c>
      <c r="G149" s="39">
        <f t="shared" si="13"/>
        <v>20</v>
      </c>
      <c r="H149" s="40"/>
      <c r="I149" s="40"/>
      <c r="J149" s="40">
        <v>20</v>
      </c>
      <c r="K149" s="41">
        <f t="shared" si="14"/>
        <v>0</v>
      </c>
      <c r="L149" s="42">
        <f t="shared" si="15"/>
        <v>20</v>
      </c>
      <c r="M149" s="43" t="s">
        <v>150</v>
      </c>
      <c r="N149" s="264" t="s">
        <v>303</v>
      </c>
      <c r="P149" s="158"/>
    </row>
    <row r="150" spans="2:16" ht="15" customHeight="1" x14ac:dyDescent="0.3">
      <c r="B150" s="426" t="s">
        <v>191</v>
      </c>
      <c r="C150" s="403" t="s">
        <v>57</v>
      </c>
      <c r="D150" s="61" t="s">
        <v>192</v>
      </c>
      <c r="E150" s="62"/>
      <c r="F150" s="23" t="s">
        <v>41</v>
      </c>
      <c r="G150" s="39">
        <f t="shared" si="13"/>
        <v>1060</v>
      </c>
      <c r="H150" s="40"/>
      <c r="I150" s="40"/>
      <c r="J150" s="40">
        <v>1060</v>
      </c>
      <c r="K150" s="41">
        <f t="shared" si="14"/>
        <v>0</v>
      </c>
      <c r="L150" s="42">
        <f t="shared" si="15"/>
        <v>1060</v>
      </c>
      <c r="M150" s="43" t="s">
        <v>90</v>
      </c>
      <c r="N150" s="264" t="s">
        <v>305</v>
      </c>
      <c r="P150" s="158"/>
    </row>
    <row r="151" spans="2:16" ht="15" customHeight="1" x14ac:dyDescent="0.3">
      <c r="B151" s="426"/>
      <c r="C151" s="403"/>
      <c r="D151" s="403" t="s">
        <v>193</v>
      </c>
      <c r="E151" s="61" t="s">
        <v>194</v>
      </c>
      <c r="F151" s="23" t="s">
        <v>41</v>
      </c>
      <c r="G151" s="39">
        <f t="shared" si="13"/>
        <v>3020</v>
      </c>
      <c r="H151" s="40"/>
      <c r="I151" s="40"/>
      <c r="J151" s="40">
        <v>3020</v>
      </c>
      <c r="K151" s="41">
        <f t="shared" si="14"/>
        <v>0</v>
      </c>
      <c r="L151" s="42">
        <f t="shared" si="15"/>
        <v>3020</v>
      </c>
      <c r="M151" s="43" t="s">
        <v>90</v>
      </c>
      <c r="N151" s="264" t="s">
        <v>305</v>
      </c>
      <c r="P151" s="158"/>
    </row>
    <row r="152" spans="2:16" x14ac:dyDescent="0.3">
      <c r="B152" s="426"/>
      <c r="C152" s="403"/>
      <c r="D152" s="403"/>
      <c r="E152" s="61" t="s">
        <v>195</v>
      </c>
      <c r="F152" s="23" t="s">
        <v>41</v>
      </c>
      <c r="G152" s="39">
        <f t="shared" si="13"/>
        <v>3020</v>
      </c>
      <c r="H152" s="40"/>
      <c r="I152" s="40"/>
      <c r="J152" s="40">
        <v>3020</v>
      </c>
      <c r="K152" s="41">
        <f t="shared" si="14"/>
        <v>0</v>
      </c>
      <c r="L152" s="42">
        <f t="shared" si="15"/>
        <v>3020</v>
      </c>
      <c r="M152" s="43" t="s">
        <v>90</v>
      </c>
      <c r="N152" s="264" t="s">
        <v>305</v>
      </c>
      <c r="P152" s="158"/>
    </row>
    <row r="153" spans="2:16" x14ac:dyDescent="0.3">
      <c r="B153" s="426"/>
      <c r="C153" s="403"/>
      <c r="D153" s="61" t="s">
        <v>196</v>
      </c>
      <c r="E153" s="62"/>
      <c r="F153" s="23" t="s">
        <v>41</v>
      </c>
      <c r="G153" s="39">
        <f t="shared" si="13"/>
        <v>1070</v>
      </c>
      <c r="H153" s="40"/>
      <c r="I153" s="40"/>
      <c r="J153" s="40">
        <v>1070</v>
      </c>
      <c r="K153" s="41">
        <f t="shared" si="14"/>
        <v>0</v>
      </c>
      <c r="L153" s="42">
        <f t="shared" si="15"/>
        <v>1070</v>
      </c>
      <c r="M153" s="43" t="s">
        <v>90</v>
      </c>
      <c r="N153" s="264" t="s">
        <v>305</v>
      </c>
      <c r="P153" s="158"/>
    </row>
    <row r="154" spans="2:16" ht="15" customHeight="1" x14ac:dyDescent="0.3">
      <c r="B154" s="426"/>
      <c r="C154" s="403" t="s">
        <v>197</v>
      </c>
      <c r="D154" s="403"/>
      <c r="E154" s="61" t="s">
        <v>198</v>
      </c>
      <c r="F154" s="23" t="s">
        <v>41</v>
      </c>
      <c r="G154" s="39">
        <f t="shared" si="13"/>
        <v>1775000</v>
      </c>
      <c r="H154" s="40">
        <v>1760000</v>
      </c>
      <c r="I154" s="40"/>
      <c r="J154" s="40">
        <v>15000</v>
      </c>
      <c r="K154" s="41">
        <f t="shared" si="14"/>
        <v>1760000</v>
      </c>
      <c r="L154" s="42">
        <f t="shared" si="15"/>
        <v>15000</v>
      </c>
      <c r="M154" s="43" t="s">
        <v>90</v>
      </c>
      <c r="N154" s="265" t="s">
        <v>306</v>
      </c>
      <c r="P154" s="158"/>
    </row>
    <row r="155" spans="2:16" x14ac:dyDescent="0.3">
      <c r="B155" s="426"/>
      <c r="C155" s="403"/>
      <c r="D155" s="403"/>
      <c r="E155" s="61" t="s">
        <v>199</v>
      </c>
      <c r="F155" s="23" t="s">
        <v>41</v>
      </c>
      <c r="G155" s="39">
        <f t="shared" si="13"/>
        <v>1144920</v>
      </c>
      <c r="H155" s="40">
        <v>1129920</v>
      </c>
      <c r="I155" s="40"/>
      <c r="J155" s="40">
        <v>15000</v>
      </c>
      <c r="K155" s="41">
        <f t="shared" si="14"/>
        <v>1129920</v>
      </c>
      <c r="L155" s="42">
        <f t="shared" si="15"/>
        <v>15000</v>
      </c>
      <c r="M155" s="43" t="s">
        <v>90</v>
      </c>
      <c r="N155" s="265" t="s">
        <v>306</v>
      </c>
      <c r="P155" s="158"/>
    </row>
    <row r="156" spans="2:16" x14ac:dyDescent="0.3">
      <c r="B156" s="426"/>
      <c r="C156" s="403"/>
      <c r="D156" s="403"/>
      <c r="E156" s="61" t="s">
        <v>200</v>
      </c>
      <c r="F156" s="23" t="s">
        <v>41</v>
      </c>
      <c r="G156" s="39">
        <f t="shared" si="13"/>
        <v>153000</v>
      </c>
      <c r="H156" s="40">
        <v>138000</v>
      </c>
      <c r="I156" s="40"/>
      <c r="J156" s="40">
        <v>15000</v>
      </c>
      <c r="K156" s="41">
        <f t="shared" si="14"/>
        <v>138000</v>
      </c>
      <c r="L156" s="42">
        <f t="shared" si="15"/>
        <v>15000</v>
      </c>
      <c r="M156" s="43" t="s">
        <v>90</v>
      </c>
      <c r="N156" s="265" t="s">
        <v>306</v>
      </c>
      <c r="P156" s="158"/>
    </row>
    <row r="157" spans="2:16" x14ac:dyDescent="0.3">
      <c r="B157" s="426"/>
      <c r="C157" s="403"/>
      <c r="D157" s="403"/>
      <c r="E157" s="61" t="s">
        <v>201</v>
      </c>
      <c r="F157" s="23" t="s">
        <v>41</v>
      </c>
      <c r="G157" s="39">
        <f t="shared" si="13"/>
        <v>542000</v>
      </c>
      <c r="H157" s="40">
        <v>527000</v>
      </c>
      <c r="I157" s="40"/>
      <c r="J157" s="40">
        <v>15000</v>
      </c>
      <c r="K157" s="41">
        <f t="shared" si="14"/>
        <v>527000</v>
      </c>
      <c r="L157" s="42">
        <f t="shared" si="15"/>
        <v>15000</v>
      </c>
      <c r="M157" s="43" t="s">
        <v>90</v>
      </c>
      <c r="N157" s="265" t="s">
        <v>306</v>
      </c>
      <c r="P157" s="158"/>
    </row>
    <row r="158" spans="2:16" x14ac:dyDescent="0.3">
      <c r="B158" s="426"/>
      <c r="C158" s="403"/>
      <c r="D158" s="403"/>
      <c r="E158" s="61" t="s">
        <v>202</v>
      </c>
      <c r="F158" s="23" t="s">
        <v>41</v>
      </c>
      <c r="G158" s="39">
        <f t="shared" si="13"/>
        <v>1142810</v>
      </c>
      <c r="H158" s="40">
        <v>1127810</v>
      </c>
      <c r="I158" s="40"/>
      <c r="J158" s="40">
        <v>15000</v>
      </c>
      <c r="K158" s="41">
        <f t="shared" si="14"/>
        <v>1127810</v>
      </c>
      <c r="L158" s="42">
        <f t="shared" si="15"/>
        <v>15000</v>
      </c>
      <c r="M158" s="43" t="s">
        <v>90</v>
      </c>
      <c r="N158" s="265" t="s">
        <v>306</v>
      </c>
      <c r="P158" s="158"/>
    </row>
    <row r="159" spans="2:16" x14ac:dyDescent="0.3">
      <c r="B159" s="426"/>
      <c r="C159" s="403"/>
      <c r="D159" s="403"/>
      <c r="E159" s="61" t="s">
        <v>203</v>
      </c>
      <c r="F159" s="23" t="s">
        <v>41</v>
      </c>
      <c r="G159" s="39">
        <f t="shared" si="13"/>
        <v>19000</v>
      </c>
      <c r="H159" s="40">
        <v>4000</v>
      </c>
      <c r="I159" s="40"/>
      <c r="J159" s="40">
        <v>15000</v>
      </c>
      <c r="K159" s="41">
        <f t="shared" si="14"/>
        <v>4000</v>
      </c>
      <c r="L159" s="42">
        <f t="shared" si="15"/>
        <v>15000</v>
      </c>
      <c r="M159" s="43" t="s">
        <v>90</v>
      </c>
      <c r="N159" s="265" t="s">
        <v>306</v>
      </c>
      <c r="P159" s="158"/>
    </row>
    <row r="160" spans="2:16" x14ac:dyDescent="0.3">
      <c r="B160" s="426"/>
      <c r="C160" s="403"/>
      <c r="D160" s="403"/>
      <c r="E160" s="61" t="s">
        <v>204</v>
      </c>
      <c r="F160" s="23" t="s">
        <v>41</v>
      </c>
      <c r="G160" s="39">
        <f t="shared" si="13"/>
        <v>1315000</v>
      </c>
      <c r="H160" s="40">
        <v>1300000</v>
      </c>
      <c r="I160" s="40"/>
      <c r="J160" s="40">
        <v>15000</v>
      </c>
      <c r="K160" s="41">
        <f t="shared" si="14"/>
        <v>1300000</v>
      </c>
      <c r="L160" s="42">
        <f t="shared" si="15"/>
        <v>15000</v>
      </c>
      <c r="M160" s="43" t="s">
        <v>90</v>
      </c>
      <c r="N160" s="265" t="s">
        <v>306</v>
      </c>
      <c r="P160" s="158"/>
    </row>
    <row r="161" spans="2:16" x14ac:dyDescent="0.3">
      <c r="B161" s="426"/>
      <c r="C161" s="403"/>
      <c r="D161" s="403"/>
      <c r="E161" s="61" t="s">
        <v>205</v>
      </c>
      <c r="F161" s="23" t="s">
        <v>41</v>
      </c>
      <c r="G161" s="39">
        <f t="shared" si="13"/>
        <v>1938500</v>
      </c>
      <c r="H161" s="40">
        <v>1923500</v>
      </c>
      <c r="I161" s="40"/>
      <c r="J161" s="40">
        <v>15000</v>
      </c>
      <c r="K161" s="41">
        <f t="shared" si="14"/>
        <v>1923500</v>
      </c>
      <c r="L161" s="42">
        <f t="shared" si="15"/>
        <v>15000</v>
      </c>
      <c r="M161" s="43" t="s">
        <v>90</v>
      </c>
      <c r="N161" s="265" t="s">
        <v>306</v>
      </c>
      <c r="P161" s="158"/>
    </row>
    <row r="162" spans="2:16" x14ac:dyDescent="0.3">
      <c r="B162" s="426"/>
      <c r="C162" s="403"/>
      <c r="D162" s="403"/>
      <c r="E162" s="61" t="s">
        <v>206</v>
      </c>
      <c r="F162" s="23" t="s">
        <v>41</v>
      </c>
      <c r="G162" s="39">
        <f t="shared" si="13"/>
        <v>692000</v>
      </c>
      <c r="H162" s="40">
        <v>677000</v>
      </c>
      <c r="I162" s="40"/>
      <c r="J162" s="40">
        <v>15000</v>
      </c>
      <c r="K162" s="41">
        <f t="shared" si="14"/>
        <v>677000</v>
      </c>
      <c r="L162" s="42">
        <f t="shared" si="15"/>
        <v>15000</v>
      </c>
      <c r="M162" s="43" t="s">
        <v>90</v>
      </c>
      <c r="N162" s="265" t="s">
        <v>306</v>
      </c>
      <c r="P162" s="158"/>
    </row>
    <row r="163" spans="2:16" x14ac:dyDescent="0.3">
      <c r="B163" s="426"/>
      <c r="C163" s="403"/>
      <c r="D163" s="403"/>
      <c r="E163" s="61" t="s">
        <v>207</v>
      </c>
      <c r="F163" s="23" t="s">
        <v>41</v>
      </c>
      <c r="G163" s="39">
        <f t="shared" si="13"/>
        <v>3185000</v>
      </c>
      <c r="H163" s="40">
        <v>3170000</v>
      </c>
      <c r="I163" s="40"/>
      <c r="J163" s="40">
        <v>15000</v>
      </c>
      <c r="K163" s="41">
        <f t="shared" si="14"/>
        <v>3170000</v>
      </c>
      <c r="L163" s="42">
        <f t="shared" si="15"/>
        <v>15000</v>
      </c>
      <c r="M163" s="43" t="s">
        <v>90</v>
      </c>
      <c r="N163" s="265" t="s">
        <v>306</v>
      </c>
      <c r="P163" s="158"/>
    </row>
    <row r="164" spans="2:16" x14ac:dyDescent="0.3">
      <c r="B164" s="426"/>
      <c r="C164" s="403"/>
      <c r="D164" s="403"/>
      <c r="E164" s="61" t="s">
        <v>208</v>
      </c>
      <c r="F164" s="23" t="s">
        <v>41</v>
      </c>
      <c r="G164" s="39">
        <f t="shared" ref="G164:G194" si="16">SUM(H164:J164)</f>
        <v>1639210</v>
      </c>
      <c r="H164" s="40">
        <v>1624210</v>
      </c>
      <c r="I164" s="40"/>
      <c r="J164" s="40">
        <v>15000</v>
      </c>
      <c r="K164" s="41">
        <f t="shared" si="14"/>
        <v>1624210</v>
      </c>
      <c r="L164" s="42">
        <f t="shared" si="15"/>
        <v>15000</v>
      </c>
      <c r="M164" s="43" t="s">
        <v>90</v>
      </c>
      <c r="N164" s="265" t="s">
        <v>306</v>
      </c>
      <c r="P164" s="158"/>
    </row>
    <row r="165" spans="2:16" x14ac:dyDescent="0.3">
      <c r="B165" s="426"/>
      <c r="C165" s="403"/>
      <c r="D165" s="403"/>
      <c r="E165" s="61" t="s">
        <v>209</v>
      </c>
      <c r="F165" s="23" t="s">
        <v>41</v>
      </c>
      <c r="G165" s="39">
        <f t="shared" si="16"/>
        <v>1960090</v>
      </c>
      <c r="H165" s="40">
        <v>1945090</v>
      </c>
      <c r="I165" s="40"/>
      <c r="J165" s="40">
        <v>15000</v>
      </c>
      <c r="K165" s="41">
        <f t="shared" si="14"/>
        <v>1945090</v>
      </c>
      <c r="L165" s="42">
        <f t="shared" si="15"/>
        <v>15000</v>
      </c>
      <c r="M165" s="43" t="s">
        <v>90</v>
      </c>
      <c r="N165" s="265" t="s">
        <v>306</v>
      </c>
      <c r="P165" s="158"/>
    </row>
    <row r="166" spans="2:16" x14ac:dyDescent="0.3">
      <c r="B166" s="426"/>
      <c r="C166" s="403"/>
      <c r="D166" s="403"/>
      <c r="E166" s="61" t="s">
        <v>210</v>
      </c>
      <c r="F166" s="23" t="s">
        <v>41</v>
      </c>
      <c r="G166" s="39">
        <f t="shared" si="16"/>
        <v>8915000</v>
      </c>
      <c r="H166" s="40">
        <v>8900000</v>
      </c>
      <c r="I166" s="40"/>
      <c r="J166" s="40">
        <v>15000</v>
      </c>
      <c r="K166" s="41">
        <f t="shared" ref="K166:K194" si="17">H166+I166</f>
        <v>8900000</v>
      </c>
      <c r="L166" s="42">
        <f t="shared" ref="L166:L194" si="18">J166</f>
        <v>15000</v>
      </c>
      <c r="M166" s="43" t="s">
        <v>90</v>
      </c>
      <c r="N166" s="265" t="s">
        <v>306</v>
      </c>
      <c r="P166" s="158"/>
    </row>
    <row r="167" spans="2:16" x14ac:dyDescent="0.3">
      <c r="B167" s="426"/>
      <c r="C167" s="403"/>
      <c r="D167" s="403"/>
      <c r="E167" s="61" t="s">
        <v>211</v>
      </c>
      <c r="F167" s="23" t="s">
        <v>41</v>
      </c>
      <c r="G167" s="39">
        <f t="shared" si="16"/>
        <v>18000</v>
      </c>
      <c r="H167" s="40">
        <v>3000</v>
      </c>
      <c r="I167" s="40"/>
      <c r="J167" s="40">
        <v>15000</v>
      </c>
      <c r="K167" s="41">
        <f t="shared" si="17"/>
        <v>3000</v>
      </c>
      <c r="L167" s="42">
        <f t="shared" si="18"/>
        <v>15000</v>
      </c>
      <c r="M167" s="43" t="s">
        <v>90</v>
      </c>
      <c r="N167" s="265" t="s">
        <v>306</v>
      </c>
      <c r="P167" s="158"/>
    </row>
    <row r="168" spans="2:16" x14ac:dyDescent="0.3">
      <c r="B168" s="426"/>
      <c r="C168" s="403"/>
      <c r="D168" s="403"/>
      <c r="E168" s="61" t="s">
        <v>212</v>
      </c>
      <c r="F168" s="23" t="s">
        <v>41</v>
      </c>
      <c r="G168" s="39">
        <f t="shared" si="16"/>
        <v>2488272</v>
      </c>
      <c r="H168" s="40">
        <v>2473272</v>
      </c>
      <c r="I168" s="40"/>
      <c r="J168" s="40">
        <v>15000</v>
      </c>
      <c r="K168" s="41">
        <f t="shared" si="17"/>
        <v>2473272</v>
      </c>
      <c r="L168" s="42">
        <f t="shared" si="18"/>
        <v>15000</v>
      </c>
      <c r="M168" s="43" t="s">
        <v>90</v>
      </c>
      <c r="N168" s="265" t="s">
        <v>306</v>
      </c>
      <c r="P168" s="158"/>
    </row>
    <row r="169" spans="2:16" x14ac:dyDescent="0.3">
      <c r="B169" s="426"/>
      <c r="C169" s="403"/>
      <c r="D169" s="403"/>
      <c r="E169" s="61" t="s">
        <v>213</v>
      </c>
      <c r="F169" s="23" t="s">
        <v>41</v>
      </c>
      <c r="G169" s="39">
        <f t="shared" si="16"/>
        <v>2514460</v>
      </c>
      <c r="H169" s="40">
        <v>2499460</v>
      </c>
      <c r="I169" s="40"/>
      <c r="J169" s="40">
        <v>15000</v>
      </c>
      <c r="K169" s="41">
        <f t="shared" si="17"/>
        <v>2499460</v>
      </c>
      <c r="L169" s="42">
        <f t="shared" si="18"/>
        <v>15000</v>
      </c>
      <c r="M169" s="43" t="s">
        <v>90</v>
      </c>
      <c r="N169" s="265" t="s">
        <v>306</v>
      </c>
      <c r="P169" s="158"/>
    </row>
    <row r="170" spans="2:16" x14ac:dyDescent="0.3">
      <c r="B170" s="426"/>
      <c r="C170" s="403"/>
      <c r="D170" s="403"/>
      <c r="E170" s="61" t="s">
        <v>214</v>
      </c>
      <c r="F170" s="23" t="s">
        <v>41</v>
      </c>
      <c r="G170" s="39">
        <f t="shared" si="16"/>
        <v>4815000</v>
      </c>
      <c r="H170" s="40">
        <v>4800000</v>
      </c>
      <c r="I170" s="40"/>
      <c r="J170" s="40">
        <v>15000</v>
      </c>
      <c r="K170" s="41">
        <f t="shared" si="17"/>
        <v>4800000</v>
      </c>
      <c r="L170" s="42">
        <f t="shared" si="18"/>
        <v>15000</v>
      </c>
      <c r="M170" s="43" t="s">
        <v>90</v>
      </c>
      <c r="N170" s="265" t="s">
        <v>306</v>
      </c>
      <c r="P170" s="158"/>
    </row>
    <row r="171" spans="2:16" x14ac:dyDescent="0.3">
      <c r="B171" s="426"/>
      <c r="C171" s="403"/>
      <c r="D171" s="403"/>
      <c r="E171" s="61" t="s">
        <v>215</v>
      </c>
      <c r="F171" s="23" t="s">
        <v>41</v>
      </c>
      <c r="G171" s="39">
        <f t="shared" si="16"/>
        <v>18000</v>
      </c>
      <c r="H171" s="40">
        <v>3000</v>
      </c>
      <c r="I171" s="40"/>
      <c r="J171" s="40">
        <v>15000</v>
      </c>
      <c r="K171" s="41">
        <f t="shared" si="17"/>
        <v>3000</v>
      </c>
      <c r="L171" s="42">
        <f t="shared" si="18"/>
        <v>15000</v>
      </c>
      <c r="M171" s="43" t="s">
        <v>90</v>
      </c>
      <c r="N171" s="265" t="s">
        <v>306</v>
      </c>
      <c r="P171" s="158"/>
    </row>
    <row r="172" spans="2:16" x14ac:dyDescent="0.3">
      <c r="B172" s="426"/>
      <c r="C172" s="403"/>
      <c r="D172" s="403"/>
      <c r="E172" s="61" t="s">
        <v>216</v>
      </c>
      <c r="F172" s="23" t="s">
        <v>41</v>
      </c>
      <c r="G172" s="39">
        <f t="shared" si="16"/>
        <v>2585860</v>
      </c>
      <c r="H172" s="40">
        <v>2570860</v>
      </c>
      <c r="I172" s="40"/>
      <c r="J172" s="40">
        <v>15000</v>
      </c>
      <c r="K172" s="41">
        <f t="shared" si="17"/>
        <v>2570860</v>
      </c>
      <c r="L172" s="42">
        <f t="shared" si="18"/>
        <v>15000</v>
      </c>
      <c r="M172" s="43" t="s">
        <v>90</v>
      </c>
      <c r="N172" s="265" t="s">
        <v>306</v>
      </c>
      <c r="P172" s="158"/>
    </row>
    <row r="173" spans="2:16" x14ac:dyDescent="0.3">
      <c r="B173" s="426"/>
      <c r="C173" s="403"/>
      <c r="D173" s="403"/>
      <c r="E173" s="61" t="s">
        <v>217</v>
      </c>
      <c r="F173" s="23" t="s">
        <v>41</v>
      </c>
      <c r="G173" s="39">
        <f t="shared" si="16"/>
        <v>2275660</v>
      </c>
      <c r="H173" s="40">
        <v>2260660</v>
      </c>
      <c r="I173" s="40"/>
      <c r="J173" s="40">
        <v>15000</v>
      </c>
      <c r="K173" s="41">
        <f t="shared" si="17"/>
        <v>2260660</v>
      </c>
      <c r="L173" s="42">
        <f t="shared" si="18"/>
        <v>15000</v>
      </c>
      <c r="M173" s="43" t="s">
        <v>90</v>
      </c>
      <c r="N173" s="265" t="s">
        <v>306</v>
      </c>
      <c r="P173" s="158"/>
    </row>
    <row r="174" spans="2:16" x14ac:dyDescent="0.3">
      <c r="B174" s="426"/>
      <c r="C174" s="403"/>
      <c r="D174" s="403"/>
      <c r="E174" s="61" t="s">
        <v>218</v>
      </c>
      <c r="F174" s="23" t="s">
        <v>41</v>
      </c>
      <c r="G174" s="39">
        <f t="shared" si="16"/>
        <v>1251340</v>
      </c>
      <c r="H174" s="40">
        <v>1236340</v>
      </c>
      <c r="I174" s="40"/>
      <c r="J174" s="40">
        <v>15000</v>
      </c>
      <c r="K174" s="41">
        <f t="shared" si="17"/>
        <v>1236340</v>
      </c>
      <c r="L174" s="42">
        <f t="shared" si="18"/>
        <v>15000</v>
      </c>
      <c r="M174" s="43" t="s">
        <v>90</v>
      </c>
      <c r="N174" s="265" t="s">
        <v>306</v>
      </c>
      <c r="P174" s="158"/>
    </row>
    <row r="175" spans="2:16" x14ac:dyDescent="0.3">
      <c r="B175" s="426"/>
      <c r="C175" s="403"/>
      <c r="D175" s="403"/>
      <c r="E175" s="61" t="s">
        <v>219</v>
      </c>
      <c r="F175" s="23" t="s">
        <v>41</v>
      </c>
      <c r="G175" s="39">
        <f t="shared" si="16"/>
        <v>4000000</v>
      </c>
      <c r="H175" s="40">
        <v>3985000</v>
      </c>
      <c r="I175" s="40"/>
      <c r="J175" s="40">
        <v>15000</v>
      </c>
      <c r="K175" s="41">
        <f t="shared" si="17"/>
        <v>3985000</v>
      </c>
      <c r="L175" s="42">
        <f t="shared" si="18"/>
        <v>15000</v>
      </c>
      <c r="M175" s="43" t="s">
        <v>90</v>
      </c>
      <c r="N175" s="265" t="s">
        <v>306</v>
      </c>
      <c r="P175" s="158"/>
    </row>
    <row r="176" spans="2:16" x14ac:dyDescent="0.3">
      <c r="B176" s="426"/>
      <c r="C176" s="403"/>
      <c r="D176" s="403"/>
      <c r="E176" s="61" t="s">
        <v>220</v>
      </c>
      <c r="F176" s="23" t="s">
        <v>41</v>
      </c>
      <c r="G176" s="39">
        <f t="shared" si="16"/>
        <v>10215000</v>
      </c>
      <c r="H176" s="40">
        <v>10200000</v>
      </c>
      <c r="I176" s="40"/>
      <c r="J176" s="40">
        <v>15000</v>
      </c>
      <c r="K176" s="41">
        <f t="shared" si="17"/>
        <v>10200000</v>
      </c>
      <c r="L176" s="42">
        <f t="shared" si="18"/>
        <v>15000</v>
      </c>
      <c r="M176" s="43" t="s">
        <v>90</v>
      </c>
      <c r="N176" s="265" t="s">
        <v>306</v>
      </c>
      <c r="P176" s="158"/>
    </row>
    <row r="177" spans="2:16" x14ac:dyDescent="0.3">
      <c r="B177" s="426"/>
      <c r="C177" s="403"/>
      <c r="D177" s="403"/>
      <c r="E177" s="61" t="s">
        <v>221</v>
      </c>
      <c r="F177" s="23" t="s">
        <v>41</v>
      </c>
      <c r="G177" s="39">
        <f t="shared" si="16"/>
        <v>4800920</v>
      </c>
      <c r="H177" s="40">
        <v>4785920</v>
      </c>
      <c r="I177" s="40"/>
      <c r="J177" s="40">
        <v>15000</v>
      </c>
      <c r="K177" s="41">
        <f t="shared" si="17"/>
        <v>4785920</v>
      </c>
      <c r="L177" s="42">
        <f t="shared" si="18"/>
        <v>15000</v>
      </c>
      <c r="M177" s="43" t="s">
        <v>90</v>
      </c>
      <c r="N177" s="265" t="s">
        <v>306</v>
      </c>
      <c r="P177" s="158"/>
    </row>
    <row r="178" spans="2:16" x14ac:dyDescent="0.3">
      <c r="B178" s="426"/>
      <c r="C178" s="403"/>
      <c r="D178" s="403"/>
      <c r="E178" s="61" t="s">
        <v>222</v>
      </c>
      <c r="F178" s="23" t="s">
        <v>41</v>
      </c>
      <c r="G178" s="39">
        <f t="shared" si="16"/>
        <v>16000</v>
      </c>
      <c r="H178" s="40">
        <v>1000</v>
      </c>
      <c r="I178" s="40"/>
      <c r="J178" s="40">
        <v>15000</v>
      </c>
      <c r="K178" s="41">
        <f t="shared" si="17"/>
        <v>1000</v>
      </c>
      <c r="L178" s="42">
        <f t="shared" si="18"/>
        <v>15000</v>
      </c>
      <c r="M178" s="43" t="s">
        <v>90</v>
      </c>
      <c r="N178" s="265" t="s">
        <v>306</v>
      </c>
      <c r="P178" s="158"/>
    </row>
    <row r="179" spans="2:16" x14ac:dyDescent="0.3">
      <c r="B179" s="426"/>
      <c r="C179" s="403"/>
      <c r="D179" s="403"/>
      <c r="E179" s="61" t="s">
        <v>223</v>
      </c>
      <c r="F179" s="23" t="s">
        <v>41</v>
      </c>
      <c r="G179" s="39">
        <f t="shared" si="16"/>
        <v>2142322</v>
      </c>
      <c r="H179" s="40">
        <v>2127322</v>
      </c>
      <c r="I179" s="40"/>
      <c r="J179" s="40">
        <v>15000</v>
      </c>
      <c r="K179" s="41">
        <f t="shared" si="17"/>
        <v>2127322</v>
      </c>
      <c r="L179" s="42">
        <f t="shared" si="18"/>
        <v>15000</v>
      </c>
      <c r="M179" s="43" t="s">
        <v>90</v>
      </c>
      <c r="N179" s="265" t="s">
        <v>306</v>
      </c>
      <c r="P179" s="158"/>
    </row>
    <row r="180" spans="2:16" x14ac:dyDescent="0.3">
      <c r="B180" s="426"/>
      <c r="C180" s="403"/>
      <c r="D180" s="403"/>
      <c r="E180" s="61" t="s">
        <v>224</v>
      </c>
      <c r="F180" s="23" t="s">
        <v>41</v>
      </c>
      <c r="G180" s="39">
        <f t="shared" si="16"/>
        <v>7685000</v>
      </c>
      <c r="H180" s="40">
        <v>7670000</v>
      </c>
      <c r="I180" s="40"/>
      <c r="J180" s="40">
        <v>15000</v>
      </c>
      <c r="K180" s="41">
        <f t="shared" si="17"/>
        <v>7670000</v>
      </c>
      <c r="L180" s="42">
        <f t="shared" si="18"/>
        <v>15000</v>
      </c>
      <c r="M180" s="43" t="s">
        <v>90</v>
      </c>
      <c r="N180" s="265" t="s">
        <v>306</v>
      </c>
      <c r="P180" s="158"/>
    </row>
    <row r="181" spans="2:16" x14ac:dyDescent="0.3">
      <c r="B181" s="426"/>
      <c r="C181" s="403"/>
      <c r="D181" s="403"/>
      <c r="E181" s="61" t="s">
        <v>225</v>
      </c>
      <c r="F181" s="23" t="s">
        <v>41</v>
      </c>
      <c r="G181" s="39">
        <f t="shared" si="16"/>
        <v>3957800</v>
      </c>
      <c r="H181" s="40">
        <v>3942800</v>
      </c>
      <c r="I181" s="40"/>
      <c r="J181" s="40">
        <v>15000</v>
      </c>
      <c r="K181" s="41">
        <f t="shared" si="17"/>
        <v>3942800</v>
      </c>
      <c r="L181" s="42">
        <f t="shared" si="18"/>
        <v>15000</v>
      </c>
      <c r="M181" s="43" t="s">
        <v>90</v>
      </c>
      <c r="N181" s="265" t="s">
        <v>306</v>
      </c>
      <c r="P181" s="158"/>
    </row>
    <row r="182" spans="2:16" x14ac:dyDescent="0.3">
      <c r="B182" s="426"/>
      <c r="C182" s="403"/>
      <c r="D182" s="403"/>
      <c r="E182" s="61" t="s">
        <v>226</v>
      </c>
      <c r="F182" s="23" t="s">
        <v>41</v>
      </c>
      <c r="G182" s="39">
        <f t="shared" si="16"/>
        <v>1297613</v>
      </c>
      <c r="H182" s="40">
        <v>1282613</v>
      </c>
      <c r="I182" s="40"/>
      <c r="J182" s="40">
        <v>15000</v>
      </c>
      <c r="K182" s="41">
        <f t="shared" si="17"/>
        <v>1282613</v>
      </c>
      <c r="L182" s="42">
        <f t="shared" si="18"/>
        <v>15000</v>
      </c>
      <c r="M182" s="43" t="s">
        <v>90</v>
      </c>
      <c r="N182" s="265" t="s">
        <v>306</v>
      </c>
      <c r="P182" s="158"/>
    </row>
    <row r="183" spans="2:16" x14ac:dyDescent="0.3">
      <c r="B183" s="426"/>
      <c r="C183" s="403"/>
      <c r="D183" s="403"/>
      <c r="E183" s="61" t="s">
        <v>227</v>
      </c>
      <c r="F183" s="23" t="s">
        <v>41</v>
      </c>
      <c r="G183" s="39">
        <f t="shared" si="16"/>
        <v>1689100</v>
      </c>
      <c r="H183" s="40">
        <v>1674100</v>
      </c>
      <c r="I183" s="40"/>
      <c r="J183" s="40">
        <v>15000</v>
      </c>
      <c r="K183" s="41">
        <f t="shared" si="17"/>
        <v>1674100</v>
      </c>
      <c r="L183" s="42">
        <f t="shared" si="18"/>
        <v>15000</v>
      </c>
      <c r="M183" s="43" t="s">
        <v>90</v>
      </c>
      <c r="N183" s="265" t="s">
        <v>306</v>
      </c>
      <c r="P183" s="158"/>
    </row>
    <row r="184" spans="2:16" x14ac:dyDescent="0.3">
      <c r="B184" s="426"/>
      <c r="C184" s="403"/>
      <c r="D184" s="403"/>
      <c r="E184" s="61" t="s">
        <v>228</v>
      </c>
      <c r="F184" s="23" t="s">
        <v>41</v>
      </c>
      <c r="G184" s="39">
        <f t="shared" si="16"/>
        <v>2155000</v>
      </c>
      <c r="H184" s="40">
        <v>2140000</v>
      </c>
      <c r="I184" s="40"/>
      <c r="J184" s="40">
        <v>15000</v>
      </c>
      <c r="K184" s="41">
        <f t="shared" si="17"/>
        <v>2140000</v>
      </c>
      <c r="L184" s="42">
        <f t="shared" si="18"/>
        <v>15000</v>
      </c>
      <c r="M184" s="43" t="s">
        <v>90</v>
      </c>
      <c r="N184" s="265" t="s">
        <v>229</v>
      </c>
      <c r="P184" s="158"/>
    </row>
    <row r="185" spans="2:16" ht="45.6" customHeight="1" x14ac:dyDescent="0.3">
      <c r="B185" s="426"/>
      <c r="C185" s="403" t="s">
        <v>230</v>
      </c>
      <c r="D185" s="403" t="s">
        <v>231</v>
      </c>
      <c r="E185" s="63" t="s">
        <v>232</v>
      </c>
      <c r="F185" s="64" t="s">
        <v>233</v>
      </c>
      <c r="G185" s="39">
        <f t="shared" si="16"/>
        <v>300000</v>
      </c>
      <c r="H185" s="40"/>
      <c r="I185" s="40"/>
      <c r="J185" s="40">
        <v>300000</v>
      </c>
      <c r="K185" s="41">
        <f t="shared" si="17"/>
        <v>0</v>
      </c>
      <c r="L185" s="42">
        <f t="shared" si="18"/>
        <v>300000</v>
      </c>
      <c r="M185" s="43" t="s">
        <v>234</v>
      </c>
      <c r="N185" s="264" t="s">
        <v>327</v>
      </c>
      <c r="P185" s="158"/>
    </row>
    <row r="186" spans="2:16" ht="28.8" x14ac:dyDescent="0.3">
      <c r="B186" s="426"/>
      <c r="C186" s="403"/>
      <c r="D186" s="403"/>
      <c r="E186" s="61" t="s">
        <v>235</v>
      </c>
      <c r="F186" s="64" t="s">
        <v>233</v>
      </c>
      <c r="G186" s="39">
        <f t="shared" si="16"/>
        <v>14426</v>
      </c>
      <c r="H186" s="40"/>
      <c r="I186" s="40"/>
      <c r="J186" s="40">
        <v>14426</v>
      </c>
      <c r="K186" s="41">
        <f t="shared" si="17"/>
        <v>0</v>
      </c>
      <c r="L186" s="42">
        <f t="shared" si="18"/>
        <v>14426</v>
      </c>
      <c r="M186" s="43" t="s">
        <v>234</v>
      </c>
      <c r="N186" s="264" t="s">
        <v>305</v>
      </c>
      <c r="P186" s="158"/>
    </row>
    <row r="187" spans="2:16" x14ac:dyDescent="0.3">
      <c r="B187" s="426"/>
      <c r="C187" s="403"/>
      <c r="D187" s="403"/>
      <c r="E187" s="63" t="s">
        <v>236</v>
      </c>
      <c r="F187" s="64" t="s">
        <v>233</v>
      </c>
      <c r="G187" s="39">
        <f t="shared" si="16"/>
        <v>64109</v>
      </c>
      <c r="H187" s="40"/>
      <c r="I187" s="40"/>
      <c r="J187" s="40">
        <v>64109</v>
      </c>
      <c r="K187" s="41">
        <f t="shared" si="17"/>
        <v>0</v>
      </c>
      <c r="L187" s="42">
        <f t="shared" si="18"/>
        <v>64109</v>
      </c>
      <c r="M187" s="43" t="s">
        <v>234</v>
      </c>
      <c r="N187" s="264" t="s">
        <v>305</v>
      </c>
      <c r="P187" s="158"/>
    </row>
    <row r="188" spans="2:16" ht="28.8" x14ac:dyDescent="0.3">
      <c r="B188" s="426"/>
      <c r="C188" s="403"/>
      <c r="D188" s="403"/>
      <c r="E188" s="63" t="s">
        <v>237</v>
      </c>
      <c r="F188" s="64" t="s">
        <v>233</v>
      </c>
      <c r="G188" s="39">
        <f t="shared" si="16"/>
        <v>14426</v>
      </c>
      <c r="H188" s="40"/>
      <c r="I188" s="40"/>
      <c r="J188" s="40">
        <v>14426</v>
      </c>
      <c r="K188" s="41">
        <f t="shared" si="17"/>
        <v>0</v>
      </c>
      <c r="L188" s="42">
        <f t="shared" si="18"/>
        <v>14426</v>
      </c>
      <c r="M188" s="43" t="s">
        <v>234</v>
      </c>
      <c r="N188" s="264" t="s">
        <v>305</v>
      </c>
      <c r="P188" s="158"/>
    </row>
    <row r="189" spans="2:16" x14ac:dyDescent="0.3">
      <c r="B189" s="426"/>
      <c r="C189" s="403"/>
      <c r="D189" s="403"/>
      <c r="E189" s="63" t="s">
        <v>238</v>
      </c>
      <c r="F189" s="64" t="s">
        <v>233</v>
      </c>
      <c r="G189" s="39">
        <f t="shared" si="16"/>
        <v>176840</v>
      </c>
      <c r="H189" s="40"/>
      <c r="I189" s="40"/>
      <c r="J189" s="40">
        <v>176840</v>
      </c>
      <c r="K189" s="41">
        <f t="shared" si="17"/>
        <v>0</v>
      </c>
      <c r="L189" s="42">
        <f t="shared" si="18"/>
        <v>176840</v>
      </c>
      <c r="M189" s="43" t="s">
        <v>234</v>
      </c>
      <c r="N189" s="264" t="s">
        <v>305</v>
      </c>
      <c r="P189" s="158"/>
    </row>
    <row r="190" spans="2:16" x14ac:dyDescent="0.3">
      <c r="B190" s="426"/>
      <c r="C190" s="403"/>
      <c r="D190" s="403"/>
      <c r="E190" s="63" t="s">
        <v>239</v>
      </c>
      <c r="F190" s="64" t="s">
        <v>233</v>
      </c>
      <c r="G190" s="39">
        <f t="shared" si="16"/>
        <v>226000</v>
      </c>
      <c r="H190" s="40"/>
      <c r="I190" s="40"/>
      <c r="J190" s="40">
        <v>226000</v>
      </c>
      <c r="K190" s="41">
        <f t="shared" si="17"/>
        <v>0</v>
      </c>
      <c r="L190" s="42">
        <f t="shared" si="18"/>
        <v>226000</v>
      </c>
      <c r="M190" s="43" t="s">
        <v>234</v>
      </c>
      <c r="N190" s="264" t="s">
        <v>307</v>
      </c>
      <c r="P190" s="158"/>
    </row>
    <row r="191" spans="2:16" x14ac:dyDescent="0.3">
      <c r="B191" s="426"/>
      <c r="C191" s="403"/>
      <c r="D191" s="403"/>
      <c r="E191" s="63" t="s">
        <v>240</v>
      </c>
      <c r="F191" s="64" t="s">
        <v>233</v>
      </c>
      <c r="G191" s="39">
        <f t="shared" si="16"/>
        <v>366400</v>
      </c>
      <c r="H191" s="40"/>
      <c r="I191" s="40"/>
      <c r="J191" s="40">
        <v>366400</v>
      </c>
      <c r="K191" s="41">
        <f t="shared" si="17"/>
        <v>0</v>
      </c>
      <c r="L191" s="42">
        <f t="shared" si="18"/>
        <v>366400</v>
      </c>
      <c r="M191" s="43" t="s">
        <v>234</v>
      </c>
      <c r="N191" s="264" t="s">
        <v>307</v>
      </c>
      <c r="P191" s="158"/>
    </row>
    <row r="192" spans="2:16" x14ac:dyDescent="0.3">
      <c r="B192" s="426"/>
      <c r="C192" s="403"/>
      <c r="D192" s="403"/>
      <c r="E192" s="63" t="s">
        <v>241</v>
      </c>
      <c r="F192" s="64" t="s">
        <v>233</v>
      </c>
      <c r="G192" s="39">
        <f t="shared" si="16"/>
        <v>176840</v>
      </c>
      <c r="H192" s="40"/>
      <c r="I192" s="40"/>
      <c r="J192" s="40">
        <v>176840</v>
      </c>
      <c r="K192" s="41">
        <f t="shared" si="17"/>
        <v>0</v>
      </c>
      <c r="L192" s="42">
        <f t="shared" si="18"/>
        <v>176840</v>
      </c>
      <c r="M192" s="43" t="s">
        <v>234</v>
      </c>
      <c r="N192" s="264" t="s">
        <v>328</v>
      </c>
      <c r="P192" s="158"/>
    </row>
    <row r="193" spans="2:16" ht="28.8" x14ac:dyDescent="0.3">
      <c r="B193" s="426"/>
      <c r="C193" s="403"/>
      <c r="D193" s="403"/>
      <c r="E193" s="63" t="s">
        <v>242</v>
      </c>
      <c r="F193" s="64" t="s">
        <v>233</v>
      </c>
      <c r="G193" s="39">
        <f t="shared" si="16"/>
        <v>226000</v>
      </c>
      <c r="H193" s="40"/>
      <c r="I193" s="40"/>
      <c r="J193" s="40">
        <v>226000</v>
      </c>
      <c r="K193" s="41">
        <f t="shared" si="17"/>
        <v>0</v>
      </c>
      <c r="L193" s="42">
        <f t="shared" si="18"/>
        <v>226000</v>
      </c>
      <c r="M193" s="43" t="s">
        <v>234</v>
      </c>
      <c r="N193" s="264" t="s">
        <v>329</v>
      </c>
      <c r="P193" s="158"/>
    </row>
    <row r="194" spans="2:16" x14ac:dyDescent="0.3">
      <c r="B194" s="426"/>
      <c r="C194" s="403"/>
      <c r="D194" s="403"/>
      <c r="E194" s="61" t="s">
        <v>243</v>
      </c>
      <c r="F194" s="64" t="s">
        <v>233</v>
      </c>
      <c r="G194" s="39">
        <f t="shared" si="16"/>
        <v>40262</v>
      </c>
      <c r="H194" s="40"/>
      <c r="I194" s="40"/>
      <c r="J194" s="40">
        <v>40262</v>
      </c>
      <c r="K194" s="41">
        <f t="shared" si="17"/>
        <v>0</v>
      </c>
      <c r="L194" s="42">
        <f t="shared" si="18"/>
        <v>40262</v>
      </c>
      <c r="M194" s="43" t="s">
        <v>234</v>
      </c>
      <c r="N194" s="264" t="s">
        <v>330</v>
      </c>
      <c r="P194" s="158"/>
    </row>
    <row r="195" spans="2:16" ht="24.45" customHeight="1" x14ac:dyDescent="0.3">
      <c r="B195" s="385" t="s">
        <v>364</v>
      </c>
      <c r="C195" s="385"/>
      <c r="D195" s="385"/>
      <c r="E195" s="385"/>
      <c r="F195" s="385"/>
      <c r="G195" s="142"/>
      <c r="H195" s="143"/>
      <c r="I195" s="144"/>
      <c r="J195" s="145"/>
      <c r="K195" s="146"/>
      <c r="L195" s="147"/>
      <c r="M195" s="2"/>
      <c r="N195" s="266"/>
      <c r="P195" s="158"/>
    </row>
    <row r="196" spans="2:16" ht="65.25" customHeight="1" x14ac:dyDescent="0.3">
      <c r="B196" s="410"/>
      <c r="C196" s="406" t="str">
        <f>'Eingabe Daten'!C197</f>
        <v>Direkt vom Bauherrn / Gebäudeeigentümer bekanntgegebene Emissionsmenge
(Methode 1 - zu bevorzugen)</v>
      </c>
      <c r="D196" s="406"/>
      <c r="E196" s="406"/>
      <c r="F196" s="141" t="str">
        <f>'Eingabe Daten'!F197</f>
        <v>Tonnen CO2-äqu.</v>
      </c>
      <c r="G196" s="148">
        <f t="shared" ref="G196:G212" si="19">SUM(H196:J196)</f>
        <v>1</v>
      </c>
      <c r="H196" s="149"/>
      <c r="I196" s="149"/>
      <c r="J196" s="149">
        <v>1</v>
      </c>
      <c r="K196" s="150">
        <f t="shared" ref="K196:K212" si="20">H196+I196</f>
        <v>0</v>
      </c>
      <c r="L196" s="151">
        <v>1</v>
      </c>
      <c r="M196" s="43" t="s">
        <v>244</v>
      </c>
      <c r="N196" s="263" t="s">
        <v>245</v>
      </c>
    </row>
    <row r="197" spans="2:16" ht="15" customHeight="1" x14ac:dyDescent="0.3">
      <c r="B197" s="411"/>
      <c r="C197" s="407" t="s">
        <v>301</v>
      </c>
      <c r="D197" s="407"/>
      <c r="E197" s="61" t="s">
        <v>246</v>
      </c>
      <c r="F197" s="64" t="s">
        <v>247</v>
      </c>
      <c r="G197" s="39">
        <f t="shared" si="19"/>
        <v>10000000</v>
      </c>
      <c r="H197" s="40"/>
      <c r="I197" s="40"/>
      <c r="J197" s="40">
        <v>10000000</v>
      </c>
      <c r="K197" s="41">
        <f t="shared" si="20"/>
        <v>0</v>
      </c>
      <c r="L197" s="42">
        <f t="shared" ref="L197:L212" si="21">J197</f>
        <v>10000000</v>
      </c>
      <c r="M197" s="43" t="s">
        <v>248</v>
      </c>
      <c r="N197" s="267" t="s">
        <v>308</v>
      </c>
    </row>
    <row r="198" spans="2:16" ht="15" customHeight="1" x14ac:dyDescent="0.3">
      <c r="B198" s="411"/>
      <c r="C198" s="408"/>
      <c r="D198" s="408"/>
      <c r="E198" s="61" t="s">
        <v>249</v>
      </c>
      <c r="F198" s="64" t="s">
        <v>247</v>
      </c>
      <c r="G198" s="39">
        <f t="shared" si="19"/>
        <v>520000</v>
      </c>
      <c r="H198" s="40"/>
      <c r="I198" s="40"/>
      <c r="J198" s="40">
        <v>520000</v>
      </c>
      <c r="K198" s="41">
        <f t="shared" si="20"/>
        <v>0</v>
      </c>
      <c r="L198" s="42">
        <f t="shared" si="21"/>
        <v>520000</v>
      </c>
      <c r="M198" s="43" t="s">
        <v>248</v>
      </c>
      <c r="N198" s="267" t="s">
        <v>308</v>
      </c>
    </row>
    <row r="199" spans="2:16" ht="15" customHeight="1" x14ac:dyDescent="0.3">
      <c r="B199" s="411"/>
      <c r="C199" s="408"/>
      <c r="D199" s="408"/>
      <c r="E199" s="24" t="s">
        <v>250</v>
      </c>
      <c r="F199" s="64" t="s">
        <v>247</v>
      </c>
      <c r="G199" s="39">
        <f t="shared" si="19"/>
        <v>100000</v>
      </c>
      <c r="H199" s="40"/>
      <c r="I199" s="40"/>
      <c r="J199" s="40">
        <v>100000</v>
      </c>
      <c r="K199" s="41">
        <f t="shared" si="20"/>
        <v>0</v>
      </c>
      <c r="L199" s="42">
        <f t="shared" si="21"/>
        <v>100000</v>
      </c>
      <c r="M199" s="43" t="s">
        <v>248</v>
      </c>
      <c r="N199" s="267" t="s">
        <v>309</v>
      </c>
    </row>
    <row r="200" spans="2:16" ht="15" customHeight="1" x14ac:dyDescent="0.3">
      <c r="B200" s="411"/>
      <c r="C200" s="408"/>
      <c r="D200" s="408"/>
      <c r="E200" s="24" t="s">
        <v>251</v>
      </c>
      <c r="F200" s="64" t="s">
        <v>247</v>
      </c>
      <c r="G200" s="39">
        <f t="shared" si="19"/>
        <v>330000</v>
      </c>
      <c r="H200" s="40"/>
      <c r="I200" s="40"/>
      <c r="J200" s="40">
        <v>330000</v>
      </c>
      <c r="K200" s="41">
        <f t="shared" si="20"/>
        <v>0</v>
      </c>
      <c r="L200" s="42">
        <f t="shared" si="21"/>
        <v>330000</v>
      </c>
      <c r="M200" s="43" t="s">
        <v>248</v>
      </c>
      <c r="N200" s="267" t="s">
        <v>308</v>
      </c>
    </row>
    <row r="201" spans="2:16" ht="15" customHeight="1" x14ac:dyDescent="0.3">
      <c r="B201" s="411"/>
      <c r="C201" s="408"/>
      <c r="D201" s="408"/>
      <c r="E201" s="46" t="s">
        <v>252</v>
      </c>
      <c r="F201" s="64" t="s">
        <v>247</v>
      </c>
      <c r="G201" s="39">
        <f t="shared" si="19"/>
        <v>1000000</v>
      </c>
      <c r="H201" s="40"/>
      <c r="I201" s="40"/>
      <c r="J201" s="40">
        <v>1000000</v>
      </c>
      <c r="K201" s="41">
        <f t="shared" si="20"/>
        <v>0</v>
      </c>
      <c r="L201" s="42">
        <f t="shared" si="21"/>
        <v>1000000</v>
      </c>
      <c r="M201" s="43" t="s">
        <v>248</v>
      </c>
      <c r="N201" s="267" t="s">
        <v>308</v>
      </c>
    </row>
    <row r="202" spans="2:16" ht="15" customHeight="1" x14ac:dyDescent="0.3">
      <c r="B202" s="411"/>
      <c r="C202" s="408"/>
      <c r="D202" s="408"/>
      <c r="E202" s="46" t="s">
        <v>253</v>
      </c>
      <c r="F202" s="64" t="s">
        <v>247</v>
      </c>
      <c r="G202" s="39">
        <f t="shared" si="19"/>
        <v>120000</v>
      </c>
      <c r="H202" s="40"/>
      <c r="I202" s="40"/>
      <c r="J202" s="40">
        <v>120000</v>
      </c>
      <c r="K202" s="41">
        <f t="shared" si="20"/>
        <v>0</v>
      </c>
      <c r="L202" s="42">
        <f t="shared" si="21"/>
        <v>120000</v>
      </c>
      <c r="M202" s="43" t="s">
        <v>248</v>
      </c>
      <c r="N202" s="267" t="s">
        <v>308</v>
      </c>
    </row>
    <row r="203" spans="2:16" ht="28.8" x14ac:dyDescent="0.3">
      <c r="B203" s="411"/>
      <c r="C203" s="408"/>
      <c r="D203" s="408"/>
      <c r="E203" s="24" t="s">
        <v>254</v>
      </c>
      <c r="F203" s="64" t="s">
        <v>247</v>
      </c>
      <c r="G203" s="39">
        <f t="shared" si="19"/>
        <v>530000</v>
      </c>
      <c r="H203" s="40"/>
      <c r="I203" s="40"/>
      <c r="J203" s="40">
        <v>530000</v>
      </c>
      <c r="K203" s="41">
        <f t="shared" si="20"/>
        <v>0</v>
      </c>
      <c r="L203" s="42">
        <f t="shared" si="21"/>
        <v>530000</v>
      </c>
      <c r="M203" s="43" t="s">
        <v>248</v>
      </c>
      <c r="N203" s="268" t="s">
        <v>325</v>
      </c>
    </row>
    <row r="204" spans="2:16" ht="15" customHeight="1" x14ac:dyDescent="0.3">
      <c r="B204" s="411"/>
      <c r="C204" s="408"/>
      <c r="D204" s="408"/>
      <c r="E204" s="24" t="s">
        <v>255</v>
      </c>
      <c r="F204" s="64" t="s">
        <v>247</v>
      </c>
      <c r="G204" s="39">
        <f t="shared" si="19"/>
        <v>3700000</v>
      </c>
      <c r="H204" s="40"/>
      <c r="I204" s="40"/>
      <c r="J204" s="40">
        <v>3700000</v>
      </c>
      <c r="K204" s="41">
        <f t="shared" si="20"/>
        <v>0</v>
      </c>
      <c r="L204" s="42">
        <f t="shared" si="21"/>
        <v>3700000</v>
      </c>
      <c r="M204" s="43" t="s">
        <v>248</v>
      </c>
      <c r="N204" s="267" t="s">
        <v>308</v>
      </c>
    </row>
    <row r="205" spans="2:16" ht="15" customHeight="1" x14ac:dyDescent="0.3">
      <c r="B205" s="411"/>
      <c r="C205" s="408"/>
      <c r="D205" s="408"/>
      <c r="E205" s="24" t="s">
        <v>256</v>
      </c>
      <c r="F205" s="64" t="s">
        <v>247</v>
      </c>
      <c r="G205" s="39">
        <f t="shared" si="19"/>
        <v>6660000</v>
      </c>
      <c r="H205" s="40"/>
      <c r="I205" s="40"/>
      <c r="J205" s="40">
        <v>6660000</v>
      </c>
      <c r="K205" s="41">
        <f t="shared" si="20"/>
        <v>0</v>
      </c>
      <c r="L205" s="42">
        <f t="shared" si="21"/>
        <v>6660000</v>
      </c>
      <c r="M205" s="43" t="s">
        <v>248</v>
      </c>
      <c r="N205" s="267" t="s">
        <v>308</v>
      </c>
    </row>
    <row r="206" spans="2:16" ht="15" customHeight="1" x14ac:dyDescent="0.3">
      <c r="B206" s="411"/>
      <c r="C206" s="408"/>
      <c r="D206" s="408"/>
      <c r="E206" s="24" t="s">
        <v>257</v>
      </c>
      <c r="F206" s="64" t="s">
        <v>247</v>
      </c>
      <c r="G206" s="39">
        <f t="shared" si="19"/>
        <v>1730000</v>
      </c>
      <c r="H206" s="40"/>
      <c r="I206" s="40"/>
      <c r="J206" s="40">
        <v>1730000</v>
      </c>
      <c r="K206" s="41">
        <f t="shared" si="20"/>
        <v>0</v>
      </c>
      <c r="L206" s="42">
        <f t="shared" si="21"/>
        <v>1730000</v>
      </c>
      <c r="M206" s="43" t="s">
        <v>248</v>
      </c>
      <c r="N206" s="267" t="s">
        <v>308</v>
      </c>
    </row>
    <row r="207" spans="2:16" ht="15" customHeight="1" x14ac:dyDescent="0.3">
      <c r="B207" s="411"/>
      <c r="C207" s="408"/>
      <c r="D207" s="408"/>
      <c r="E207" s="24" t="s">
        <v>258</v>
      </c>
      <c r="F207" s="64" t="s">
        <v>247</v>
      </c>
      <c r="G207" s="39">
        <f t="shared" si="19"/>
        <v>170000</v>
      </c>
      <c r="H207" s="40"/>
      <c r="I207" s="40"/>
      <c r="J207" s="40">
        <v>170000</v>
      </c>
      <c r="K207" s="41">
        <f t="shared" si="20"/>
        <v>0</v>
      </c>
      <c r="L207" s="42">
        <f t="shared" si="21"/>
        <v>170000</v>
      </c>
      <c r="M207" s="43" t="s">
        <v>248</v>
      </c>
      <c r="N207" s="267" t="s">
        <v>326</v>
      </c>
    </row>
    <row r="208" spans="2:16" ht="15" customHeight="1" x14ac:dyDescent="0.3">
      <c r="B208" s="411"/>
      <c r="C208" s="408"/>
      <c r="D208" s="408"/>
      <c r="E208" s="24" t="s">
        <v>259</v>
      </c>
      <c r="F208" s="64" t="s">
        <v>247</v>
      </c>
      <c r="G208" s="39">
        <f t="shared" si="19"/>
        <v>550000</v>
      </c>
      <c r="H208" s="40"/>
      <c r="I208" s="40"/>
      <c r="J208" s="40">
        <v>550000</v>
      </c>
      <c r="K208" s="41">
        <f t="shared" si="20"/>
        <v>0</v>
      </c>
      <c r="L208" s="42">
        <f t="shared" si="21"/>
        <v>550000</v>
      </c>
      <c r="M208" s="43" t="s">
        <v>248</v>
      </c>
      <c r="N208" s="267" t="s">
        <v>308</v>
      </c>
    </row>
    <row r="209" spans="2:16" ht="15" customHeight="1" x14ac:dyDescent="0.3">
      <c r="B209" s="411"/>
      <c r="C209" s="408"/>
      <c r="D209" s="408"/>
      <c r="E209" s="24" t="s">
        <v>260</v>
      </c>
      <c r="F209" s="64" t="s">
        <v>247</v>
      </c>
      <c r="G209" s="39">
        <f t="shared" si="19"/>
        <v>2880000</v>
      </c>
      <c r="H209" s="40"/>
      <c r="I209" s="40"/>
      <c r="J209" s="40">
        <v>2880000</v>
      </c>
      <c r="K209" s="41">
        <f t="shared" si="20"/>
        <v>0</v>
      </c>
      <c r="L209" s="42">
        <f t="shared" si="21"/>
        <v>2880000</v>
      </c>
      <c r="M209" s="43" t="s">
        <v>248</v>
      </c>
      <c r="N209" s="267" t="s">
        <v>308</v>
      </c>
    </row>
    <row r="210" spans="2:16" ht="15" customHeight="1" x14ac:dyDescent="0.3">
      <c r="B210" s="411"/>
      <c r="C210" s="408"/>
      <c r="D210" s="408"/>
      <c r="E210" s="45" t="s">
        <v>261</v>
      </c>
      <c r="F210" s="64" t="s">
        <v>247</v>
      </c>
      <c r="G210" s="39">
        <f t="shared" si="19"/>
        <v>1320000</v>
      </c>
      <c r="H210" s="40"/>
      <c r="I210" s="40"/>
      <c r="J210" s="40">
        <v>1320000</v>
      </c>
      <c r="K210" s="41">
        <f t="shared" si="20"/>
        <v>0</v>
      </c>
      <c r="L210" s="42">
        <f t="shared" si="21"/>
        <v>1320000</v>
      </c>
      <c r="M210" s="43" t="s">
        <v>248</v>
      </c>
      <c r="N210" s="267" t="s">
        <v>308</v>
      </c>
    </row>
    <row r="211" spans="2:16" ht="15" customHeight="1" x14ac:dyDescent="0.3">
      <c r="B211" s="411"/>
      <c r="C211" s="408"/>
      <c r="D211" s="408"/>
      <c r="E211" s="45" t="s">
        <v>262</v>
      </c>
      <c r="F211" s="64" t="s">
        <v>247</v>
      </c>
      <c r="G211" s="39">
        <f t="shared" si="19"/>
        <v>790000</v>
      </c>
      <c r="H211" s="40"/>
      <c r="I211" s="40"/>
      <c r="J211" s="40">
        <v>790000</v>
      </c>
      <c r="K211" s="41">
        <f t="shared" si="20"/>
        <v>0</v>
      </c>
      <c r="L211" s="42">
        <f t="shared" si="21"/>
        <v>790000</v>
      </c>
      <c r="M211" s="43" t="s">
        <v>248</v>
      </c>
      <c r="N211" s="267" t="s">
        <v>308</v>
      </c>
    </row>
    <row r="212" spans="2:16" ht="15" customHeight="1" x14ac:dyDescent="0.3">
      <c r="B212" s="412"/>
      <c r="C212" s="409"/>
      <c r="D212" s="409"/>
      <c r="E212" s="45" t="s">
        <v>263</v>
      </c>
      <c r="F212" s="64" t="s">
        <v>247</v>
      </c>
      <c r="G212" s="39">
        <f t="shared" si="19"/>
        <v>200000</v>
      </c>
      <c r="H212" s="40"/>
      <c r="I212" s="40"/>
      <c r="J212" s="40">
        <v>200000</v>
      </c>
      <c r="K212" s="41">
        <f t="shared" si="20"/>
        <v>0</v>
      </c>
      <c r="L212" s="42">
        <f t="shared" si="21"/>
        <v>200000</v>
      </c>
      <c r="M212" s="43" t="s">
        <v>248</v>
      </c>
      <c r="N212" s="267" t="s">
        <v>309</v>
      </c>
    </row>
    <row r="213" spans="2:16" ht="24" customHeight="1" x14ac:dyDescent="0.3">
      <c r="B213" s="385" t="s">
        <v>394</v>
      </c>
      <c r="C213" s="385"/>
      <c r="D213" s="385"/>
      <c r="E213" s="31"/>
      <c r="F213" s="32"/>
      <c r="G213" s="31"/>
      <c r="H213" s="31"/>
      <c r="I213" s="31"/>
      <c r="J213" s="31"/>
      <c r="K213" s="34"/>
      <c r="L213" s="35"/>
      <c r="M213" s="2"/>
      <c r="N213" s="266"/>
    </row>
    <row r="214" spans="2:16" ht="15" customHeight="1" x14ac:dyDescent="0.3">
      <c r="B214" s="422" t="s">
        <v>264</v>
      </c>
      <c r="C214" s="406" t="s">
        <v>69</v>
      </c>
      <c r="D214" s="406" t="s">
        <v>70</v>
      </c>
      <c r="E214" s="423" t="s">
        <v>71</v>
      </c>
      <c r="F214" s="38" t="s">
        <v>72</v>
      </c>
      <c r="G214" s="39">
        <f t="shared" ref="G214:G245" si="22">SUM(H214:J214)</f>
        <v>12.4</v>
      </c>
      <c r="H214" s="65"/>
      <c r="I214" s="66"/>
      <c r="J214" s="66">
        <f>G4</f>
        <v>12.4</v>
      </c>
      <c r="K214" s="41">
        <f t="shared" ref="K214:K245" si="23">H214+I214</f>
        <v>0</v>
      </c>
      <c r="L214" s="42">
        <f t="shared" ref="L214:L245" si="24">J214</f>
        <v>12.4</v>
      </c>
      <c r="M214" s="43" t="s">
        <v>73</v>
      </c>
      <c r="N214" s="264" t="s">
        <v>337</v>
      </c>
      <c r="P214" s="158"/>
    </row>
    <row r="215" spans="2:16" x14ac:dyDescent="0.3">
      <c r="B215" s="422"/>
      <c r="C215" s="406"/>
      <c r="D215" s="406"/>
      <c r="E215" s="423"/>
      <c r="F215" s="38" t="s">
        <v>74</v>
      </c>
      <c r="G215" s="39">
        <f t="shared" si="22"/>
        <v>12400</v>
      </c>
      <c r="H215" s="65"/>
      <c r="I215" s="66"/>
      <c r="J215" s="66">
        <f>G5</f>
        <v>12400</v>
      </c>
      <c r="K215" s="41">
        <f t="shared" si="23"/>
        <v>0</v>
      </c>
      <c r="L215" s="42">
        <f t="shared" si="24"/>
        <v>12400</v>
      </c>
      <c r="M215" s="43" t="s">
        <v>75</v>
      </c>
      <c r="N215" s="264" t="s">
        <v>337</v>
      </c>
      <c r="P215" s="158"/>
    </row>
    <row r="216" spans="2:16" ht="15" customHeight="1" x14ac:dyDescent="0.3">
      <c r="B216" s="422"/>
      <c r="C216" s="406"/>
      <c r="D216" s="406"/>
      <c r="E216" s="424" t="s">
        <v>76</v>
      </c>
      <c r="F216" s="38" t="s">
        <v>72</v>
      </c>
      <c r="G216" s="39">
        <f t="shared" si="22"/>
        <v>208.90764632999549</v>
      </c>
      <c r="H216" s="65"/>
      <c r="I216" s="66"/>
      <c r="J216" s="66">
        <f>G6</f>
        <v>208.90764632999549</v>
      </c>
      <c r="K216" s="41">
        <f t="shared" si="23"/>
        <v>0</v>
      </c>
      <c r="L216" s="42">
        <f t="shared" si="24"/>
        <v>208.90764632999549</v>
      </c>
      <c r="M216" s="43" t="s">
        <v>73</v>
      </c>
      <c r="N216" s="264" t="s">
        <v>337</v>
      </c>
      <c r="P216" s="158"/>
    </row>
    <row r="217" spans="2:16" x14ac:dyDescent="0.3">
      <c r="B217" s="422"/>
      <c r="C217" s="406"/>
      <c r="D217" s="406"/>
      <c r="E217" s="424"/>
      <c r="F217" s="38" t="s">
        <v>74</v>
      </c>
      <c r="G217" s="39">
        <f t="shared" si="22"/>
        <v>208907.64632999551</v>
      </c>
      <c r="H217" s="65"/>
      <c r="I217" s="66"/>
      <c r="J217" s="66">
        <f>G7</f>
        <v>208907.64632999551</v>
      </c>
      <c r="K217" s="41">
        <f t="shared" si="23"/>
        <v>0</v>
      </c>
      <c r="L217" s="42">
        <f t="shared" si="24"/>
        <v>208907.64632999551</v>
      </c>
      <c r="M217" s="43" t="s">
        <v>73</v>
      </c>
      <c r="N217" s="264" t="s">
        <v>337</v>
      </c>
      <c r="P217" s="158"/>
    </row>
    <row r="218" spans="2:16" ht="15" customHeight="1" x14ac:dyDescent="0.3">
      <c r="B218" s="422"/>
      <c r="C218" s="406" t="s">
        <v>78</v>
      </c>
      <c r="D218" s="421" t="s">
        <v>79</v>
      </c>
      <c r="E218" s="425"/>
      <c r="F218" s="38" t="s">
        <v>80</v>
      </c>
      <c r="G218" s="39">
        <f t="shared" si="22"/>
        <v>249.4800000000005</v>
      </c>
      <c r="H218" s="65"/>
      <c r="I218" s="66"/>
      <c r="J218" s="66">
        <f>G10</f>
        <v>249.4800000000005</v>
      </c>
      <c r="K218" s="41">
        <f t="shared" si="23"/>
        <v>0</v>
      </c>
      <c r="L218" s="42">
        <f t="shared" si="24"/>
        <v>249.4800000000005</v>
      </c>
      <c r="M218" s="43" t="s">
        <v>73</v>
      </c>
      <c r="N218" s="264" t="s">
        <v>337</v>
      </c>
      <c r="P218" s="158"/>
    </row>
    <row r="219" spans="2:16" ht="15" customHeight="1" x14ac:dyDescent="0.3">
      <c r="B219" s="422"/>
      <c r="C219" s="406"/>
      <c r="D219" s="421"/>
      <c r="E219" s="425"/>
      <c r="F219" s="38" t="s">
        <v>81</v>
      </c>
      <c r="G219" s="39">
        <f t="shared" si="22"/>
        <v>224.53200000000049</v>
      </c>
      <c r="H219" s="65"/>
      <c r="I219" s="66"/>
      <c r="J219" s="66">
        <f>G11</f>
        <v>224.53200000000049</v>
      </c>
      <c r="K219" s="41">
        <f t="shared" si="23"/>
        <v>0</v>
      </c>
      <c r="L219" s="42">
        <f t="shared" si="24"/>
        <v>224.53200000000049</v>
      </c>
      <c r="M219" s="43" t="s">
        <v>73</v>
      </c>
      <c r="N219" s="264" t="s">
        <v>337</v>
      </c>
      <c r="P219" s="159"/>
    </row>
    <row r="220" spans="2:16" x14ac:dyDescent="0.3">
      <c r="B220" s="422"/>
      <c r="C220" s="406"/>
      <c r="D220" s="421"/>
      <c r="E220" s="425"/>
      <c r="F220" s="38" t="s">
        <v>82</v>
      </c>
      <c r="G220" s="39">
        <f t="shared" si="22"/>
        <v>2579.8726800000049</v>
      </c>
      <c r="H220" s="65"/>
      <c r="I220" s="66"/>
      <c r="J220" s="66">
        <f>G12</f>
        <v>2579.8726800000049</v>
      </c>
      <c r="K220" s="41">
        <f t="shared" si="23"/>
        <v>0</v>
      </c>
      <c r="L220" s="42">
        <f t="shared" si="24"/>
        <v>2579.8726800000049</v>
      </c>
      <c r="M220" s="43" t="s">
        <v>265</v>
      </c>
      <c r="N220" s="264" t="s">
        <v>337</v>
      </c>
    </row>
    <row r="221" spans="2:16" ht="15" customHeight="1" x14ac:dyDescent="0.3">
      <c r="B221" s="422"/>
      <c r="C221" s="406"/>
      <c r="D221" s="421" t="s">
        <v>84</v>
      </c>
      <c r="E221" s="420" t="s">
        <v>85</v>
      </c>
      <c r="F221" s="44" t="s">
        <v>72</v>
      </c>
      <c r="G221" s="39">
        <f t="shared" si="22"/>
        <v>342.04679310991861</v>
      </c>
      <c r="H221" s="65"/>
      <c r="I221" s="66"/>
      <c r="J221" s="66">
        <f t="shared" ref="J221:J226" si="25">G13</f>
        <v>342.04679310991861</v>
      </c>
      <c r="K221" s="41">
        <f t="shared" si="23"/>
        <v>0</v>
      </c>
      <c r="L221" s="42">
        <f t="shared" si="24"/>
        <v>342.04679310991861</v>
      </c>
      <c r="M221" s="43" t="s">
        <v>73</v>
      </c>
      <c r="N221" s="264" t="s">
        <v>337</v>
      </c>
    </row>
    <row r="222" spans="2:16" x14ac:dyDescent="0.3">
      <c r="B222" s="422"/>
      <c r="C222" s="406"/>
      <c r="D222" s="421"/>
      <c r="E222" s="420"/>
      <c r="F222" s="44" t="s">
        <v>86</v>
      </c>
      <c r="G222" s="39">
        <f t="shared" si="22"/>
        <v>3449.037389493692</v>
      </c>
      <c r="H222" s="65"/>
      <c r="I222" s="66"/>
      <c r="J222" s="66">
        <f t="shared" si="25"/>
        <v>3449.037389493692</v>
      </c>
      <c r="K222" s="41">
        <f t="shared" si="23"/>
        <v>0</v>
      </c>
      <c r="L222" s="42">
        <f t="shared" si="24"/>
        <v>3449.037389493692</v>
      </c>
      <c r="M222" s="43" t="s">
        <v>87</v>
      </c>
      <c r="N222" s="264" t="s">
        <v>337</v>
      </c>
    </row>
    <row r="223" spans="2:16" ht="15" customHeight="1" x14ac:dyDescent="0.3">
      <c r="B223" s="422"/>
      <c r="C223" s="406"/>
      <c r="D223" s="421"/>
      <c r="E223" s="420" t="s">
        <v>88</v>
      </c>
      <c r="F223" s="44" t="s">
        <v>72</v>
      </c>
      <c r="G223" s="39">
        <f t="shared" si="22"/>
        <v>349.2467931099186</v>
      </c>
      <c r="H223" s="65"/>
      <c r="I223" s="66"/>
      <c r="J223" s="66">
        <f t="shared" si="25"/>
        <v>349.2467931099186</v>
      </c>
      <c r="K223" s="41">
        <f t="shared" si="23"/>
        <v>0</v>
      </c>
      <c r="L223" s="42">
        <f t="shared" si="24"/>
        <v>349.2467931099186</v>
      </c>
      <c r="M223" s="43" t="s">
        <v>73</v>
      </c>
      <c r="N223" s="264" t="s">
        <v>337</v>
      </c>
    </row>
    <row r="224" spans="2:16" x14ac:dyDescent="0.3">
      <c r="B224" s="422"/>
      <c r="C224" s="406"/>
      <c r="D224" s="421"/>
      <c r="E224" s="420"/>
      <c r="F224" s="44" t="s">
        <v>86</v>
      </c>
      <c r="G224" s="39">
        <f t="shared" si="22"/>
        <v>3721.8066585747001</v>
      </c>
      <c r="H224" s="65"/>
      <c r="I224" s="66"/>
      <c r="J224" s="66">
        <f t="shared" si="25"/>
        <v>3721.8066585747001</v>
      </c>
      <c r="K224" s="41">
        <f t="shared" si="23"/>
        <v>0</v>
      </c>
      <c r="L224" s="42">
        <f t="shared" si="24"/>
        <v>3721.8066585747001</v>
      </c>
      <c r="M224" s="43" t="s">
        <v>87</v>
      </c>
      <c r="N224" s="264" t="s">
        <v>337</v>
      </c>
    </row>
    <row r="225" spans="2:16" ht="15" customHeight="1" x14ac:dyDescent="0.3">
      <c r="B225" s="422"/>
      <c r="C225" s="406"/>
      <c r="D225" s="421" t="s">
        <v>89</v>
      </c>
      <c r="E225" s="420"/>
      <c r="F225" s="44" t="s">
        <v>72</v>
      </c>
      <c r="G225" s="39">
        <f t="shared" si="22"/>
        <v>379.03614034601395</v>
      </c>
      <c r="H225" s="65"/>
      <c r="I225" s="66"/>
      <c r="J225" s="66">
        <f t="shared" si="25"/>
        <v>379.03614034601395</v>
      </c>
      <c r="K225" s="41">
        <f t="shared" si="23"/>
        <v>0</v>
      </c>
      <c r="L225" s="42">
        <f t="shared" si="24"/>
        <v>379.03614034601395</v>
      </c>
      <c r="M225" s="43" t="s">
        <v>73</v>
      </c>
      <c r="N225" s="264" t="s">
        <v>337</v>
      </c>
    </row>
    <row r="226" spans="2:16" x14ac:dyDescent="0.3">
      <c r="B226" s="422"/>
      <c r="C226" s="406"/>
      <c r="D226" s="421"/>
      <c r="E226" s="420"/>
      <c r="F226" s="44" t="s">
        <v>41</v>
      </c>
      <c r="G226" s="39">
        <f t="shared" si="22"/>
        <v>3146.540249518559</v>
      </c>
      <c r="H226" s="65"/>
      <c r="I226" s="66"/>
      <c r="J226" s="66">
        <f t="shared" si="25"/>
        <v>3146.540249518559</v>
      </c>
      <c r="K226" s="41">
        <f t="shared" si="23"/>
        <v>0</v>
      </c>
      <c r="L226" s="42">
        <f t="shared" si="24"/>
        <v>3146.540249518559</v>
      </c>
      <c r="M226" s="43" t="s">
        <v>90</v>
      </c>
      <c r="N226" s="264" t="s">
        <v>337</v>
      </c>
    </row>
    <row r="227" spans="2:16" ht="15" customHeight="1" x14ac:dyDescent="0.3">
      <c r="B227" s="422"/>
      <c r="C227" s="406" t="s">
        <v>49</v>
      </c>
      <c r="D227" s="406" t="s">
        <v>95</v>
      </c>
      <c r="E227" s="420" t="s">
        <v>96</v>
      </c>
      <c r="F227" s="44" t="s">
        <v>97</v>
      </c>
      <c r="G227" s="39">
        <f t="shared" si="22"/>
        <v>245.21056887649502</v>
      </c>
      <c r="H227" s="65"/>
      <c r="I227" s="66"/>
      <c r="J227" s="66">
        <f t="shared" ref="J227:J234" si="26">G22</f>
        <v>245.21056887649502</v>
      </c>
      <c r="K227" s="41">
        <f t="shared" si="23"/>
        <v>0</v>
      </c>
      <c r="L227" s="42">
        <f t="shared" si="24"/>
        <v>245.21056887649502</v>
      </c>
      <c r="M227" s="43" t="s">
        <v>300</v>
      </c>
      <c r="N227" s="264" t="s">
        <v>337</v>
      </c>
    </row>
    <row r="228" spans="2:16" x14ac:dyDescent="0.3">
      <c r="B228" s="422"/>
      <c r="C228" s="406"/>
      <c r="D228" s="406"/>
      <c r="E228" s="420"/>
      <c r="F228" s="44" t="s">
        <v>74</v>
      </c>
      <c r="G228" s="39">
        <f t="shared" si="22"/>
        <v>245210.568876495</v>
      </c>
      <c r="H228" s="65"/>
      <c r="I228" s="66"/>
      <c r="J228" s="66">
        <f t="shared" si="26"/>
        <v>245210.568876495</v>
      </c>
      <c r="K228" s="41">
        <f t="shared" si="23"/>
        <v>0</v>
      </c>
      <c r="L228" s="42">
        <f t="shared" si="24"/>
        <v>245210.568876495</v>
      </c>
      <c r="M228" s="43" t="s">
        <v>75</v>
      </c>
      <c r="N228" s="264" t="s">
        <v>337</v>
      </c>
    </row>
    <row r="229" spans="2:16" ht="15" customHeight="1" x14ac:dyDescent="0.3">
      <c r="B229" s="422"/>
      <c r="C229" s="406"/>
      <c r="D229" s="406" t="s">
        <v>98</v>
      </c>
      <c r="E229" s="420" t="s">
        <v>99</v>
      </c>
      <c r="F229" s="44" t="s">
        <v>97</v>
      </c>
      <c r="G229" s="39">
        <f t="shared" si="22"/>
        <v>87.115274287499801</v>
      </c>
      <c r="H229" s="65"/>
      <c r="I229" s="66"/>
      <c r="J229" s="66">
        <f t="shared" si="26"/>
        <v>87.115274287499801</v>
      </c>
      <c r="K229" s="41">
        <f t="shared" si="23"/>
        <v>0</v>
      </c>
      <c r="L229" s="42">
        <f t="shared" si="24"/>
        <v>87.115274287499801</v>
      </c>
      <c r="M229" s="43" t="s">
        <v>73</v>
      </c>
      <c r="N229" s="264" t="s">
        <v>337</v>
      </c>
    </row>
    <row r="230" spans="2:16" x14ac:dyDescent="0.3">
      <c r="B230" s="422"/>
      <c r="C230" s="406"/>
      <c r="D230" s="406"/>
      <c r="E230" s="420"/>
      <c r="F230" s="44" t="s">
        <v>74</v>
      </c>
      <c r="G230" s="39">
        <f t="shared" si="22"/>
        <v>87115.274287499808</v>
      </c>
      <c r="H230" s="65"/>
      <c r="I230" s="66"/>
      <c r="J230" s="66">
        <f t="shared" si="26"/>
        <v>87115.274287499808</v>
      </c>
      <c r="K230" s="41">
        <f t="shared" si="23"/>
        <v>0</v>
      </c>
      <c r="L230" s="42">
        <f t="shared" si="24"/>
        <v>87115.274287499808</v>
      </c>
      <c r="M230" s="43" t="s">
        <v>75</v>
      </c>
      <c r="N230" s="264" t="s">
        <v>337</v>
      </c>
    </row>
    <row r="231" spans="2:16" ht="15" customHeight="1" x14ac:dyDescent="0.3">
      <c r="B231" s="422"/>
      <c r="C231" s="406"/>
      <c r="D231" s="406"/>
      <c r="E231" s="420" t="s">
        <v>100</v>
      </c>
      <c r="F231" s="44" t="s">
        <v>97</v>
      </c>
      <c r="G231" s="39">
        <f t="shared" si="22"/>
        <v>282.6050812747207</v>
      </c>
      <c r="H231" s="65"/>
      <c r="I231" s="66"/>
      <c r="J231" s="66">
        <f t="shared" si="26"/>
        <v>282.6050812747207</v>
      </c>
      <c r="K231" s="41">
        <f t="shared" si="23"/>
        <v>0</v>
      </c>
      <c r="L231" s="42">
        <f t="shared" si="24"/>
        <v>282.6050812747207</v>
      </c>
      <c r="M231" s="43" t="s">
        <v>73</v>
      </c>
      <c r="N231" s="264" t="s">
        <v>337</v>
      </c>
    </row>
    <row r="232" spans="2:16" x14ac:dyDescent="0.3">
      <c r="B232" s="422"/>
      <c r="C232" s="406"/>
      <c r="D232" s="406"/>
      <c r="E232" s="420"/>
      <c r="F232" s="44" t="s">
        <v>74</v>
      </c>
      <c r="G232" s="39">
        <f t="shared" si="22"/>
        <v>282605.08127472072</v>
      </c>
      <c r="H232" s="65"/>
      <c r="I232" s="66"/>
      <c r="J232" s="66">
        <f t="shared" si="26"/>
        <v>282605.08127472072</v>
      </c>
      <c r="K232" s="41">
        <f t="shared" si="23"/>
        <v>0</v>
      </c>
      <c r="L232" s="42">
        <f t="shared" si="24"/>
        <v>282605.08127472072</v>
      </c>
      <c r="M232" s="43" t="s">
        <v>75</v>
      </c>
      <c r="N232" s="264" t="s">
        <v>337</v>
      </c>
    </row>
    <row r="233" spans="2:16" ht="13.5" customHeight="1" x14ac:dyDescent="0.3">
      <c r="B233" s="422"/>
      <c r="C233" s="406"/>
      <c r="D233" s="406" t="s">
        <v>101</v>
      </c>
      <c r="E233" s="420" t="s">
        <v>102</v>
      </c>
      <c r="F233" s="44" t="s">
        <v>97</v>
      </c>
      <c r="G233" s="39">
        <f t="shared" si="22"/>
        <v>247.6440914863027</v>
      </c>
      <c r="H233" s="65"/>
      <c r="I233" s="66"/>
      <c r="J233" s="66">
        <f t="shared" si="26"/>
        <v>247.6440914863027</v>
      </c>
      <c r="K233" s="41">
        <f t="shared" si="23"/>
        <v>0</v>
      </c>
      <c r="L233" s="42">
        <f t="shared" si="24"/>
        <v>247.6440914863027</v>
      </c>
      <c r="M233" s="43" t="s">
        <v>73</v>
      </c>
      <c r="N233" s="264" t="s">
        <v>337</v>
      </c>
    </row>
    <row r="234" spans="2:16" x14ac:dyDescent="0.3">
      <c r="B234" s="422"/>
      <c r="C234" s="406"/>
      <c r="D234" s="406"/>
      <c r="E234" s="420"/>
      <c r="F234" s="44" t="s">
        <v>74</v>
      </c>
      <c r="G234" s="39">
        <f t="shared" si="22"/>
        <v>247644.09148630273</v>
      </c>
      <c r="H234" s="65"/>
      <c r="I234" s="66"/>
      <c r="J234" s="66">
        <f t="shared" si="26"/>
        <v>247644.09148630273</v>
      </c>
      <c r="K234" s="41">
        <f t="shared" si="23"/>
        <v>0</v>
      </c>
      <c r="L234" s="42">
        <f t="shared" si="24"/>
        <v>247644.09148630273</v>
      </c>
      <c r="M234" s="43" t="s">
        <v>75</v>
      </c>
      <c r="N234" s="264" t="s">
        <v>337</v>
      </c>
    </row>
    <row r="235" spans="2:16" ht="15" customHeight="1" x14ac:dyDescent="0.3">
      <c r="B235" s="422"/>
      <c r="C235" s="406"/>
      <c r="D235" s="406" t="s">
        <v>105</v>
      </c>
      <c r="E235" s="420" t="s">
        <v>106</v>
      </c>
      <c r="F235" s="44" t="s">
        <v>97</v>
      </c>
      <c r="G235" s="39">
        <f t="shared" si="22"/>
        <v>46.274433898920698</v>
      </c>
      <c r="H235" s="65"/>
      <c r="I235" s="66"/>
      <c r="J235" s="66">
        <f t="shared" ref="J235:J242" si="27">G32</f>
        <v>46.274433898920698</v>
      </c>
      <c r="K235" s="41">
        <f t="shared" si="23"/>
        <v>0</v>
      </c>
      <c r="L235" s="42">
        <f t="shared" si="24"/>
        <v>46.274433898920698</v>
      </c>
      <c r="M235" s="43" t="s">
        <v>73</v>
      </c>
      <c r="N235" s="264" t="s">
        <v>337</v>
      </c>
    </row>
    <row r="236" spans="2:16" x14ac:dyDescent="0.3">
      <c r="B236" s="422"/>
      <c r="C236" s="406"/>
      <c r="D236" s="406"/>
      <c r="E236" s="420"/>
      <c r="F236" s="44" t="s">
        <v>74</v>
      </c>
      <c r="G236" s="39">
        <f t="shared" si="22"/>
        <v>46274.433898920703</v>
      </c>
      <c r="H236" s="65"/>
      <c r="I236" s="66"/>
      <c r="J236" s="66">
        <f t="shared" si="27"/>
        <v>46274.433898920703</v>
      </c>
      <c r="K236" s="41">
        <f t="shared" si="23"/>
        <v>0</v>
      </c>
      <c r="L236" s="42">
        <f t="shared" si="24"/>
        <v>46274.433898920703</v>
      </c>
      <c r="M236" s="43" t="s">
        <v>75</v>
      </c>
      <c r="N236" s="264" t="s">
        <v>337</v>
      </c>
    </row>
    <row r="237" spans="2:16" ht="15" customHeight="1" x14ac:dyDescent="0.3">
      <c r="B237" s="422"/>
      <c r="C237" s="406"/>
      <c r="D237" s="406" t="s">
        <v>107</v>
      </c>
      <c r="E237" s="420" t="s">
        <v>108</v>
      </c>
      <c r="F237" s="44" t="s">
        <v>97</v>
      </c>
      <c r="G237" s="39">
        <f t="shared" si="22"/>
        <v>238.59161107401212</v>
      </c>
      <c r="H237" s="65"/>
      <c r="I237" s="66"/>
      <c r="J237" s="66">
        <f t="shared" si="27"/>
        <v>238.59161107401212</v>
      </c>
      <c r="K237" s="41">
        <f t="shared" si="23"/>
        <v>0</v>
      </c>
      <c r="L237" s="42">
        <f t="shared" si="24"/>
        <v>238.59161107401212</v>
      </c>
      <c r="M237" s="43" t="s">
        <v>73</v>
      </c>
      <c r="N237" s="264" t="s">
        <v>337</v>
      </c>
    </row>
    <row r="238" spans="2:16" x14ac:dyDescent="0.3">
      <c r="B238" s="422"/>
      <c r="C238" s="406"/>
      <c r="D238" s="406"/>
      <c r="E238" s="420"/>
      <c r="F238" s="44" t="s">
        <v>74</v>
      </c>
      <c r="G238" s="39">
        <f t="shared" si="22"/>
        <v>238591.61107401218</v>
      </c>
      <c r="H238" s="65"/>
      <c r="I238" s="66"/>
      <c r="J238" s="66">
        <f t="shared" si="27"/>
        <v>238591.61107401218</v>
      </c>
      <c r="K238" s="41">
        <f t="shared" si="23"/>
        <v>0</v>
      </c>
      <c r="L238" s="42">
        <f t="shared" si="24"/>
        <v>238591.61107401218</v>
      </c>
      <c r="M238" s="43" t="s">
        <v>75</v>
      </c>
      <c r="N238" s="264" t="s">
        <v>337</v>
      </c>
      <c r="P238" s="163"/>
    </row>
    <row r="239" spans="2:16" ht="15" customHeight="1" x14ac:dyDescent="0.3">
      <c r="B239" s="422"/>
      <c r="C239" s="406"/>
      <c r="D239" s="406" t="s">
        <v>109</v>
      </c>
      <c r="E239" s="420" t="s">
        <v>110</v>
      </c>
      <c r="F239" s="44" t="s">
        <v>97</v>
      </c>
      <c r="G239" s="39">
        <f t="shared" si="22"/>
        <v>229.15324849709702</v>
      </c>
      <c r="H239" s="65"/>
      <c r="I239" s="66"/>
      <c r="J239" s="66">
        <f t="shared" si="27"/>
        <v>229.15324849709702</v>
      </c>
      <c r="K239" s="41">
        <f t="shared" si="23"/>
        <v>0</v>
      </c>
      <c r="L239" s="42">
        <f t="shared" si="24"/>
        <v>229.15324849709702</v>
      </c>
      <c r="M239" s="43" t="s">
        <v>73</v>
      </c>
      <c r="N239" s="264" t="s">
        <v>337</v>
      </c>
      <c r="P239" s="163"/>
    </row>
    <row r="240" spans="2:16" x14ac:dyDescent="0.3">
      <c r="B240" s="422"/>
      <c r="C240" s="406"/>
      <c r="D240" s="406"/>
      <c r="E240" s="420"/>
      <c r="F240" s="44" t="s">
        <v>74</v>
      </c>
      <c r="G240" s="39">
        <f t="shared" si="22"/>
        <v>229153.248497097</v>
      </c>
      <c r="H240" s="65"/>
      <c r="I240" s="66"/>
      <c r="J240" s="66">
        <f t="shared" si="27"/>
        <v>229153.248497097</v>
      </c>
      <c r="K240" s="41">
        <f t="shared" si="23"/>
        <v>0</v>
      </c>
      <c r="L240" s="42">
        <f t="shared" si="24"/>
        <v>229153.248497097</v>
      </c>
      <c r="M240" s="43" t="s">
        <v>75</v>
      </c>
      <c r="N240" s="264" t="s">
        <v>337</v>
      </c>
      <c r="P240" s="163"/>
    </row>
    <row r="241" spans="2:16" ht="15" customHeight="1" x14ac:dyDescent="0.3">
      <c r="B241" s="422"/>
      <c r="C241" s="406"/>
      <c r="D241" s="406" t="s">
        <v>111</v>
      </c>
      <c r="E241" s="420" t="s">
        <v>112</v>
      </c>
      <c r="F241" s="44" t="s">
        <v>97</v>
      </c>
      <c r="G241" s="39">
        <f t="shared" si="22"/>
        <v>61.049169259712201</v>
      </c>
      <c r="H241" s="65"/>
      <c r="I241" s="66"/>
      <c r="J241" s="66">
        <f t="shared" si="27"/>
        <v>61.049169259712201</v>
      </c>
      <c r="K241" s="41">
        <f t="shared" si="23"/>
        <v>0</v>
      </c>
      <c r="L241" s="42">
        <f t="shared" si="24"/>
        <v>61.049169259712201</v>
      </c>
      <c r="M241" s="43" t="s">
        <v>73</v>
      </c>
      <c r="N241" s="264" t="s">
        <v>337</v>
      </c>
      <c r="P241" s="163"/>
    </row>
    <row r="242" spans="2:16" x14ac:dyDescent="0.3">
      <c r="B242" s="422"/>
      <c r="C242" s="406"/>
      <c r="D242" s="406"/>
      <c r="E242" s="420"/>
      <c r="F242" s="44" t="s">
        <v>74</v>
      </c>
      <c r="G242" s="39">
        <f t="shared" si="22"/>
        <v>61049.1692597121</v>
      </c>
      <c r="H242" s="65"/>
      <c r="I242" s="66"/>
      <c r="J242" s="66">
        <f t="shared" si="27"/>
        <v>61049.1692597121</v>
      </c>
      <c r="K242" s="41">
        <f t="shared" si="23"/>
        <v>0</v>
      </c>
      <c r="L242" s="42">
        <f t="shared" si="24"/>
        <v>61049.1692597121</v>
      </c>
      <c r="M242" s="43" t="s">
        <v>75</v>
      </c>
      <c r="N242" s="264" t="s">
        <v>337</v>
      </c>
      <c r="P242" s="163"/>
    </row>
    <row r="243" spans="2:16" ht="15" customHeight="1" x14ac:dyDescent="0.3">
      <c r="B243" s="422"/>
      <c r="C243" s="406"/>
      <c r="D243" s="406" t="s">
        <v>113</v>
      </c>
      <c r="E243" s="420" t="s">
        <v>114</v>
      </c>
      <c r="F243" s="44" t="s">
        <v>97</v>
      </c>
      <c r="G243" s="39">
        <f t="shared" si="22"/>
        <v>248.99870422189781</v>
      </c>
      <c r="H243" s="65"/>
      <c r="I243" s="66"/>
      <c r="J243" s="66">
        <f t="shared" ref="J243:J264" si="28">G40</f>
        <v>248.99870422189781</v>
      </c>
      <c r="K243" s="41">
        <f t="shared" si="23"/>
        <v>0</v>
      </c>
      <c r="L243" s="42">
        <f t="shared" si="24"/>
        <v>248.99870422189781</v>
      </c>
      <c r="M243" s="43" t="s">
        <v>73</v>
      </c>
      <c r="N243" s="264" t="s">
        <v>337</v>
      </c>
      <c r="P243" s="163"/>
    </row>
    <row r="244" spans="2:16" x14ac:dyDescent="0.3">
      <c r="B244" s="422"/>
      <c r="C244" s="406"/>
      <c r="D244" s="406"/>
      <c r="E244" s="420"/>
      <c r="F244" s="44" t="s">
        <v>74</v>
      </c>
      <c r="G244" s="39">
        <f t="shared" si="22"/>
        <v>248998.70422189782</v>
      </c>
      <c r="H244" s="65"/>
      <c r="I244" s="66"/>
      <c r="J244" s="66">
        <f t="shared" si="28"/>
        <v>248998.70422189782</v>
      </c>
      <c r="K244" s="41">
        <f t="shared" si="23"/>
        <v>0</v>
      </c>
      <c r="L244" s="42">
        <f t="shared" si="24"/>
        <v>248998.70422189782</v>
      </c>
      <c r="M244" s="43" t="s">
        <v>75</v>
      </c>
      <c r="N244" s="264" t="s">
        <v>337</v>
      </c>
      <c r="P244" s="163"/>
    </row>
    <row r="245" spans="2:16" ht="15" customHeight="1" x14ac:dyDescent="0.3">
      <c r="B245" s="422"/>
      <c r="C245" s="406"/>
      <c r="D245" s="406" t="s">
        <v>115</v>
      </c>
      <c r="E245" s="420" t="s">
        <v>116</v>
      </c>
      <c r="F245" s="44" t="s">
        <v>97</v>
      </c>
      <c r="G245" s="39">
        <f t="shared" si="22"/>
        <v>59.186879156077602</v>
      </c>
      <c r="H245" s="65"/>
      <c r="I245" s="66"/>
      <c r="J245" s="66">
        <f t="shared" si="28"/>
        <v>59.186879156077602</v>
      </c>
      <c r="K245" s="41">
        <f t="shared" si="23"/>
        <v>0</v>
      </c>
      <c r="L245" s="42">
        <f t="shared" si="24"/>
        <v>59.186879156077602</v>
      </c>
      <c r="M245" s="43" t="s">
        <v>73</v>
      </c>
      <c r="N245" s="264" t="s">
        <v>337</v>
      </c>
      <c r="P245" s="163"/>
    </row>
    <row r="246" spans="2:16" x14ac:dyDescent="0.3">
      <c r="B246" s="422"/>
      <c r="C246" s="406"/>
      <c r="D246" s="406"/>
      <c r="E246" s="420"/>
      <c r="F246" s="44" t="s">
        <v>74</v>
      </c>
      <c r="G246" s="39">
        <f t="shared" ref="G246:G277" si="29">SUM(H246:J246)</f>
        <v>59186.879156077601</v>
      </c>
      <c r="H246" s="65"/>
      <c r="I246" s="66"/>
      <c r="J246" s="66">
        <f t="shared" si="28"/>
        <v>59186.879156077601</v>
      </c>
      <c r="K246" s="41">
        <f t="shared" ref="K246:K277" si="30">H246+I246</f>
        <v>0</v>
      </c>
      <c r="L246" s="42">
        <f t="shared" ref="L246:L277" si="31">J246</f>
        <v>59186.879156077601</v>
      </c>
      <c r="M246" s="43" t="s">
        <v>75</v>
      </c>
      <c r="N246" s="264" t="s">
        <v>337</v>
      </c>
      <c r="P246" s="163"/>
    </row>
    <row r="247" spans="2:16" ht="13.5" customHeight="1" x14ac:dyDescent="0.3">
      <c r="B247" s="422"/>
      <c r="C247" s="406"/>
      <c r="D247" s="406" t="s">
        <v>117</v>
      </c>
      <c r="E247" s="420" t="s">
        <v>118</v>
      </c>
      <c r="F247" s="44" t="s">
        <v>97</v>
      </c>
      <c r="G247" s="39">
        <f t="shared" si="29"/>
        <v>43.8327900894149</v>
      </c>
      <c r="H247" s="65"/>
      <c r="I247" s="66"/>
      <c r="J247" s="66">
        <f t="shared" si="28"/>
        <v>43.8327900894149</v>
      </c>
      <c r="K247" s="41">
        <f t="shared" si="30"/>
        <v>0</v>
      </c>
      <c r="L247" s="42">
        <f t="shared" si="31"/>
        <v>43.8327900894149</v>
      </c>
      <c r="M247" s="43" t="s">
        <v>73</v>
      </c>
      <c r="N247" s="264" t="s">
        <v>337</v>
      </c>
      <c r="P247" s="163"/>
    </row>
    <row r="248" spans="2:16" x14ac:dyDescent="0.3">
      <c r="B248" s="422"/>
      <c r="C248" s="406"/>
      <c r="D248" s="406"/>
      <c r="E248" s="420"/>
      <c r="F248" s="44" t="s">
        <v>74</v>
      </c>
      <c r="G248" s="39">
        <f t="shared" si="29"/>
        <v>43832.790089414899</v>
      </c>
      <c r="H248" s="65"/>
      <c r="I248" s="66"/>
      <c r="J248" s="66">
        <f t="shared" si="28"/>
        <v>43832.790089414899</v>
      </c>
      <c r="K248" s="41">
        <f t="shared" si="30"/>
        <v>0</v>
      </c>
      <c r="L248" s="42">
        <f t="shared" si="31"/>
        <v>43832.790089414899</v>
      </c>
      <c r="M248" s="43" t="s">
        <v>75</v>
      </c>
      <c r="N248" s="264" t="s">
        <v>337</v>
      </c>
      <c r="P248" s="163"/>
    </row>
    <row r="249" spans="2:16" ht="13.5" customHeight="1" x14ac:dyDescent="0.3">
      <c r="B249" s="422"/>
      <c r="C249" s="406"/>
      <c r="D249" s="406" t="s">
        <v>119</v>
      </c>
      <c r="E249" s="420" t="s">
        <v>120</v>
      </c>
      <c r="F249" s="44" t="s">
        <v>97</v>
      </c>
      <c r="G249" s="39">
        <f t="shared" si="29"/>
        <v>166.026661550705</v>
      </c>
      <c r="H249" s="65"/>
      <c r="I249" s="66"/>
      <c r="J249" s="66">
        <f t="shared" si="28"/>
        <v>166.026661550705</v>
      </c>
      <c r="K249" s="41">
        <f t="shared" si="30"/>
        <v>0</v>
      </c>
      <c r="L249" s="42">
        <f t="shared" si="31"/>
        <v>166.026661550705</v>
      </c>
      <c r="M249" s="43" t="s">
        <v>73</v>
      </c>
      <c r="N249" s="264" t="s">
        <v>337</v>
      </c>
      <c r="P249" s="163"/>
    </row>
    <row r="250" spans="2:16" x14ac:dyDescent="0.3">
      <c r="B250" s="422"/>
      <c r="C250" s="406"/>
      <c r="D250" s="406"/>
      <c r="E250" s="420"/>
      <c r="F250" s="44" t="s">
        <v>74</v>
      </c>
      <c r="G250" s="39">
        <f t="shared" si="29"/>
        <v>166026.661550705</v>
      </c>
      <c r="H250" s="65"/>
      <c r="I250" s="66"/>
      <c r="J250" s="66">
        <f t="shared" si="28"/>
        <v>166026.661550705</v>
      </c>
      <c r="K250" s="41">
        <f t="shared" si="30"/>
        <v>0</v>
      </c>
      <c r="L250" s="42">
        <f t="shared" si="31"/>
        <v>166026.661550705</v>
      </c>
      <c r="M250" s="43" t="s">
        <v>75</v>
      </c>
      <c r="N250" s="264" t="s">
        <v>337</v>
      </c>
      <c r="P250" s="163"/>
    </row>
    <row r="251" spans="2:16" ht="13.5" customHeight="1" x14ac:dyDescent="0.3">
      <c r="B251" s="422"/>
      <c r="C251" s="406"/>
      <c r="D251" s="406" t="s">
        <v>121</v>
      </c>
      <c r="E251" s="420" t="s">
        <v>122</v>
      </c>
      <c r="F251" s="44" t="s">
        <v>97</v>
      </c>
      <c r="G251" s="39">
        <f t="shared" si="29"/>
        <v>146.41934670136339</v>
      </c>
      <c r="H251" s="65"/>
      <c r="I251" s="66"/>
      <c r="J251" s="66">
        <f t="shared" si="28"/>
        <v>146.41934670136339</v>
      </c>
      <c r="K251" s="41">
        <f t="shared" si="30"/>
        <v>0</v>
      </c>
      <c r="L251" s="42">
        <f t="shared" si="31"/>
        <v>146.41934670136339</v>
      </c>
      <c r="M251" s="43" t="s">
        <v>73</v>
      </c>
      <c r="N251" s="264" t="s">
        <v>337</v>
      </c>
      <c r="P251" s="163"/>
    </row>
    <row r="252" spans="2:16" x14ac:dyDescent="0.3">
      <c r="B252" s="422"/>
      <c r="C252" s="406"/>
      <c r="D252" s="406"/>
      <c r="E252" s="420"/>
      <c r="F252" s="44" t="s">
        <v>74</v>
      </c>
      <c r="G252" s="39">
        <f t="shared" si="29"/>
        <v>146419.34670136339</v>
      </c>
      <c r="H252" s="65"/>
      <c r="I252" s="66"/>
      <c r="J252" s="66">
        <f t="shared" si="28"/>
        <v>146419.34670136339</v>
      </c>
      <c r="K252" s="41">
        <f t="shared" si="30"/>
        <v>0</v>
      </c>
      <c r="L252" s="42">
        <f t="shared" si="31"/>
        <v>146419.34670136339</v>
      </c>
      <c r="M252" s="43" t="s">
        <v>75</v>
      </c>
      <c r="N252" s="264" t="s">
        <v>337</v>
      </c>
      <c r="P252" s="163"/>
    </row>
    <row r="253" spans="2:16" ht="13.5" customHeight="1" x14ac:dyDescent="0.3">
      <c r="B253" s="422"/>
      <c r="C253" s="406"/>
      <c r="D253" s="406" t="s">
        <v>123</v>
      </c>
      <c r="E253" s="420" t="s">
        <v>124</v>
      </c>
      <c r="F253" s="44" t="s">
        <v>97</v>
      </c>
      <c r="G253" s="39">
        <f t="shared" si="29"/>
        <v>52.621929138180001</v>
      </c>
      <c r="H253" s="65"/>
      <c r="I253" s="66"/>
      <c r="J253" s="66">
        <f t="shared" si="28"/>
        <v>52.621929138180001</v>
      </c>
      <c r="K253" s="41">
        <f t="shared" si="30"/>
        <v>0</v>
      </c>
      <c r="L253" s="42">
        <f t="shared" si="31"/>
        <v>52.621929138180001</v>
      </c>
      <c r="M253" s="43" t="s">
        <v>73</v>
      </c>
      <c r="N253" s="264" t="s">
        <v>337</v>
      </c>
      <c r="P253" s="163"/>
    </row>
    <row r="254" spans="2:16" x14ac:dyDescent="0.3">
      <c r="B254" s="422"/>
      <c r="C254" s="406"/>
      <c r="D254" s="406"/>
      <c r="E254" s="420"/>
      <c r="F254" s="44" t="s">
        <v>74</v>
      </c>
      <c r="G254" s="39">
        <f t="shared" si="29"/>
        <v>52621.929138179999</v>
      </c>
      <c r="H254" s="65"/>
      <c r="I254" s="66"/>
      <c r="J254" s="66">
        <f t="shared" si="28"/>
        <v>52621.929138179999</v>
      </c>
      <c r="K254" s="41">
        <f t="shared" si="30"/>
        <v>0</v>
      </c>
      <c r="L254" s="42">
        <f t="shared" si="31"/>
        <v>52621.929138179999</v>
      </c>
      <c r="M254" s="43" t="s">
        <v>75</v>
      </c>
      <c r="N254" s="264" t="s">
        <v>337</v>
      </c>
      <c r="P254" s="163"/>
    </row>
    <row r="255" spans="2:16" ht="13.5" customHeight="1" x14ac:dyDescent="0.3">
      <c r="B255" s="422"/>
      <c r="C255" s="406"/>
      <c r="D255" s="406" t="s">
        <v>125</v>
      </c>
      <c r="E255" s="420" t="s">
        <v>126</v>
      </c>
      <c r="F255" s="44" t="s">
        <v>97</v>
      </c>
      <c r="G255" s="39">
        <f t="shared" si="29"/>
        <v>26.0284190196653</v>
      </c>
      <c r="H255" s="65"/>
      <c r="I255" s="66"/>
      <c r="J255" s="66">
        <f t="shared" si="28"/>
        <v>26.0284190196653</v>
      </c>
      <c r="K255" s="41">
        <f t="shared" si="30"/>
        <v>0</v>
      </c>
      <c r="L255" s="42">
        <f t="shared" si="31"/>
        <v>26.0284190196653</v>
      </c>
      <c r="M255" s="43" t="s">
        <v>73</v>
      </c>
      <c r="N255" s="264" t="s">
        <v>337</v>
      </c>
      <c r="P255" s="163"/>
    </row>
    <row r="256" spans="2:16" x14ac:dyDescent="0.3">
      <c r="B256" s="422"/>
      <c r="C256" s="406"/>
      <c r="D256" s="406"/>
      <c r="E256" s="420"/>
      <c r="F256" s="44" t="s">
        <v>74</v>
      </c>
      <c r="G256" s="39">
        <f t="shared" si="29"/>
        <v>26028.4190196653</v>
      </c>
      <c r="H256" s="65"/>
      <c r="I256" s="66"/>
      <c r="J256" s="66">
        <f t="shared" si="28"/>
        <v>26028.4190196653</v>
      </c>
      <c r="K256" s="41">
        <f t="shared" si="30"/>
        <v>0</v>
      </c>
      <c r="L256" s="42">
        <f t="shared" si="31"/>
        <v>26028.4190196653</v>
      </c>
      <c r="M256" s="43" t="s">
        <v>75</v>
      </c>
      <c r="N256" s="264" t="s">
        <v>337</v>
      </c>
      <c r="P256" s="163"/>
    </row>
    <row r="257" spans="2:16" ht="13.5" customHeight="1" x14ac:dyDescent="0.3">
      <c r="B257" s="422"/>
      <c r="C257" s="406"/>
      <c r="D257" s="406"/>
      <c r="E257" s="420" t="s">
        <v>127</v>
      </c>
      <c r="F257" s="44" t="s">
        <v>97</v>
      </c>
      <c r="G257" s="39">
        <f t="shared" si="29"/>
        <v>190.0292434071354</v>
      </c>
      <c r="H257" s="65"/>
      <c r="I257" s="66"/>
      <c r="J257" s="66">
        <f t="shared" si="28"/>
        <v>190.0292434071354</v>
      </c>
      <c r="K257" s="41">
        <f t="shared" si="30"/>
        <v>0</v>
      </c>
      <c r="L257" s="42">
        <f t="shared" si="31"/>
        <v>190.0292434071354</v>
      </c>
      <c r="M257" s="43" t="s">
        <v>73</v>
      </c>
      <c r="N257" s="264" t="s">
        <v>337</v>
      </c>
      <c r="P257" s="163"/>
    </row>
    <row r="258" spans="2:16" x14ac:dyDescent="0.3">
      <c r="B258" s="422"/>
      <c r="C258" s="406"/>
      <c r="D258" s="406"/>
      <c r="E258" s="420"/>
      <c r="F258" s="44" t="s">
        <v>74</v>
      </c>
      <c r="G258" s="39">
        <f t="shared" si="29"/>
        <v>190029.24340713539</v>
      </c>
      <c r="H258" s="65"/>
      <c r="I258" s="66"/>
      <c r="J258" s="66">
        <f t="shared" si="28"/>
        <v>190029.24340713539</v>
      </c>
      <c r="K258" s="41">
        <f t="shared" si="30"/>
        <v>0</v>
      </c>
      <c r="L258" s="42">
        <f t="shared" si="31"/>
        <v>190029.24340713539</v>
      </c>
      <c r="M258" s="43" t="s">
        <v>75</v>
      </c>
      <c r="N258" s="264" t="s">
        <v>337</v>
      </c>
      <c r="P258" s="163"/>
    </row>
    <row r="259" spans="2:16" ht="13.5" customHeight="1" x14ac:dyDescent="0.3">
      <c r="B259" s="422"/>
      <c r="C259" s="406"/>
      <c r="D259" s="406" t="s">
        <v>128</v>
      </c>
      <c r="E259" s="420" t="s">
        <v>129</v>
      </c>
      <c r="F259" s="44" t="s">
        <v>97</v>
      </c>
      <c r="G259" s="39">
        <f t="shared" si="29"/>
        <v>277.55723443646889</v>
      </c>
      <c r="H259" s="65"/>
      <c r="I259" s="66"/>
      <c r="J259" s="66">
        <f t="shared" si="28"/>
        <v>277.55723443646889</v>
      </c>
      <c r="K259" s="41">
        <f t="shared" si="30"/>
        <v>0</v>
      </c>
      <c r="L259" s="42">
        <f t="shared" si="31"/>
        <v>277.55723443646889</v>
      </c>
      <c r="M259" s="43" t="s">
        <v>73</v>
      </c>
      <c r="N259" s="264" t="s">
        <v>337</v>
      </c>
      <c r="P259" s="163"/>
    </row>
    <row r="260" spans="2:16" x14ac:dyDescent="0.3">
      <c r="B260" s="422"/>
      <c r="C260" s="406"/>
      <c r="D260" s="406"/>
      <c r="E260" s="420"/>
      <c r="F260" s="44" t="s">
        <v>74</v>
      </c>
      <c r="G260" s="39">
        <f t="shared" si="29"/>
        <v>277557.23443646892</v>
      </c>
      <c r="H260" s="65"/>
      <c r="I260" s="66"/>
      <c r="J260" s="66">
        <f t="shared" si="28"/>
        <v>277557.23443646892</v>
      </c>
      <c r="K260" s="41">
        <f t="shared" si="30"/>
        <v>0</v>
      </c>
      <c r="L260" s="42">
        <f t="shared" si="31"/>
        <v>277557.23443646892</v>
      </c>
      <c r="M260" s="43" t="s">
        <v>75</v>
      </c>
      <c r="N260" s="264" t="s">
        <v>337</v>
      </c>
      <c r="P260" s="163"/>
    </row>
    <row r="261" spans="2:16" ht="13.5" customHeight="1" x14ac:dyDescent="0.3">
      <c r="B261" s="422"/>
      <c r="C261" s="406"/>
      <c r="D261" s="406" t="s">
        <v>130</v>
      </c>
      <c r="E261" s="420" t="s">
        <v>131</v>
      </c>
      <c r="F261" s="44" t="s">
        <v>97</v>
      </c>
      <c r="G261" s="39">
        <f t="shared" si="29"/>
        <v>293.51861308763569</v>
      </c>
      <c r="H261" s="65"/>
      <c r="I261" s="66"/>
      <c r="J261" s="66">
        <f t="shared" si="28"/>
        <v>293.51861308763569</v>
      </c>
      <c r="K261" s="41">
        <f t="shared" si="30"/>
        <v>0</v>
      </c>
      <c r="L261" s="42">
        <f t="shared" si="31"/>
        <v>293.51861308763569</v>
      </c>
      <c r="M261" s="43" t="s">
        <v>73</v>
      </c>
      <c r="N261" s="264" t="s">
        <v>337</v>
      </c>
      <c r="P261" s="163"/>
    </row>
    <row r="262" spans="2:16" x14ac:dyDescent="0.3">
      <c r="B262" s="422"/>
      <c r="C262" s="406"/>
      <c r="D262" s="406"/>
      <c r="E262" s="420"/>
      <c r="F262" s="44" t="s">
        <v>74</v>
      </c>
      <c r="G262" s="39">
        <f t="shared" si="29"/>
        <v>293518.61308763572</v>
      </c>
      <c r="H262" s="65"/>
      <c r="I262" s="66"/>
      <c r="J262" s="66">
        <f t="shared" si="28"/>
        <v>293518.61308763572</v>
      </c>
      <c r="K262" s="41">
        <f t="shared" si="30"/>
        <v>0</v>
      </c>
      <c r="L262" s="42">
        <f t="shared" si="31"/>
        <v>293518.61308763572</v>
      </c>
      <c r="M262" s="43" t="s">
        <v>75</v>
      </c>
      <c r="N262" s="264" t="s">
        <v>337</v>
      </c>
      <c r="P262" s="163"/>
    </row>
    <row r="263" spans="2:16" ht="13.5" customHeight="1" x14ac:dyDescent="0.3">
      <c r="B263" s="422"/>
      <c r="C263" s="406"/>
      <c r="D263" s="406" t="s">
        <v>132</v>
      </c>
      <c r="E263" s="420" t="s">
        <v>133</v>
      </c>
      <c r="F263" s="44" t="s">
        <v>97</v>
      </c>
      <c r="G263" s="39">
        <f t="shared" si="29"/>
        <v>25.659467553438599</v>
      </c>
      <c r="H263" s="65"/>
      <c r="I263" s="66"/>
      <c r="J263" s="66">
        <f t="shared" si="28"/>
        <v>25.659467553438599</v>
      </c>
      <c r="K263" s="41">
        <f t="shared" si="30"/>
        <v>0</v>
      </c>
      <c r="L263" s="42">
        <f t="shared" si="31"/>
        <v>25.659467553438599</v>
      </c>
      <c r="M263" s="43" t="s">
        <v>73</v>
      </c>
      <c r="N263" s="264" t="s">
        <v>337</v>
      </c>
      <c r="P263" s="163"/>
    </row>
    <row r="264" spans="2:16" x14ac:dyDescent="0.3">
      <c r="B264" s="422"/>
      <c r="C264" s="406"/>
      <c r="D264" s="406"/>
      <c r="E264" s="420"/>
      <c r="F264" s="44" t="s">
        <v>74</v>
      </c>
      <c r="G264" s="39">
        <f t="shared" si="29"/>
        <v>25659.467553438597</v>
      </c>
      <c r="H264" s="65"/>
      <c r="I264" s="66"/>
      <c r="J264" s="66">
        <f t="shared" si="28"/>
        <v>25659.467553438597</v>
      </c>
      <c r="K264" s="41">
        <f t="shared" si="30"/>
        <v>0</v>
      </c>
      <c r="L264" s="42">
        <f t="shared" si="31"/>
        <v>25659.467553438597</v>
      </c>
      <c r="M264" s="43" t="s">
        <v>75</v>
      </c>
      <c r="N264" s="264" t="s">
        <v>337</v>
      </c>
      <c r="P264" s="163"/>
    </row>
    <row r="265" spans="2:16" ht="15" customHeight="1" x14ac:dyDescent="0.3">
      <c r="B265" s="422"/>
      <c r="C265" s="406"/>
      <c r="D265" s="406" t="s">
        <v>134</v>
      </c>
      <c r="E265" s="420" t="s">
        <v>135</v>
      </c>
      <c r="F265" s="44" t="s">
        <v>97</v>
      </c>
      <c r="G265" s="39">
        <f t="shared" si="29"/>
        <v>8.7209302325581408</v>
      </c>
      <c r="H265" s="65"/>
      <c r="I265" s="66"/>
      <c r="J265" s="66">
        <f t="shared" ref="J265:J274" si="32">G62</f>
        <v>8.7209302325581408</v>
      </c>
      <c r="K265" s="41">
        <f t="shared" si="30"/>
        <v>0</v>
      </c>
      <c r="L265" s="42">
        <f t="shared" si="31"/>
        <v>8.7209302325581408</v>
      </c>
      <c r="M265" s="43" t="s">
        <v>73</v>
      </c>
      <c r="N265" s="264" t="s">
        <v>337</v>
      </c>
      <c r="P265" s="163"/>
    </row>
    <row r="266" spans="2:16" x14ac:dyDescent="0.3">
      <c r="B266" s="422"/>
      <c r="C266" s="406"/>
      <c r="D266" s="406"/>
      <c r="E266" s="420"/>
      <c r="F266" s="44" t="s">
        <v>74</v>
      </c>
      <c r="G266" s="39">
        <f t="shared" si="29"/>
        <v>8720.9302325581393</v>
      </c>
      <c r="H266" s="65"/>
      <c r="I266" s="66"/>
      <c r="J266" s="66">
        <f t="shared" si="32"/>
        <v>8720.9302325581393</v>
      </c>
      <c r="K266" s="41">
        <f t="shared" si="30"/>
        <v>0</v>
      </c>
      <c r="L266" s="42">
        <f t="shared" si="31"/>
        <v>8720.9302325581393</v>
      </c>
      <c r="M266" s="43" t="s">
        <v>75</v>
      </c>
      <c r="N266" s="264" t="s">
        <v>337</v>
      </c>
      <c r="P266" s="163"/>
    </row>
    <row r="267" spans="2:16" ht="15" customHeight="1" x14ac:dyDescent="0.3">
      <c r="B267" s="422"/>
      <c r="C267" s="406"/>
      <c r="D267" s="406" t="s">
        <v>136</v>
      </c>
      <c r="E267" s="420"/>
      <c r="F267" s="44" t="s">
        <v>97</v>
      </c>
      <c r="G267" s="39">
        <f t="shared" si="29"/>
        <v>172.10812027724711</v>
      </c>
      <c r="H267" s="65"/>
      <c r="I267" s="66"/>
      <c r="J267" s="66">
        <f t="shared" si="32"/>
        <v>172.10812027724711</v>
      </c>
      <c r="K267" s="41">
        <f t="shared" si="30"/>
        <v>0</v>
      </c>
      <c r="L267" s="42">
        <f t="shared" si="31"/>
        <v>172.10812027724711</v>
      </c>
      <c r="M267" s="43" t="s">
        <v>73</v>
      </c>
      <c r="N267" s="264" t="s">
        <v>337</v>
      </c>
      <c r="P267" s="163"/>
    </row>
    <row r="268" spans="2:16" x14ac:dyDescent="0.3">
      <c r="B268" s="422"/>
      <c r="C268" s="406"/>
      <c r="D268" s="406"/>
      <c r="E268" s="420"/>
      <c r="F268" s="44" t="s">
        <v>74</v>
      </c>
      <c r="G268" s="39">
        <f t="shared" si="29"/>
        <v>172108.1202772471</v>
      </c>
      <c r="H268" s="65"/>
      <c r="I268" s="66"/>
      <c r="J268" s="66">
        <f t="shared" si="32"/>
        <v>172108.1202772471</v>
      </c>
      <c r="K268" s="41">
        <f t="shared" si="30"/>
        <v>0</v>
      </c>
      <c r="L268" s="42">
        <f t="shared" si="31"/>
        <v>172108.1202772471</v>
      </c>
      <c r="M268" s="43" t="s">
        <v>75</v>
      </c>
      <c r="N268" s="264" t="s">
        <v>337</v>
      </c>
      <c r="P268" s="163"/>
    </row>
    <row r="269" spans="2:16" ht="15" customHeight="1" x14ac:dyDescent="0.3">
      <c r="B269" s="422"/>
      <c r="C269" s="421" t="s">
        <v>50</v>
      </c>
      <c r="D269" s="406" t="s">
        <v>137</v>
      </c>
      <c r="E269" s="420"/>
      <c r="F269" s="44" t="s">
        <v>97</v>
      </c>
      <c r="G269" s="39">
        <f t="shared" si="29"/>
        <v>122.43580523390239</v>
      </c>
      <c r="H269" s="65"/>
      <c r="I269" s="66"/>
      <c r="J269" s="66">
        <f t="shared" si="32"/>
        <v>122.43580523390239</v>
      </c>
      <c r="K269" s="41">
        <f t="shared" si="30"/>
        <v>0</v>
      </c>
      <c r="L269" s="42">
        <f t="shared" si="31"/>
        <v>122.43580523390239</v>
      </c>
      <c r="M269" s="43" t="s">
        <v>73</v>
      </c>
      <c r="N269" s="264" t="s">
        <v>337</v>
      </c>
      <c r="P269" s="163"/>
    </row>
    <row r="270" spans="2:16" x14ac:dyDescent="0.3">
      <c r="B270" s="422"/>
      <c r="C270" s="421"/>
      <c r="D270" s="406"/>
      <c r="E270" s="420"/>
      <c r="F270" s="44" t="s">
        <v>74</v>
      </c>
      <c r="G270" s="39">
        <f t="shared" si="29"/>
        <v>122435.80523390239</v>
      </c>
      <c r="H270" s="65"/>
      <c r="I270" s="66"/>
      <c r="J270" s="66">
        <f>G67</f>
        <v>122435.80523390239</v>
      </c>
      <c r="K270" s="41">
        <f t="shared" si="30"/>
        <v>0</v>
      </c>
      <c r="L270" s="42">
        <f t="shared" si="31"/>
        <v>122435.80523390239</v>
      </c>
      <c r="M270" s="43" t="s">
        <v>75</v>
      </c>
      <c r="N270" s="264" t="s">
        <v>337</v>
      </c>
      <c r="P270" s="163"/>
    </row>
    <row r="271" spans="2:16" ht="15" customHeight="1" x14ac:dyDescent="0.3">
      <c r="B271" s="422"/>
      <c r="C271" s="421"/>
      <c r="D271" s="406" t="s">
        <v>138</v>
      </c>
      <c r="E271" s="420"/>
      <c r="F271" s="44" t="s">
        <v>97</v>
      </c>
      <c r="G271" s="39">
        <f t="shared" si="29"/>
        <v>39.966595129710548</v>
      </c>
      <c r="H271" s="65"/>
      <c r="I271" s="66"/>
      <c r="J271" s="66">
        <f t="shared" si="32"/>
        <v>39.966595129710548</v>
      </c>
      <c r="K271" s="41">
        <f t="shared" si="30"/>
        <v>0</v>
      </c>
      <c r="L271" s="42">
        <f t="shared" si="31"/>
        <v>39.966595129710548</v>
      </c>
      <c r="M271" s="43" t="s">
        <v>73</v>
      </c>
      <c r="N271" s="264" t="s">
        <v>337</v>
      </c>
      <c r="P271" s="163"/>
    </row>
    <row r="272" spans="2:16" x14ac:dyDescent="0.3">
      <c r="B272" s="422"/>
      <c r="C272" s="421"/>
      <c r="D272" s="406"/>
      <c r="E272" s="420"/>
      <c r="F272" s="44" t="s">
        <v>74</v>
      </c>
      <c r="G272" s="39">
        <f t="shared" si="29"/>
        <v>39966.595129710549</v>
      </c>
      <c r="H272" s="65"/>
      <c r="I272" s="66"/>
      <c r="J272" s="66">
        <f t="shared" si="32"/>
        <v>39966.595129710549</v>
      </c>
      <c r="K272" s="41">
        <f t="shared" si="30"/>
        <v>0</v>
      </c>
      <c r="L272" s="42">
        <f t="shared" si="31"/>
        <v>39966.595129710549</v>
      </c>
      <c r="M272" s="43" t="s">
        <v>75</v>
      </c>
      <c r="N272" s="264" t="s">
        <v>337</v>
      </c>
      <c r="P272" s="163"/>
    </row>
    <row r="273" spans="2:16" ht="15" customHeight="1" x14ac:dyDescent="0.3">
      <c r="B273" s="422"/>
      <c r="C273" s="421"/>
      <c r="D273" s="406" t="s">
        <v>139</v>
      </c>
      <c r="E273" s="420"/>
      <c r="F273" s="44" t="s">
        <v>97</v>
      </c>
      <c r="G273" s="39">
        <f t="shared" si="29"/>
        <v>127.80722928376809</v>
      </c>
      <c r="H273" s="65"/>
      <c r="I273" s="66"/>
      <c r="J273" s="66">
        <f t="shared" si="32"/>
        <v>127.80722928376809</v>
      </c>
      <c r="K273" s="41">
        <f t="shared" si="30"/>
        <v>0</v>
      </c>
      <c r="L273" s="42">
        <f t="shared" si="31"/>
        <v>127.80722928376809</v>
      </c>
      <c r="M273" s="43" t="s">
        <v>73</v>
      </c>
      <c r="N273" s="264" t="s">
        <v>337</v>
      </c>
      <c r="P273" s="163"/>
    </row>
    <row r="274" spans="2:16" x14ac:dyDescent="0.3">
      <c r="B274" s="422"/>
      <c r="C274" s="421"/>
      <c r="D274" s="406"/>
      <c r="E274" s="420"/>
      <c r="F274" s="44" t="s">
        <v>74</v>
      </c>
      <c r="G274" s="39">
        <f t="shared" si="29"/>
        <v>127807.2292837681</v>
      </c>
      <c r="H274" s="65"/>
      <c r="I274" s="66"/>
      <c r="J274" s="66">
        <f t="shared" si="32"/>
        <v>127807.2292837681</v>
      </c>
      <c r="K274" s="41">
        <f t="shared" si="30"/>
        <v>0</v>
      </c>
      <c r="L274" s="42">
        <f t="shared" si="31"/>
        <v>127807.2292837681</v>
      </c>
      <c r="M274" s="43" t="s">
        <v>75</v>
      </c>
      <c r="N274" s="264" t="s">
        <v>337</v>
      </c>
      <c r="P274" s="163"/>
    </row>
    <row r="275" spans="2:16" ht="15" customHeight="1" x14ac:dyDescent="0.3">
      <c r="B275" s="414" t="s">
        <v>266</v>
      </c>
      <c r="C275" s="415" t="s">
        <v>197</v>
      </c>
      <c r="D275" s="415"/>
      <c r="E275" s="67" t="s">
        <v>198</v>
      </c>
      <c r="F275" s="59" t="s">
        <v>41</v>
      </c>
      <c r="G275" s="39">
        <f t="shared" si="29"/>
        <v>1775000</v>
      </c>
      <c r="H275" s="65"/>
      <c r="I275" s="66"/>
      <c r="J275" s="66">
        <f>G154</f>
        <v>1775000</v>
      </c>
      <c r="K275" s="41">
        <f t="shared" si="30"/>
        <v>0</v>
      </c>
      <c r="L275" s="42">
        <f t="shared" si="31"/>
        <v>1775000</v>
      </c>
      <c r="M275" s="43" t="s">
        <v>90</v>
      </c>
      <c r="N275" s="265" t="s">
        <v>306</v>
      </c>
      <c r="P275" s="163"/>
    </row>
    <row r="276" spans="2:16" ht="15" customHeight="1" x14ac:dyDescent="0.3">
      <c r="B276" s="414"/>
      <c r="C276" s="415"/>
      <c r="D276" s="415"/>
      <c r="E276" s="67" t="s">
        <v>199</v>
      </c>
      <c r="F276" s="59" t="s">
        <v>41</v>
      </c>
      <c r="G276" s="39">
        <f t="shared" si="29"/>
        <v>1144920</v>
      </c>
      <c r="H276" s="65"/>
      <c r="I276" s="66"/>
      <c r="J276" s="66">
        <f t="shared" ref="J276:J305" si="33">G155</f>
        <v>1144920</v>
      </c>
      <c r="K276" s="41">
        <f t="shared" si="30"/>
        <v>0</v>
      </c>
      <c r="L276" s="42">
        <f t="shared" si="31"/>
        <v>1144920</v>
      </c>
      <c r="M276" s="43" t="s">
        <v>90</v>
      </c>
      <c r="N276" s="265" t="s">
        <v>306</v>
      </c>
      <c r="P276" s="163"/>
    </row>
    <row r="277" spans="2:16" ht="15" customHeight="1" x14ac:dyDescent="0.3">
      <c r="B277" s="414"/>
      <c r="C277" s="415"/>
      <c r="D277" s="415"/>
      <c r="E277" s="67" t="s">
        <v>200</v>
      </c>
      <c r="F277" s="59" t="s">
        <v>41</v>
      </c>
      <c r="G277" s="39">
        <f t="shared" si="29"/>
        <v>153000</v>
      </c>
      <c r="H277" s="65"/>
      <c r="I277" s="66"/>
      <c r="J277" s="66">
        <f t="shared" si="33"/>
        <v>153000</v>
      </c>
      <c r="K277" s="41">
        <f t="shared" si="30"/>
        <v>0</v>
      </c>
      <c r="L277" s="42">
        <f t="shared" si="31"/>
        <v>153000</v>
      </c>
      <c r="M277" s="43" t="s">
        <v>90</v>
      </c>
      <c r="N277" s="265" t="s">
        <v>306</v>
      </c>
      <c r="P277" s="163"/>
    </row>
    <row r="278" spans="2:16" ht="15" customHeight="1" x14ac:dyDescent="0.3">
      <c r="B278" s="414"/>
      <c r="C278" s="415"/>
      <c r="D278" s="415"/>
      <c r="E278" s="67" t="s">
        <v>201</v>
      </c>
      <c r="F278" s="59" t="s">
        <v>41</v>
      </c>
      <c r="G278" s="39">
        <f t="shared" ref="G278:G309" si="34">SUM(H278:J278)</f>
        <v>542000</v>
      </c>
      <c r="H278" s="65"/>
      <c r="I278" s="66"/>
      <c r="J278" s="66">
        <f t="shared" si="33"/>
        <v>542000</v>
      </c>
      <c r="K278" s="41">
        <f t="shared" ref="K278:K312" si="35">H278+I278</f>
        <v>0</v>
      </c>
      <c r="L278" s="42">
        <f t="shared" ref="L278:L312" si="36">J278</f>
        <v>542000</v>
      </c>
      <c r="M278" s="43" t="s">
        <v>90</v>
      </c>
      <c r="N278" s="265" t="s">
        <v>306</v>
      </c>
      <c r="P278" s="163"/>
    </row>
    <row r="279" spans="2:16" ht="15" customHeight="1" x14ac:dyDescent="0.3">
      <c r="B279" s="414"/>
      <c r="C279" s="415"/>
      <c r="D279" s="415"/>
      <c r="E279" s="67" t="s">
        <v>202</v>
      </c>
      <c r="F279" s="59" t="s">
        <v>41</v>
      </c>
      <c r="G279" s="39">
        <f t="shared" si="34"/>
        <v>1142810</v>
      </c>
      <c r="H279" s="65"/>
      <c r="I279" s="66"/>
      <c r="J279" s="66">
        <f t="shared" si="33"/>
        <v>1142810</v>
      </c>
      <c r="K279" s="41">
        <f t="shared" si="35"/>
        <v>0</v>
      </c>
      <c r="L279" s="42">
        <f t="shared" si="36"/>
        <v>1142810</v>
      </c>
      <c r="M279" s="43" t="s">
        <v>90</v>
      </c>
      <c r="N279" s="265" t="s">
        <v>306</v>
      </c>
      <c r="P279" s="163"/>
    </row>
    <row r="280" spans="2:16" ht="15" customHeight="1" x14ac:dyDescent="0.3">
      <c r="B280" s="414"/>
      <c r="C280" s="415"/>
      <c r="D280" s="415"/>
      <c r="E280" s="67" t="s">
        <v>203</v>
      </c>
      <c r="F280" s="59" t="s">
        <v>41</v>
      </c>
      <c r="G280" s="39">
        <f t="shared" si="34"/>
        <v>19000</v>
      </c>
      <c r="H280" s="65"/>
      <c r="I280" s="66"/>
      <c r="J280" s="66">
        <f t="shared" si="33"/>
        <v>19000</v>
      </c>
      <c r="K280" s="41">
        <f t="shared" si="35"/>
        <v>0</v>
      </c>
      <c r="L280" s="42">
        <f t="shared" si="36"/>
        <v>19000</v>
      </c>
      <c r="M280" s="43" t="s">
        <v>90</v>
      </c>
      <c r="N280" s="265" t="s">
        <v>306</v>
      </c>
      <c r="P280" s="163"/>
    </row>
    <row r="281" spans="2:16" ht="15" customHeight="1" x14ac:dyDescent="0.3">
      <c r="B281" s="414"/>
      <c r="C281" s="415"/>
      <c r="D281" s="415"/>
      <c r="E281" s="67" t="s">
        <v>204</v>
      </c>
      <c r="F281" s="59" t="s">
        <v>41</v>
      </c>
      <c r="G281" s="39">
        <f t="shared" si="34"/>
        <v>1315000</v>
      </c>
      <c r="H281" s="65"/>
      <c r="I281" s="66"/>
      <c r="J281" s="66">
        <f t="shared" si="33"/>
        <v>1315000</v>
      </c>
      <c r="K281" s="41">
        <f t="shared" si="35"/>
        <v>0</v>
      </c>
      <c r="L281" s="42">
        <f t="shared" si="36"/>
        <v>1315000</v>
      </c>
      <c r="M281" s="43" t="s">
        <v>90</v>
      </c>
      <c r="N281" s="265" t="s">
        <v>306</v>
      </c>
      <c r="P281" s="163"/>
    </row>
    <row r="282" spans="2:16" ht="15" customHeight="1" x14ac:dyDescent="0.3">
      <c r="B282" s="414"/>
      <c r="C282" s="415"/>
      <c r="D282" s="415"/>
      <c r="E282" s="67" t="s">
        <v>205</v>
      </c>
      <c r="F282" s="59" t="s">
        <v>41</v>
      </c>
      <c r="G282" s="39">
        <f t="shared" si="34"/>
        <v>1938500</v>
      </c>
      <c r="H282" s="65"/>
      <c r="I282" s="66"/>
      <c r="J282" s="66">
        <f t="shared" si="33"/>
        <v>1938500</v>
      </c>
      <c r="K282" s="41">
        <f t="shared" si="35"/>
        <v>0</v>
      </c>
      <c r="L282" s="42">
        <f t="shared" si="36"/>
        <v>1938500</v>
      </c>
      <c r="M282" s="43" t="s">
        <v>90</v>
      </c>
      <c r="N282" s="265" t="s">
        <v>306</v>
      </c>
      <c r="P282" s="163"/>
    </row>
    <row r="283" spans="2:16" ht="15" customHeight="1" x14ac:dyDescent="0.3">
      <c r="B283" s="414"/>
      <c r="C283" s="415"/>
      <c r="D283" s="415"/>
      <c r="E283" s="67" t="s">
        <v>206</v>
      </c>
      <c r="F283" s="59" t="s">
        <v>41</v>
      </c>
      <c r="G283" s="39">
        <f t="shared" si="34"/>
        <v>692000</v>
      </c>
      <c r="H283" s="65"/>
      <c r="I283" s="66"/>
      <c r="J283" s="66">
        <f t="shared" si="33"/>
        <v>692000</v>
      </c>
      <c r="K283" s="41">
        <f t="shared" si="35"/>
        <v>0</v>
      </c>
      <c r="L283" s="42">
        <f t="shared" si="36"/>
        <v>692000</v>
      </c>
      <c r="M283" s="43" t="s">
        <v>90</v>
      </c>
      <c r="N283" s="265" t="s">
        <v>306</v>
      </c>
      <c r="P283" s="163"/>
    </row>
    <row r="284" spans="2:16" ht="15" customHeight="1" x14ac:dyDescent="0.3">
      <c r="B284" s="414"/>
      <c r="C284" s="415"/>
      <c r="D284" s="415"/>
      <c r="E284" s="67" t="s">
        <v>207</v>
      </c>
      <c r="F284" s="59" t="s">
        <v>41</v>
      </c>
      <c r="G284" s="39">
        <f t="shared" si="34"/>
        <v>3185000</v>
      </c>
      <c r="H284" s="65"/>
      <c r="I284" s="66"/>
      <c r="J284" s="66">
        <f t="shared" si="33"/>
        <v>3185000</v>
      </c>
      <c r="K284" s="41">
        <f t="shared" si="35"/>
        <v>0</v>
      </c>
      <c r="L284" s="42">
        <f t="shared" si="36"/>
        <v>3185000</v>
      </c>
      <c r="M284" s="43" t="s">
        <v>90</v>
      </c>
      <c r="N284" s="265" t="s">
        <v>306</v>
      </c>
      <c r="P284" s="163"/>
    </row>
    <row r="285" spans="2:16" ht="15" customHeight="1" x14ac:dyDescent="0.3">
      <c r="B285" s="414"/>
      <c r="C285" s="415"/>
      <c r="D285" s="415"/>
      <c r="E285" s="67" t="s">
        <v>208</v>
      </c>
      <c r="F285" s="59" t="s">
        <v>41</v>
      </c>
      <c r="G285" s="39">
        <f t="shared" si="34"/>
        <v>1639210</v>
      </c>
      <c r="H285" s="65"/>
      <c r="I285" s="66"/>
      <c r="J285" s="66">
        <f t="shared" si="33"/>
        <v>1639210</v>
      </c>
      <c r="K285" s="41">
        <f t="shared" si="35"/>
        <v>0</v>
      </c>
      <c r="L285" s="42">
        <f t="shared" si="36"/>
        <v>1639210</v>
      </c>
      <c r="M285" s="43" t="s">
        <v>90</v>
      </c>
      <c r="N285" s="265" t="s">
        <v>306</v>
      </c>
      <c r="P285" s="163"/>
    </row>
    <row r="286" spans="2:16" ht="15" customHeight="1" x14ac:dyDescent="0.3">
      <c r="B286" s="414"/>
      <c r="C286" s="415"/>
      <c r="D286" s="415"/>
      <c r="E286" s="67" t="s">
        <v>209</v>
      </c>
      <c r="F286" s="59" t="s">
        <v>41</v>
      </c>
      <c r="G286" s="39">
        <f t="shared" si="34"/>
        <v>1960090</v>
      </c>
      <c r="H286" s="65"/>
      <c r="I286" s="66"/>
      <c r="J286" s="66">
        <f t="shared" si="33"/>
        <v>1960090</v>
      </c>
      <c r="K286" s="41">
        <f t="shared" si="35"/>
        <v>0</v>
      </c>
      <c r="L286" s="42">
        <f t="shared" si="36"/>
        <v>1960090</v>
      </c>
      <c r="M286" s="43" t="s">
        <v>90</v>
      </c>
      <c r="N286" s="265" t="s">
        <v>306</v>
      </c>
      <c r="P286" s="163"/>
    </row>
    <row r="287" spans="2:16" ht="15" customHeight="1" x14ac:dyDescent="0.3">
      <c r="B287" s="414"/>
      <c r="C287" s="415"/>
      <c r="D287" s="415"/>
      <c r="E287" s="67" t="s">
        <v>210</v>
      </c>
      <c r="F287" s="59" t="s">
        <v>41</v>
      </c>
      <c r="G287" s="39">
        <f t="shared" si="34"/>
        <v>8915000</v>
      </c>
      <c r="H287" s="65"/>
      <c r="I287" s="66"/>
      <c r="J287" s="66">
        <f t="shared" si="33"/>
        <v>8915000</v>
      </c>
      <c r="K287" s="41">
        <f t="shared" si="35"/>
        <v>0</v>
      </c>
      <c r="L287" s="42">
        <f t="shared" si="36"/>
        <v>8915000</v>
      </c>
      <c r="M287" s="43" t="s">
        <v>90</v>
      </c>
      <c r="N287" s="265" t="s">
        <v>306</v>
      </c>
      <c r="P287" s="163"/>
    </row>
    <row r="288" spans="2:16" ht="15" customHeight="1" x14ac:dyDescent="0.3">
      <c r="B288" s="414"/>
      <c r="C288" s="415"/>
      <c r="D288" s="415"/>
      <c r="E288" s="67" t="s">
        <v>211</v>
      </c>
      <c r="F288" s="59" t="s">
        <v>41</v>
      </c>
      <c r="G288" s="39">
        <f t="shared" si="34"/>
        <v>18000</v>
      </c>
      <c r="H288" s="65"/>
      <c r="I288" s="66"/>
      <c r="J288" s="66">
        <f t="shared" si="33"/>
        <v>18000</v>
      </c>
      <c r="K288" s="41">
        <f t="shared" si="35"/>
        <v>0</v>
      </c>
      <c r="L288" s="42">
        <f t="shared" si="36"/>
        <v>18000</v>
      </c>
      <c r="M288" s="43" t="s">
        <v>90</v>
      </c>
      <c r="N288" s="265" t="s">
        <v>306</v>
      </c>
      <c r="P288" s="163"/>
    </row>
    <row r="289" spans="2:16" ht="15" customHeight="1" x14ac:dyDescent="0.3">
      <c r="B289" s="414"/>
      <c r="C289" s="415"/>
      <c r="D289" s="415"/>
      <c r="E289" s="67" t="s">
        <v>212</v>
      </c>
      <c r="F289" s="59" t="s">
        <v>41</v>
      </c>
      <c r="G289" s="39">
        <f t="shared" si="34"/>
        <v>2488272</v>
      </c>
      <c r="H289" s="65"/>
      <c r="I289" s="66"/>
      <c r="J289" s="66">
        <f t="shared" si="33"/>
        <v>2488272</v>
      </c>
      <c r="K289" s="41">
        <f t="shared" si="35"/>
        <v>0</v>
      </c>
      <c r="L289" s="42">
        <f t="shared" si="36"/>
        <v>2488272</v>
      </c>
      <c r="M289" s="43" t="s">
        <v>90</v>
      </c>
      <c r="N289" s="265" t="s">
        <v>306</v>
      </c>
      <c r="P289" s="163"/>
    </row>
    <row r="290" spans="2:16" ht="15" customHeight="1" x14ac:dyDescent="0.3">
      <c r="B290" s="414"/>
      <c r="C290" s="415"/>
      <c r="D290" s="415"/>
      <c r="E290" s="67" t="s">
        <v>213</v>
      </c>
      <c r="F290" s="59" t="s">
        <v>41</v>
      </c>
      <c r="G290" s="39">
        <f t="shared" si="34"/>
        <v>2514460</v>
      </c>
      <c r="H290" s="65"/>
      <c r="I290" s="66"/>
      <c r="J290" s="66">
        <f t="shared" si="33"/>
        <v>2514460</v>
      </c>
      <c r="K290" s="41">
        <f t="shared" si="35"/>
        <v>0</v>
      </c>
      <c r="L290" s="42">
        <f t="shared" si="36"/>
        <v>2514460</v>
      </c>
      <c r="M290" s="43" t="s">
        <v>90</v>
      </c>
      <c r="N290" s="265" t="s">
        <v>306</v>
      </c>
      <c r="P290" s="163"/>
    </row>
    <row r="291" spans="2:16" ht="15" customHeight="1" x14ac:dyDescent="0.3">
      <c r="B291" s="414"/>
      <c r="C291" s="415"/>
      <c r="D291" s="415"/>
      <c r="E291" s="67" t="s">
        <v>214</v>
      </c>
      <c r="F291" s="59" t="s">
        <v>41</v>
      </c>
      <c r="G291" s="39">
        <f t="shared" si="34"/>
        <v>4815000</v>
      </c>
      <c r="H291" s="65"/>
      <c r="I291" s="66"/>
      <c r="J291" s="66">
        <f t="shared" si="33"/>
        <v>4815000</v>
      </c>
      <c r="K291" s="41">
        <f t="shared" si="35"/>
        <v>0</v>
      </c>
      <c r="L291" s="42">
        <f t="shared" si="36"/>
        <v>4815000</v>
      </c>
      <c r="M291" s="43" t="s">
        <v>90</v>
      </c>
      <c r="N291" s="265" t="s">
        <v>306</v>
      </c>
      <c r="P291" s="163"/>
    </row>
    <row r="292" spans="2:16" ht="15" customHeight="1" x14ac:dyDescent="0.3">
      <c r="B292" s="414"/>
      <c r="C292" s="415"/>
      <c r="D292" s="415"/>
      <c r="E292" s="67" t="s">
        <v>215</v>
      </c>
      <c r="F292" s="59" t="s">
        <v>41</v>
      </c>
      <c r="G292" s="39">
        <f t="shared" si="34"/>
        <v>18000</v>
      </c>
      <c r="H292" s="65"/>
      <c r="I292" s="66"/>
      <c r="J292" s="66">
        <f t="shared" si="33"/>
        <v>18000</v>
      </c>
      <c r="K292" s="41">
        <f t="shared" si="35"/>
        <v>0</v>
      </c>
      <c r="L292" s="42">
        <f t="shared" si="36"/>
        <v>18000</v>
      </c>
      <c r="M292" s="43" t="s">
        <v>90</v>
      </c>
      <c r="N292" s="265" t="s">
        <v>306</v>
      </c>
      <c r="P292" s="163"/>
    </row>
    <row r="293" spans="2:16" ht="15" customHeight="1" x14ac:dyDescent="0.3">
      <c r="B293" s="414"/>
      <c r="C293" s="415"/>
      <c r="D293" s="415"/>
      <c r="E293" s="67" t="s">
        <v>216</v>
      </c>
      <c r="F293" s="59" t="s">
        <v>41</v>
      </c>
      <c r="G293" s="39">
        <f t="shared" si="34"/>
        <v>2585860</v>
      </c>
      <c r="H293" s="65"/>
      <c r="I293" s="66"/>
      <c r="J293" s="66">
        <f t="shared" si="33"/>
        <v>2585860</v>
      </c>
      <c r="K293" s="41">
        <f t="shared" si="35"/>
        <v>0</v>
      </c>
      <c r="L293" s="42">
        <f t="shared" si="36"/>
        <v>2585860</v>
      </c>
      <c r="M293" s="43" t="s">
        <v>90</v>
      </c>
      <c r="N293" s="265" t="s">
        <v>306</v>
      </c>
      <c r="P293" s="163"/>
    </row>
    <row r="294" spans="2:16" ht="15" customHeight="1" x14ac:dyDescent="0.3">
      <c r="B294" s="414"/>
      <c r="C294" s="415"/>
      <c r="D294" s="415"/>
      <c r="E294" s="67" t="s">
        <v>217</v>
      </c>
      <c r="F294" s="59" t="s">
        <v>41</v>
      </c>
      <c r="G294" s="39">
        <f t="shared" si="34"/>
        <v>2275660</v>
      </c>
      <c r="H294" s="65"/>
      <c r="I294" s="66"/>
      <c r="J294" s="66">
        <f t="shared" si="33"/>
        <v>2275660</v>
      </c>
      <c r="K294" s="41">
        <f t="shared" si="35"/>
        <v>0</v>
      </c>
      <c r="L294" s="42">
        <f t="shared" si="36"/>
        <v>2275660</v>
      </c>
      <c r="M294" s="43" t="s">
        <v>90</v>
      </c>
      <c r="N294" s="265" t="s">
        <v>306</v>
      </c>
      <c r="P294" s="163"/>
    </row>
    <row r="295" spans="2:16" ht="15" customHeight="1" x14ac:dyDescent="0.3">
      <c r="B295" s="414"/>
      <c r="C295" s="415"/>
      <c r="D295" s="415"/>
      <c r="E295" s="67" t="s">
        <v>218</v>
      </c>
      <c r="F295" s="59" t="s">
        <v>41</v>
      </c>
      <c r="G295" s="39">
        <f t="shared" si="34"/>
        <v>1251340</v>
      </c>
      <c r="H295" s="65"/>
      <c r="I295" s="66"/>
      <c r="J295" s="66">
        <f t="shared" si="33"/>
        <v>1251340</v>
      </c>
      <c r="K295" s="41">
        <f t="shared" si="35"/>
        <v>0</v>
      </c>
      <c r="L295" s="42">
        <f t="shared" si="36"/>
        <v>1251340</v>
      </c>
      <c r="M295" s="43" t="s">
        <v>90</v>
      </c>
      <c r="N295" s="265" t="s">
        <v>306</v>
      </c>
      <c r="P295" s="163"/>
    </row>
    <row r="296" spans="2:16" ht="15" customHeight="1" x14ac:dyDescent="0.3">
      <c r="B296" s="414"/>
      <c r="C296" s="415"/>
      <c r="D296" s="415"/>
      <c r="E296" s="67" t="s">
        <v>219</v>
      </c>
      <c r="F296" s="59" t="s">
        <v>41</v>
      </c>
      <c r="G296" s="39">
        <f t="shared" si="34"/>
        <v>4000000</v>
      </c>
      <c r="H296" s="65"/>
      <c r="I296" s="66"/>
      <c r="J296" s="66">
        <f t="shared" si="33"/>
        <v>4000000</v>
      </c>
      <c r="K296" s="41">
        <f t="shared" si="35"/>
        <v>0</v>
      </c>
      <c r="L296" s="42">
        <f t="shared" si="36"/>
        <v>4000000</v>
      </c>
      <c r="M296" s="43" t="s">
        <v>90</v>
      </c>
      <c r="N296" s="265" t="s">
        <v>306</v>
      </c>
      <c r="P296" s="163"/>
    </row>
    <row r="297" spans="2:16" ht="15" customHeight="1" x14ac:dyDescent="0.3">
      <c r="B297" s="414"/>
      <c r="C297" s="415"/>
      <c r="D297" s="415"/>
      <c r="E297" s="67" t="s">
        <v>220</v>
      </c>
      <c r="F297" s="59" t="s">
        <v>41</v>
      </c>
      <c r="G297" s="39">
        <f t="shared" si="34"/>
        <v>10215000</v>
      </c>
      <c r="H297" s="65"/>
      <c r="I297" s="66"/>
      <c r="J297" s="66">
        <f t="shared" si="33"/>
        <v>10215000</v>
      </c>
      <c r="K297" s="41">
        <f t="shared" si="35"/>
        <v>0</v>
      </c>
      <c r="L297" s="42">
        <f t="shared" si="36"/>
        <v>10215000</v>
      </c>
      <c r="M297" s="43" t="s">
        <v>90</v>
      </c>
      <c r="N297" s="265" t="s">
        <v>306</v>
      </c>
      <c r="P297" s="163"/>
    </row>
    <row r="298" spans="2:16" ht="15" customHeight="1" x14ac:dyDescent="0.3">
      <c r="B298" s="414"/>
      <c r="C298" s="415"/>
      <c r="D298" s="415"/>
      <c r="E298" s="67" t="s">
        <v>221</v>
      </c>
      <c r="F298" s="59" t="s">
        <v>41</v>
      </c>
      <c r="G298" s="39">
        <f t="shared" si="34"/>
        <v>4800920</v>
      </c>
      <c r="H298" s="65"/>
      <c r="I298" s="66"/>
      <c r="J298" s="66">
        <f t="shared" si="33"/>
        <v>4800920</v>
      </c>
      <c r="K298" s="41">
        <f t="shared" si="35"/>
        <v>0</v>
      </c>
      <c r="L298" s="42">
        <f t="shared" si="36"/>
        <v>4800920</v>
      </c>
      <c r="M298" s="43" t="s">
        <v>90</v>
      </c>
      <c r="N298" s="265" t="s">
        <v>306</v>
      </c>
      <c r="P298" s="163"/>
    </row>
    <row r="299" spans="2:16" ht="15" customHeight="1" x14ac:dyDescent="0.3">
      <c r="B299" s="414"/>
      <c r="C299" s="415"/>
      <c r="D299" s="415"/>
      <c r="E299" s="67" t="s">
        <v>222</v>
      </c>
      <c r="F299" s="59" t="s">
        <v>41</v>
      </c>
      <c r="G299" s="39">
        <f t="shared" si="34"/>
        <v>16000</v>
      </c>
      <c r="H299" s="65"/>
      <c r="I299" s="66"/>
      <c r="J299" s="66">
        <f t="shared" si="33"/>
        <v>16000</v>
      </c>
      <c r="K299" s="41">
        <f t="shared" si="35"/>
        <v>0</v>
      </c>
      <c r="L299" s="42">
        <f t="shared" si="36"/>
        <v>16000</v>
      </c>
      <c r="M299" s="43" t="s">
        <v>90</v>
      </c>
      <c r="N299" s="265" t="s">
        <v>306</v>
      </c>
      <c r="P299" s="163"/>
    </row>
    <row r="300" spans="2:16" ht="15" customHeight="1" x14ac:dyDescent="0.3">
      <c r="B300" s="414"/>
      <c r="C300" s="415"/>
      <c r="D300" s="415"/>
      <c r="E300" s="67" t="s">
        <v>223</v>
      </c>
      <c r="F300" s="59" t="s">
        <v>41</v>
      </c>
      <c r="G300" s="39">
        <f t="shared" si="34"/>
        <v>2142322</v>
      </c>
      <c r="H300" s="65"/>
      <c r="I300" s="66"/>
      <c r="J300" s="66">
        <f t="shared" si="33"/>
        <v>2142322</v>
      </c>
      <c r="K300" s="41">
        <f t="shared" si="35"/>
        <v>0</v>
      </c>
      <c r="L300" s="42">
        <f t="shared" si="36"/>
        <v>2142322</v>
      </c>
      <c r="M300" s="43" t="s">
        <v>90</v>
      </c>
      <c r="N300" s="265" t="s">
        <v>306</v>
      </c>
      <c r="P300" s="163"/>
    </row>
    <row r="301" spans="2:16" ht="15" customHeight="1" x14ac:dyDescent="0.3">
      <c r="B301" s="414"/>
      <c r="C301" s="415"/>
      <c r="D301" s="415"/>
      <c r="E301" s="67" t="s">
        <v>224</v>
      </c>
      <c r="F301" s="59" t="s">
        <v>41</v>
      </c>
      <c r="G301" s="39">
        <f t="shared" si="34"/>
        <v>7685000</v>
      </c>
      <c r="H301" s="65"/>
      <c r="I301" s="66"/>
      <c r="J301" s="66">
        <f t="shared" si="33"/>
        <v>7685000</v>
      </c>
      <c r="K301" s="41">
        <f t="shared" si="35"/>
        <v>0</v>
      </c>
      <c r="L301" s="42">
        <f t="shared" si="36"/>
        <v>7685000</v>
      </c>
      <c r="M301" s="43" t="s">
        <v>90</v>
      </c>
      <c r="N301" s="265" t="s">
        <v>306</v>
      </c>
      <c r="P301" s="163"/>
    </row>
    <row r="302" spans="2:16" ht="15" customHeight="1" x14ac:dyDescent="0.3">
      <c r="B302" s="414"/>
      <c r="C302" s="415"/>
      <c r="D302" s="415"/>
      <c r="E302" s="67" t="s">
        <v>225</v>
      </c>
      <c r="F302" s="59" t="s">
        <v>41</v>
      </c>
      <c r="G302" s="39">
        <f t="shared" si="34"/>
        <v>3957800</v>
      </c>
      <c r="H302" s="65"/>
      <c r="I302" s="66"/>
      <c r="J302" s="66">
        <f t="shared" si="33"/>
        <v>3957800</v>
      </c>
      <c r="K302" s="41">
        <f t="shared" si="35"/>
        <v>0</v>
      </c>
      <c r="L302" s="42">
        <f t="shared" si="36"/>
        <v>3957800</v>
      </c>
      <c r="M302" s="43" t="s">
        <v>90</v>
      </c>
      <c r="N302" s="265" t="s">
        <v>306</v>
      </c>
      <c r="P302" s="163"/>
    </row>
    <row r="303" spans="2:16" ht="15" customHeight="1" x14ac:dyDescent="0.3">
      <c r="B303" s="414"/>
      <c r="C303" s="415"/>
      <c r="D303" s="415"/>
      <c r="E303" s="67" t="s">
        <v>226</v>
      </c>
      <c r="F303" s="59" t="s">
        <v>41</v>
      </c>
      <c r="G303" s="39">
        <f t="shared" si="34"/>
        <v>1297613</v>
      </c>
      <c r="H303" s="65"/>
      <c r="I303" s="66"/>
      <c r="J303" s="66">
        <f t="shared" si="33"/>
        <v>1297613</v>
      </c>
      <c r="K303" s="41">
        <f t="shared" si="35"/>
        <v>0</v>
      </c>
      <c r="L303" s="42">
        <f t="shared" si="36"/>
        <v>1297613</v>
      </c>
      <c r="M303" s="43" t="s">
        <v>90</v>
      </c>
      <c r="N303" s="265" t="s">
        <v>306</v>
      </c>
      <c r="P303" s="163"/>
    </row>
    <row r="304" spans="2:16" ht="15" customHeight="1" x14ac:dyDescent="0.3">
      <c r="B304" s="414"/>
      <c r="C304" s="415"/>
      <c r="D304" s="415"/>
      <c r="E304" s="67" t="s">
        <v>227</v>
      </c>
      <c r="F304" s="59" t="s">
        <v>41</v>
      </c>
      <c r="G304" s="39">
        <f t="shared" si="34"/>
        <v>1689100</v>
      </c>
      <c r="H304" s="65"/>
      <c r="I304" s="66"/>
      <c r="J304" s="66">
        <f t="shared" si="33"/>
        <v>1689100</v>
      </c>
      <c r="K304" s="41">
        <f t="shared" si="35"/>
        <v>0</v>
      </c>
      <c r="L304" s="42">
        <f t="shared" si="36"/>
        <v>1689100</v>
      </c>
      <c r="M304" s="43" t="s">
        <v>90</v>
      </c>
      <c r="N304" s="265" t="s">
        <v>306</v>
      </c>
      <c r="P304" s="163"/>
    </row>
    <row r="305" spans="2:16" ht="15" customHeight="1" x14ac:dyDescent="0.3">
      <c r="B305" s="414"/>
      <c r="C305" s="415"/>
      <c r="D305" s="415"/>
      <c r="E305" s="67" t="s">
        <v>228</v>
      </c>
      <c r="F305" s="59" t="s">
        <v>41</v>
      </c>
      <c r="G305" s="39">
        <f t="shared" si="34"/>
        <v>2155000</v>
      </c>
      <c r="H305" s="65"/>
      <c r="I305" s="66"/>
      <c r="J305" s="66">
        <f t="shared" si="33"/>
        <v>2155000</v>
      </c>
      <c r="K305" s="41">
        <f t="shared" si="35"/>
        <v>0</v>
      </c>
      <c r="L305" s="42">
        <f t="shared" si="36"/>
        <v>2155000</v>
      </c>
      <c r="M305" s="43" t="s">
        <v>90</v>
      </c>
      <c r="N305" s="265" t="s">
        <v>306</v>
      </c>
      <c r="P305" s="163"/>
    </row>
    <row r="306" spans="2:16" ht="29.25" customHeight="1" x14ac:dyDescent="0.3">
      <c r="B306" s="414"/>
      <c r="C306" s="415" t="s">
        <v>267</v>
      </c>
      <c r="D306" s="416"/>
      <c r="E306" s="67" t="s">
        <v>268</v>
      </c>
      <c r="F306" s="59" t="s">
        <v>41</v>
      </c>
      <c r="G306" s="39">
        <f t="shared" si="34"/>
        <v>14000</v>
      </c>
      <c r="H306" s="65"/>
      <c r="I306" s="66"/>
      <c r="J306" s="66">
        <v>14000</v>
      </c>
      <c r="K306" s="41">
        <f t="shared" si="35"/>
        <v>0</v>
      </c>
      <c r="L306" s="42">
        <f t="shared" si="36"/>
        <v>14000</v>
      </c>
      <c r="M306" s="43" t="s">
        <v>90</v>
      </c>
      <c r="N306" s="269" t="s">
        <v>341</v>
      </c>
      <c r="P306" s="163"/>
    </row>
    <row r="307" spans="2:16" ht="28.8" x14ac:dyDescent="0.3">
      <c r="B307" s="414"/>
      <c r="C307" s="415"/>
      <c r="D307" s="415"/>
      <c r="E307" s="67" t="s">
        <v>269</v>
      </c>
      <c r="F307" s="59" t="s">
        <v>41</v>
      </c>
      <c r="G307" s="39">
        <f t="shared" si="34"/>
        <v>5000</v>
      </c>
      <c r="H307" s="65"/>
      <c r="I307" s="66"/>
      <c r="J307" s="66">
        <v>5000</v>
      </c>
      <c r="K307" s="41">
        <f t="shared" si="35"/>
        <v>0</v>
      </c>
      <c r="L307" s="42">
        <f t="shared" si="36"/>
        <v>5000</v>
      </c>
      <c r="M307" s="43" t="s">
        <v>90</v>
      </c>
      <c r="N307" s="269" t="s">
        <v>341</v>
      </c>
      <c r="P307" s="163"/>
    </row>
    <row r="308" spans="2:16" ht="28.8" x14ac:dyDescent="0.3">
      <c r="B308" s="414"/>
      <c r="C308" s="415"/>
      <c r="D308" s="415"/>
      <c r="E308" s="67" t="s">
        <v>270</v>
      </c>
      <c r="F308" s="59" t="s">
        <v>41</v>
      </c>
      <c r="G308" s="39">
        <f t="shared" si="34"/>
        <v>6500</v>
      </c>
      <c r="H308" s="65"/>
      <c r="I308" s="66"/>
      <c r="J308" s="66">
        <v>6500</v>
      </c>
      <c r="K308" s="41">
        <f t="shared" si="35"/>
        <v>0</v>
      </c>
      <c r="L308" s="42">
        <f t="shared" si="36"/>
        <v>6500</v>
      </c>
      <c r="M308" s="43" t="s">
        <v>90</v>
      </c>
      <c r="N308" s="269" t="s">
        <v>343</v>
      </c>
      <c r="P308" s="163"/>
    </row>
    <row r="309" spans="2:16" ht="28.8" x14ac:dyDescent="0.3">
      <c r="B309" s="414"/>
      <c r="C309" s="415"/>
      <c r="D309" s="415"/>
      <c r="E309" s="67" t="s">
        <v>271</v>
      </c>
      <c r="F309" s="59" t="s">
        <v>41</v>
      </c>
      <c r="G309" s="39">
        <f t="shared" si="34"/>
        <v>3000</v>
      </c>
      <c r="H309" s="65"/>
      <c r="I309" s="66"/>
      <c r="J309" s="66">
        <v>3000</v>
      </c>
      <c r="K309" s="41">
        <f t="shared" si="35"/>
        <v>0</v>
      </c>
      <c r="L309" s="42">
        <f t="shared" si="36"/>
        <v>3000</v>
      </c>
      <c r="M309" s="43" t="s">
        <v>90</v>
      </c>
      <c r="N309" s="269" t="s">
        <v>340</v>
      </c>
      <c r="P309" s="163"/>
    </row>
    <row r="310" spans="2:16" ht="28.8" x14ac:dyDescent="0.3">
      <c r="B310" s="414"/>
      <c r="C310" s="415"/>
      <c r="D310" s="415"/>
      <c r="E310" s="67" t="s">
        <v>272</v>
      </c>
      <c r="F310" s="59" t="s">
        <v>41</v>
      </c>
      <c r="G310" s="39">
        <f t="shared" ref="G310:G312" si="37">SUM(H310:J310)</f>
        <v>4000</v>
      </c>
      <c r="H310" s="65"/>
      <c r="I310" s="66"/>
      <c r="J310" s="66">
        <v>4000</v>
      </c>
      <c r="K310" s="41">
        <f t="shared" si="35"/>
        <v>0</v>
      </c>
      <c r="L310" s="42">
        <f t="shared" si="36"/>
        <v>4000</v>
      </c>
      <c r="M310" s="43" t="s">
        <v>90</v>
      </c>
      <c r="N310" s="269" t="s">
        <v>342</v>
      </c>
      <c r="P310" s="163"/>
    </row>
    <row r="311" spans="2:16" x14ac:dyDescent="0.3">
      <c r="B311" s="414"/>
      <c r="C311" s="415"/>
      <c r="D311" s="415"/>
      <c r="E311" s="67" t="s">
        <v>273</v>
      </c>
      <c r="F311" s="59" t="s">
        <v>41</v>
      </c>
      <c r="G311" s="39">
        <f t="shared" si="37"/>
        <v>6500</v>
      </c>
      <c r="H311" s="65"/>
      <c r="I311" s="66"/>
      <c r="J311" s="66">
        <v>6500</v>
      </c>
      <c r="K311" s="41">
        <f t="shared" si="35"/>
        <v>0</v>
      </c>
      <c r="L311" s="42">
        <f t="shared" si="36"/>
        <v>6500</v>
      </c>
      <c r="M311" s="43" t="s">
        <v>90</v>
      </c>
      <c r="N311" s="269" t="s">
        <v>340</v>
      </c>
      <c r="P311" s="163"/>
    </row>
    <row r="312" spans="2:16" x14ac:dyDescent="0.3">
      <c r="B312" s="414"/>
      <c r="C312" s="415"/>
      <c r="D312" s="415"/>
      <c r="E312" s="67" t="s">
        <v>274</v>
      </c>
      <c r="F312" s="59" t="s">
        <v>41</v>
      </c>
      <c r="G312" s="39">
        <f t="shared" si="37"/>
        <v>4000</v>
      </c>
      <c r="H312" s="65"/>
      <c r="I312" s="66"/>
      <c r="J312" s="66">
        <v>4000</v>
      </c>
      <c r="K312" s="41">
        <f t="shared" si="35"/>
        <v>0</v>
      </c>
      <c r="L312" s="42">
        <f t="shared" si="36"/>
        <v>4000</v>
      </c>
      <c r="M312" s="43" t="s">
        <v>90</v>
      </c>
      <c r="N312" s="269" t="s">
        <v>340</v>
      </c>
      <c r="P312" s="163"/>
    </row>
    <row r="313" spans="2:16" x14ac:dyDescent="0.3">
      <c r="P313" s="163"/>
    </row>
    <row r="314" spans="2:16" x14ac:dyDescent="0.3">
      <c r="B314" s="68" t="s">
        <v>371</v>
      </c>
      <c r="P314" s="163"/>
    </row>
    <row r="315" spans="2:16" ht="14.25" customHeight="1" x14ac:dyDescent="0.3">
      <c r="B315" s="417" t="s">
        <v>336</v>
      </c>
      <c r="C315" s="418"/>
      <c r="D315" s="418"/>
      <c r="E315" s="418"/>
      <c r="F315" s="418"/>
      <c r="G315" s="418"/>
      <c r="H315" s="418"/>
      <c r="I315" s="418"/>
      <c r="J315" s="418"/>
      <c r="K315" s="418"/>
      <c r="L315" s="418"/>
      <c r="M315" s="418"/>
      <c r="N315" s="418"/>
      <c r="P315" s="163"/>
    </row>
    <row r="316" spans="2:16" ht="15" customHeight="1" x14ac:dyDescent="0.3">
      <c r="B316" s="405" t="s">
        <v>331</v>
      </c>
      <c r="C316" s="405"/>
      <c r="D316" s="405"/>
      <c r="E316" s="405"/>
      <c r="F316" s="405"/>
      <c r="G316" s="405"/>
      <c r="H316" s="405"/>
      <c r="I316" s="405"/>
      <c r="J316" s="405"/>
      <c r="K316" s="405"/>
      <c r="L316" s="405"/>
      <c r="M316" s="405"/>
      <c r="N316" s="405"/>
      <c r="P316" s="163"/>
    </row>
    <row r="317" spans="2:16" x14ac:dyDescent="0.3">
      <c r="B317" s="405" t="s">
        <v>332</v>
      </c>
      <c r="C317" s="405"/>
      <c r="D317" s="405"/>
      <c r="E317" s="405"/>
      <c r="F317" s="405"/>
      <c r="G317" s="405"/>
      <c r="H317" s="405"/>
      <c r="I317" s="405"/>
      <c r="J317" s="405"/>
      <c r="K317" s="405"/>
      <c r="L317" s="405"/>
      <c r="M317" s="405"/>
      <c r="N317" s="405"/>
      <c r="P317" s="163"/>
    </row>
    <row r="318" spans="2:16" x14ac:dyDescent="0.3">
      <c r="B318" s="202" t="s">
        <v>333</v>
      </c>
      <c r="C318" s="202"/>
      <c r="D318" s="202"/>
      <c r="E318" s="202"/>
      <c r="F318" s="202"/>
      <c r="G318" s="202"/>
      <c r="H318" s="202"/>
      <c r="I318" s="202"/>
      <c r="J318" s="202"/>
      <c r="K318" s="202"/>
      <c r="L318" s="202"/>
      <c r="M318" s="202"/>
      <c r="N318" s="202"/>
      <c r="P318" s="163"/>
    </row>
    <row r="319" spans="2:16" x14ac:dyDescent="0.3">
      <c r="B319" s="419" t="s">
        <v>334</v>
      </c>
      <c r="C319" s="419"/>
      <c r="D319" s="419"/>
      <c r="E319" s="419"/>
      <c r="F319" s="419"/>
      <c r="G319" s="419"/>
      <c r="H319" s="419"/>
      <c r="I319" s="419"/>
      <c r="J319" s="419"/>
      <c r="K319" s="419"/>
      <c r="L319" s="419"/>
      <c r="M319" s="419"/>
      <c r="N319" s="419"/>
    </row>
    <row r="320" spans="2:16" ht="15" customHeight="1" x14ac:dyDescent="0.3">
      <c r="B320" s="413" t="s">
        <v>335</v>
      </c>
      <c r="C320" s="413"/>
      <c r="D320" s="413"/>
      <c r="E320" s="413"/>
      <c r="F320" s="413"/>
      <c r="G320" s="413"/>
      <c r="H320" s="413"/>
      <c r="I320" s="413"/>
      <c r="J320" s="413"/>
      <c r="K320" s="413"/>
      <c r="L320" s="413"/>
      <c r="M320" s="413"/>
      <c r="N320" s="413"/>
    </row>
    <row r="321" spans="7:14" x14ac:dyDescent="0.3">
      <c r="G321" s="69"/>
      <c r="H321" s="69"/>
      <c r="I321" s="69"/>
      <c r="J321" s="69"/>
      <c r="K321"/>
      <c r="L321"/>
      <c r="M321"/>
      <c r="N321"/>
    </row>
    <row r="322" spans="7:14" x14ac:dyDescent="0.3">
      <c r="G322" s="69"/>
      <c r="H322" s="69"/>
      <c r="I322" s="69"/>
      <c r="J322" s="69"/>
      <c r="K322"/>
      <c r="L322"/>
      <c r="M322"/>
      <c r="N322"/>
    </row>
    <row r="323" spans="7:14" x14ac:dyDescent="0.3">
      <c r="G323" s="69"/>
      <c r="H323" s="69"/>
      <c r="I323" s="69"/>
      <c r="J323" s="69"/>
      <c r="K323"/>
      <c r="L323"/>
      <c r="M323"/>
      <c r="N323"/>
    </row>
    <row r="324" spans="7:14" x14ac:dyDescent="0.3">
      <c r="G324" s="69"/>
      <c r="H324" s="69"/>
      <c r="I324" s="69"/>
      <c r="J324" s="69"/>
      <c r="K324"/>
      <c r="L324"/>
      <c r="M324"/>
      <c r="N324"/>
    </row>
    <row r="325" spans="7:14" x14ac:dyDescent="0.3">
      <c r="G325" s="69"/>
      <c r="H325" s="69"/>
      <c r="I325" s="69"/>
      <c r="J325" s="69"/>
      <c r="K325"/>
      <c r="L325"/>
      <c r="M325"/>
      <c r="N325"/>
    </row>
    <row r="326" spans="7:14" ht="15" customHeight="1" x14ac:dyDescent="0.3">
      <c r="G326" s="69"/>
      <c r="H326" s="69"/>
      <c r="I326" s="69"/>
      <c r="J326" s="69"/>
      <c r="K326"/>
      <c r="L326"/>
      <c r="M326"/>
      <c r="N326"/>
    </row>
    <row r="327" spans="7:14" x14ac:dyDescent="0.3">
      <c r="G327" s="69"/>
      <c r="H327" s="69"/>
      <c r="I327" s="69"/>
      <c r="J327" s="69"/>
      <c r="K327"/>
      <c r="L327"/>
      <c r="M327"/>
      <c r="N327"/>
    </row>
    <row r="328" spans="7:14" x14ac:dyDescent="0.3">
      <c r="G328" s="69"/>
      <c r="H328" s="69"/>
      <c r="I328" s="69"/>
      <c r="J328" s="69"/>
      <c r="K328"/>
      <c r="L328"/>
      <c r="M328"/>
      <c r="N328"/>
    </row>
    <row r="329" spans="7:14" ht="15" customHeight="1" x14ac:dyDescent="0.3">
      <c r="G329" s="69"/>
      <c r="H329" s="69"/>
      <c r="I329" s="69"/>
      <c r="J329" s="69"/>
      <c r="K329"/>
      <c r="L329"/>
      <c r="M329"/>
      <c r="N329"/>
    </row>
    <row r="330" spans="7:14" x14ac:dyDescent="0.3">
      <c r="G330" s="69"/>
      <c r="H330" s="69"/>
      <c r="I330" s="69"/>
      <c r="J330" s="69"/>
      <c r="K330"/>
      <c r="L330"/>
      <c r="M330"/>
      <c r="N330"/>
    </row>
    <row r="331" spans="7:14" x14ac:dyDescent="0.3">
      <c r="G331" s="69"/>
      <c r="H331" s="69"/>
      <c r="I331" s="69"/>
      <c r="J331" s="69"/>
      <c r="K331"/>
      <c r="L331"/>
      <c r="M331"/>
      <c r="N331"/>
    </row>
    <row r="332" spans="7:14" x14ac:dyDescent="0.3">
      <c r="G332" s="69"/>
      <c r="H332" s="69"/>
      <c r="I332" s="69"/>
      <c r="J332" s="69"/>
      <c r="K332"/>
      <c r="L332"/>
      <c r="M332"/>
      <c r="N332"/>
    </row>
    <row r="333" spans="7:14" ht="15" customHeight="1" x14ac:dyDescent="0.3">
      <c r="G333" s="69"/>
      <c r="H333" s="69"/>
      <c r="I333" s="69"/>
      <c r="J333" s="69"/>
      <c r="K333"/>
      <c r="L333"/>
      <c r="M333"/>
      <c r="N333"/>
    </row>
    <row r="334" spans="7:14" x14ac:dyDescent="0.3">
      <c r="G334" s="69"/>
      <c r="H334" s="69"/>
      <c r="I334" s="69"/>
      <c r="J334" s="69"/>
      <c r="K334"/>
      <c r="L334"/>
      <c r="M334"/>
      <c r="N334"/>
    </row>
    <row r="335" spans="7:14" x14ac:dyDescent="0.3">
      <c r="G335" s="69"/>
      <c r="H335" s="69"/>
      <c r="I335" s="69"/>
      <c r="J335" s="69"/>
      <c r="K335"/>
      <c r="L335"/>
      <c r="M335"/>
      <c r="N335"/>
    </row>
    <row r="336" spans="7:14" x14ac:dyDescent="0.3">
      <c r="G336" s="69"/>
      <c r="H336" s="69"/>
      <c r="I336" s="69"/>
      <c r="J336" s="69"/>
      <c r="K336"/>
      <c r="L336"/>
      <c r="M336"/>
      <c r="N336"/>
    </row>
    <row r="337" spans="7:14" x14ac:dyDescent="0.3">
      <c r="G337" s="69"/>
      <c r="H337" s="69"/>
      <c r="I337" s="69"/>
      <c r="J337" s="69"/>
      <c r="K337"/>
      <c r="L337"/>
      <c r="M337"/>
      <c r="N337"/>
    </row>
    <row r="338" spans="7:14" x14ac:dyDescent="0.3">
      <c r="G338" s="69"/>
      <c r="H338" s="69"/>
      <c r="I338" s="69"/>
      <c r="J338" s="69"/>
      <c r="K338"/>
      <c r="L338"/>
      <c r="M338"/>
      <c r="N338"/>
    </row>
  </sheetData>
  <sheetProtection algorithmName="SHA-512" hashValue="APfW2jy5ugUuN19LnzVDmdWqkHx0mw8JlHqEMu9IaQrsu69hP/WRoetoO+ja9Ls8YwFXXEIC51uyNe2h3twnHg==" saltValue="vP/x2gH8CO2gBy4YHPaGew==" spinCount="100000" sheet="1" objects="1" scenarios="1" formatCells="0" formatColumns="0" formatRows="0"/>
  <mergeCells count="185">
    <mergeCell ref="B3:F3"/>
    <mergeCell ref="B4:B86"/>
    <mergeCell ref="C4:C9"/>
    <mergeCell ref="D4:D9"/>
    <mergeCell ref="E4:E5"/>
    <mergeCell ref="E6:E7"/>
    <mergeCell ref="E8:E9"/>
    <mergeCell ref="C10:C21"/>
    <mergeCell ref="D10:D12"/>
    <mergeCell ref="E10:E12"/>
    <mergeCell ref="D13:D16"/>
    <mergeCell ref="E13:E14"/>
    <mergeCell ref="E15:E16"/>
    <mergeCell ref="D17:D18"/>
    <mergeCell ref="E17:E18"/>
    <mergeCell ref="D19:D21"/>
    <mergeCell ref="E19:E21"/>
    <mergeCell ref="C22:C65"/>
    <mergeCell ref="D22:D23"/>
    <mergeCell ref="E22:E23"/>
    <mergeCell ref="D24:D27"/>
    <mergeCell ref="E24:E25"/>
    <mergeCell ref="E26:E27"/>
    <mergeCell ref="D28:D29"/>
    <mergeCell ref="E28:E29"/>
    <mergeCell ref="D30:D31"/>
    <mergeCell ref="E30:E31"/>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46:D47"/>
    <mergeCell ref="E46:E47"/>
    <mergeCell ref="C66:C71"/>
    <mergeCell ref="D66:D67"/>
    <mergeCell ref="E66:E67"/>
    <mergeCell ref="D68:D69"/>
    <mergeCell ref="E68:E69"/>
    <mergeCell ref="D70:D71"/>
    <mergeCell ref="E70:E71"/>
    <mergeCell ref="D48:D49"/>
    <mergeCell ref="E48:E49"/>
    <mergeCell ref="D50:D51"/>
    <mergeCell ref="E50:E51"/>
    <mergeCell ref="D52:D55"/>
    <mergeCell ref="E52:E53"/>
    <mergeCell ref="E54:E55"/>
    <mergeCell ref="D56:D57"/>
    <mergeCell ref="E56:E57"/>
    <mergeCell ref="E135:E136"/>
    <mergeCell ref="E137:E138"/>
    <mergeCell ref="E139:E140"/>
    <mergeCell ref="E141:E142"/>
    <mergeCell ref="D144:D146"/>
    <mergeCell ref="E144:E145"/>
    <mergeCell ref="D58:D59"/>
    <mergeCell ref="E58:E59"/>
    <mergeCell ref="D60:D61"/>
    <mergeCell ref="E60:E61"/>
    <mergeCell ref="D62:D63"/>
    <mergeCell ref="E62:E63"/>
    <mergeCell ref="D64:D65"/>
    <mergeCell ref="E64:E65"/>
    <mergeCell ref="C72:C80"/>
    <mergeCell ref="D72:D74"/>
    <mergeCell ref="D75:D78"/>
    <mergeCell ref="E75:E76"/>
    <mergeCell ref="E77:E78"/>
    <mergeCell ref="D79:D80"/>
    <mergeCell ref="E79:E80"/>
    <mergeCell ref="C81:C86"/>
    <mergeCell ref="D81:D82"/>
    <mergeCell ref="E81:E82"/>
    <mergeCell ref="D83:D84"/>
    <mergeCell ref="E83:E84"/>
    <mergeCell ref="D85:D86"/>
    <mergeCell ref="E85:E86"/>
    <mergeCell ref="B150:B194"/>
    <mergeCell ref="C150:C153"/>
    <mergeCell ref="D151:D152"/>
    <mergeCell ref="C154:D184"/>
    <mergeCell ref="C185:C194"/>
    <mergeCell ref="D185:D194"/>
    <mergeCell ref="B87:B149"/>
    <mergeCell ref="C87:C96"/>
    <mergeCell ref="D91:D92"/>
    <mergeCell ref="D93:D96"/>
    <mergeCell ref="C97:C105"/>
    <mergeCell ref="D100:D105"/>
    <mergeCell ref="C106:C114"/>
    <mergeCell ref="D109:D114"/>
    <mergeCell ref="C115:C124"/>
    <mergeCell ref="D119:D120"/>
    <mergeCell ref="D121:D124"/>
    <mergeCell ref="C125:C134"/>
    <mergeCell ref="D129:D130"/>
    <mergeCell ref="D131:D134"/>
    <mergeCell ref="C135:C149"/>
    <mergeCell ref="D135:D143"/>
    <mergeCell ref="B195:F195"/>
    <mergeCell ref="B213:D213"/>
    <mergeCell ref="B214:B274"/>
    <mergeCell ref="C214:C217"/>
    <mergeCell ref="D214:D217"/>
    <mergeCell ref="E214:E215"/>
    <mergeCell ref="E216:E217"/>
    <mergeCell ref="C218:C226"/>
    <mergeCell ref="D218:D220"/>
    <mergeCell ref="E218:E220"/>
    <mergeCell ref="D221:D224"/>
    <mergeCell ref="E221:E222"/>
    <mergeCell ref="E223:E224"/>
    <mergeCell ref="D225:D226"/>
    <mergeCell ref="E225:E226"/>
    <mergeCell ref="C227:C268"/>
    <mergeCell ref="D227:D228"/>
    <mergeCell ref="E227:E228"/>
    <mergeCell ref="D229:D232"/>
    <mergeCell ref="E229:E230"/>
    <mergeCell ref="E231:E232"/>
    <mergeCell ref="D233:D234"/>
    <mergeCell ref="E233:E234"/>
    <mergeCell ref="D235:D236"/>
    <mergeCell ref="E235:E236"/>
    <mergeCell ref="D237:D238"/>
    <mergeCell ref="E237:E238"/>
    <mergeCell ref="D239:D240"/>
    <mergeCell ref="E239:E240"/>
    <mergeCell ref="D241:D242"/>
    <mergeCell ref="E241:E242"/>
    <mergeCell ref="E253:E254"/>
    <mergeCell ref="D255:D258"/>
    <mergeCell ref="E255:E256"/>
    <mergeCell ref="E257:E258"/>
    <mergeCell ref="D273:D274"/>
    <mergeCell ref="E273:E274"/>
    <mergeCell ref="D253:D254"/>
    <mergeCell ref="D259:D260"/>
    <mergeCell ref="E259:E260"/>
    <mergeCell ref="D261:D262"/>
    <mergeCell ref="E261:E262"/>
    <mergeCell ref="D243:D244"/>
    <mergeCell ref="E243:E244"/>
    <mergeCell ref="D245:D246"/>
    <mergeCell ref="E245:E246"/>
    <mergeCell ref="D247:D248"/>
    <mergeCell ref="E247:E248"/>
    <mergeCell ref="D249:D250"/>
    <mergeCell ref="E249:E250"/>
    <mergeCell ref="D251:D252"/>
    <mergeCell ref="E251:E252"/>
    <mergeCell ref="B2:D2"/>
    <mergeCell ref="B316:N316"/>
    <mergeCell ref="B317:N317"/>
    <mergeCell ref="C196:E196"/>
    <mergeCell ref="C197:D212"/>
    <mergeCell ref="B196:B212"/>
    <mergeCell ref="B320:N320"/>
    <mergeCell ref="B275:B312"/>
    <mergeCell ref="C275:D305"/>
    <mergeCell ref="C306:C312"/>
    <mergeCell ref="D306:D312"/>
    <mergeCell ref="B315:N315"/>
    <mergeCell ref="B319:N319"/>
    <mergeCell ref="D263:D264"/>
    <mergeCell ref="E263:E264"/>
    <mergeCell ref="D265:D266"/>
    <mergeCell ref="E265:E266"/>
    <mergeCell ref="D267:D268"/>
    <mergeCell ref="E267:E268"/>
    <mergeCell ref="C269:C274"/>
    <mergeCell ref="D269:D270"/>
    <mergeCell ref="E269:E270"/>
    <mergeCell ref="D271:D272"/>
    <mergeCell ref="E271:E272"/>
  </mergeCells>
  <conditionalFormatting sqref="H5:H86">
    <cfRule type="cellIs" dxfId="11" priority="35" operator="equal">
      <formula>0</formula>
    </cfRule>
  </conditionalFormatting>
  <conditionalFormatting sqref="H4:J33 H34:I34 H35:J38">
    <cfRule type="cellIs" dxfId="10" priority="42" operator="equal">
      <formula>0</formula>
    </cfRule>
  </conditionalFormatting>
  <conditionalFormatting sqref="H196:J212">
    <cfRule type="cellIs" dxfId="9" priority="29" operator="equal">
      <formula>0</formula>
    </cfRule>
  </conditionalFormatting>
  <conditionalFormatting sqref="I5:I38 H40:J48 H50:J86">
    <cfRule type="cellIs" dxfId="8" priority="34" operator="equal">
      <formula>0</formula>
    </cfRule>
  </conditionalFormatting>
  <conditionalFormatting sqref="I39 P95:P118 P121:P122 P125:P128 P131:P134 P137:P195 P214:P218 P238:P318">
    <cfRule type="cellIs" dxfId="7" priority="7" operator="equal">
      <formula>0</formula>
    </cfRule>
  </conditionalFormatting>
  <conditionalFormatting sqref="I49">
    <cfRule type="cellIs" dxfId="6" priority="6" operator="equal">
      <formula>0</formula>
    </cfRule>
  </conditionalFormatting>
  <conditionalFormatting sqref="J5:J33 J35:J139 H87:I194 J141:J194 H214:J312">
    <cfRule type="cellIs" dxfId="5" priority="33" operator="equal">
      <formula>0</formula>
    </cfRule>
  </conditionalFormatting>
  <conditionalFormatting sqref="J34">
    <cfRule type="cellIs" dxfId="4" priority="8" operator="equal">
      <formula>0</formula>
    </cfRule>
  </conditionalFormatting>
  <conditionalFormatting sqref="J140">
    <cfRule type="cellIs" dxfId="3" priority="5" operator="equal">
      <formula>0</formula>
    </cfRule>
  </conditionalFormatting>
  <conditionalFormatting sqref="P4:P90">
    <cfRule type="cellIs" dxfId="2" priority="22" operator="equal">
      <formula>0</formula>
    </cfRule>
  </conditionalFormatting>
  <pageMargins left="0.7" right="0.7" top="0.78749999999999998" bottom="0.78749999999999998" header="0.511811023622047" footer="0.511811023622047"/>
  <pageSetup paperSize="9" orientation="portrait" horizontalDpi="300" verticalDpi="300"/>
  <ignoredErrors>
    <ignoredError sqref="G119:G120 G122:G123 G129:G130 G132:G133 G91:G92 G94:G95" formulaRange="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0070C0"/>
  </sheetPr>
  <dimension ref="A1:I160"/>
  <sheetViews>
    <sheetView zoomScaleNormal="100" workbookViewId="0">
      <pane ySplit="4" topLeftCell="A5" activePane="bottomLeft" state="frozen"/>
      <selection pane="bottomLeft" activeCell="B1" sqref="B1"/>
    </sheetView>
  </sheetViews>
  <sheetFormatPr baseColWidth="10" defaultColWidth="11.21875" defaultRowHeight="14.4" x14ac:dyDescent="0.3"/>
  <cols>
    <col min="1" max="1" width="2.77734375" style="8" customWidth="1"/>
    <col min="2" max="2" width="25.33203125" style="70" customWidth="1"/>
    <col min="3" max="3" width="18.77734375" customWidth="1"/>
    <col min="4" max="4" width="44" customWidth="1"/>
    <col min="5" max="5" width="24.44140625" style="118" customWidth="1"/>
    <col min="6" max="8" width="16.44140625" customWidth="1"/>
    <col min="9" max="9" width="153.21875" customWidth="1"/>
    <col min="10" max="14" width="11.21875" customWidth="1"/>
    <col min="992" max="1011" width="11.5546875" customWidth="1"/>
  </cols>
  <sheetData>
    <row r="1" spans="1:9" x14ac:dyDescent="0.3">
      <c r="A1" s="27"/>
      <c r="B1" s="71"/>
      <c r="C1" s="72"/>
      <c r="D1" s="7"/>
      <c r="E1" s="188"/>
      <c r="F1" s="152"/>
      <c r="G1" s="440"/>
      <c r="H1" s="440"/>
    </row>
    <row r="2" spans="1:9" ht="33.6" x14ac:dyDescent="0.3">
      <c r="A2" s="7"/>
      <c r="B2" s="457" t="s">
        <v>380</v>
      </c>
      <c r="C2" s="457"/>
      <c r="D2" s="457"/>
      <c r="E2" s="457"/>
      <c r="F2" s="83"/>
      <c r="G2" s="83"/>
      <c r="H2" s="83"/>
      <c r="I2" s="455" t="s">
        <v>1</v>
      </c>
    </row>
    <row r="3" spans="1:9" ht="26.25" customHeight="1" x14ac:dyDescent="0.3">
      <c r="A3" s="73"/>
      <c r="B3" s="458" t="s">
        <v>392</v>
      </c>
      <c r="C3" s="458"/>
      <c r="D3" s="458"/>
      <c r="E3" s="271"/>
      <c r="F3" s="441" t="s">
        <v>324</v>
      </c>
      <c r="G3" s="441"/>
      <c r="H3" s="441"/>
      <c r="I3" s="456"/>
    </row>
    <row r="4" spans="1:9" ht="21" customHeight="1" x14ac:dyDescent="0.3">
      <c r="A4" s="73"/>
      <c r="B4" s="272"/>
      <c r="C4" s="272"/>
      <c r="D4" s="272"/>
      <c r="E4" s="74" t="str">
        <f>IF('Eingabe Stammdaten'!D3=2022,"2022 (final)",CONCATENATE('Eingabe Stammdaten'!D3," (vorläufig)"))</f>
        <v>2022 (final)</v>
      </c>
      <c r="F4" s="199" t="s">
        <v>275</v>
      </c>
      <c r="G4" s="199" t="s">
        <v>276</v>
      </c>
      <c r="H4" s="199" t="s">
        <v>277</v>
      </c>
      <c r="I4" s="212" t="s">
        <v>321</v>
      </c>
    </row>
    <row r="5" spans="1:9" ht="21" x14ac:dyDescent="0.3">
      <c r="A5" s="73"/>
      <c r="B5" s="486" t="s">
        <v>278</v>
      </c>
      <c r="C5" s="452" t="s">
        <v>373</v>
      </c>
      <c r="D5" s="303" t="s">
        <v>345</v>
      </c>
      <c r="E5" s="304">
        <f>SUM(Detailergebnisse!G4:G9)</f>
        <v>0</v>
      </c>
      <c r="F5" s="305"/>
      <c r="G5" s="305"/>
      <c r="H5" s="305"/>
      <c r="I5" s="213" t="s">
        <v>322</v>
      </c>
    </row>
    <row r="6" spans="1:9" ht="108" customHeight="1" x14ac:dyDescent="0.3">
      <c r="A6" s="73"/>
      <c r="B6" s="487"/>
      <c r="C6" s="453"/>
      <c r="D6" s="315" t="s">
        <v>354</v>
      </c>
      <c r="E6" s="316">
        <f>SUM(Detailergebnisse!G10:G15)</f>
        <v>0</v>
      </c>
      <c r="F6" s="317"/>
      <c r="G6" s="317"/>
      <c r="H6" s="317"/>
      <c r="I6" s="213" t="s">
        <v>370</v>
      </c>
    </row>
    <row r="7" spans="1:9" ht="21" x14ac:dyDescent="0.3">
      <c r="A7" s="73"/>
      <c r="B7" s="487"/>
      <c r="C7" s="451" t="s">
        <v>78</v>
      </c>
      <c r="D7" s="451"/>
      <c r="E7" s="204">
        <f>SUM(Detailergebnisse!G16:G27)</f>
        <v>0</v>
      </c>
      <c r="F7" s="75"/>
      <c r="G7" s="75"/>
      <c r="H7" s="75"/>
      <c r="I7" s="436"/>
    </row>
    <row r="8" spans="1:9" ht="21" x14ac:dyDescent="0.3">
      <c r="A8" s="73"/>
      <c r="B8" s="487"/>
      <c r="C8" s="451" t="s">
        <v>49</v>
      </c>
      <c r="D8" s="451"/>
      <c r="E8" s="204">
        <f>SUM(Detailergebnisse!G28:G71)</f>
        <v>0</v>
      </c>
      <c r="F8" s="75"/>
      <c r="G8" s="75"/>
      <c r="H8" s="75"/>
      <c r="I8" s="437"/>
    </row>
    <row r="9" spans="1:9" ht="21" x14ac:dyDescent="0.3">
      <c r="A9" s="73"/>
      <c r="B9" s="487"/>
      <c r="C9" s="454" t="s">
        <v>50</v>
      </c>
      <c r="D9" s="454"/>
      <c r="E9" s="204">
        <f>SUM(Detailergebnisse!G72:G77)</f>
        <v>0</v>
      </c>
      <c r="F9" s="75"/>
      <c r="G9" s="75"/>
      <c r="H9" s="75"/>
      <c r="I9" s="437"/>
    </row>
    <row r="10" spans="1:9" ht="21" x14ac:dyDescent="0.3">
      <c r="A10" s="73"/>
      <c r="B10" s="487"/>
      <c r="C10" s="454" t="s">
        <v>51</v>
      </c>
      <c r="D10" s="454"/>
      <c r="E10" s="204">
        <f>SUM(Detailergebnisse!G78:G86)</f>
        <v>0</v>
      </c>
      <c r="F10" s="75"/>
      <c r="G10" s="75"/>
      <c r="H10" s="75"/>
      <c r="I10" s="437"/>
    </row>
    <row r="11" spans="1:9" ht="30" customHeight="1" x14ac:dyDescent="0.3">
      <c r="A11" s="73"/>
      <c r="B11" s="488"/>
      <c r="C11" s="454" t="s">
        <v>52</v>
      </c>
      <c r="D11" s="454"/>
      <c r="E11" s="204">
        <f>SUM(Detailergebnisse!G87:G92)</f>
        <v>0</v>
      </c>
      <c r="F11" s="75"/>
      <c r="G11" s="75"/>
      <c r="H11" s="75"/>
      <c r="I11" s="437"/>
    </row>
    <row r="12" spans="1:9" ht="21" x14ac:dyDescent="0.3">
      <c r="A12" s="73"/>
      <c r="B12" s="459" t="s">
        <v>397</v>
      </c>
      <c r="C12" s="469" t="s">
        <v>344</v>
      </c>
      <c r="D12" s="470"/>
      <c r="E12" s="306">
        <f>SUM(E5:E5) + SUM(E7:E11)</f>
        <v>0</v>
      </c>
      <c r="F12" s="306">
        <f>SUM(F5:F5) + SUM(F7:F11)</f>
        <v>0</v>
      </c>
      <c r="G12" s="306">
        <f>SUM(G5:G5) + SUM(G7:G11)</f>
        <v>0</v>
      </c>
      <c r="H12" s="307">
        <f>SUM(H5:H5) + SUM(H7:H11)</f>
        <v>0</v>
      </c>
      <c r="I12" s="437"/>
    </row>
    <row r="13" spans="1:9" s="77" customFormat="1" ht="15" thickBot="1" x14ac:dyDescent="0.35">
      <c r="B13" s="460"/>
      <c r="C13" s="471" t="s">
        <v>355</v>
      </c>
      <c r="D13" s="472"/>
      <c r="E13" s="318">
        <f>SUM(E6:E11)</f>
        <v>0</v>
      </c>
      <c r="F13" s="318">
        <f>SUM(F6:F11)</f>
        <v>0</v>
      </c>
      <c r="G13" s="318">
        <f>SUM(G6:G11)</f>
        <v>0</v>
      </c>
      <c r="H13" s="319">
        <f>SUM(H6:H11)</f>
        <v>0</v>
      </c>
      <c r="I13" s="437"/>
    </row>
    <row r="14" spans="1:9" ht="21" x14ac:dyDescent="0.3">
      <c r="A14" s="73"/>
      <c r="B14" s="489" t="s">
        <v>146</v>
      </c>
      <c r="C14" s="448" t="s">
        <v>147</v>
      </c>
      <c r="D14" s="449"/>
      <c r="E14" s="197">
        <f>SUM(Detailergebnisse!G93:G102)</f>
        <v>0</v>
      </c>
      <c r="F14" s="18"/>
      <c r="G14" s="18"/>
      <c r="H14" s="18"/>
      <c r="I14" s="437"/>
    </row>
    <row r="15" spans="1:9" ht="21" customHeight="1" x14ac:dyDescent="0.3">
      <c r="A15" s="73"/>
      <c r="B15" s="490"/>
      <c r="C15" s="450" t="s">
        <v>162</v>
      </c>
      <c r="D15" s="451"/>
      <c r="E15" s="197">
        <f>SUM(Detailergebnisse!G103:G111)</f>
        <v>0</v>
      </c>
      <c r="F15" s="18"/>
      <c r="G15" s="18"/>
      <c r="H15" s="18"/>
      <c r="I15" s="437"/>
    </row>
    <row r="16" spans="1:9" ht="21" customHeight="1" x14ac:dyDescent="0.3">
      <c r="A16" s="73"/>
      <c r="B16" s="490"/>
      <c r="C16" s="468" t="s">
        <v>53</v>
      </c>
      <c r="D16" s="454"/>
      <c r="E16" s="197">
        <f>SUM(Detailergebnisse!G112:G120)</f>
        <v>0</v>
      </c>
      <c r="F16" s="18"/>
      <c r="G16" s="18"/>
      <c r="H16" s="18"/>
      <c r="I16" s="437"/>
    </row>
    <row r="17" spans="1:9" ht="28.95" customHeight="1" x14ac:dyDescent="0.3">
      <c r="A17" s="73"/>
      <c r="B17" s="490"/>
      <c r="C17" s="468" t="s">
        <v>171</v>
      </c>
      <c r="D17" s="454"/>
      <c r="E17" s="197">
        <f>SUM(Detailergebnisse!G121:G130)</f>
        <v>0</v>
      </c>
      <c r="F17" s="18"/>
      <c r="G17" s="18"/>
      <c r="H17" s="18"/>
      <c r="I17" s="437"/>
    </row>
    <row r="18" spans="1:9" ht="28.95" customHeight="1" x14ac:dyDescent="0.3">
      <c r="A18" s="73"/>
      <c r="B18" s="490"/>
      <c r="C18" s="468" t="s">
        <v>172</v>
      </c>
      <c r="D18" s="454"/>
      <c r="E18" s="197">
        <f>SUM(Detailergebnisse!G131:G140)</f>
        <v>0</v>
      </c>
      <c r="F18" s="18"/>
      <c r="G18" s="18"/>
      <c r="H18" s="18"/>
      <c r="I18" s="437"/>
    </row>
    <row r="19" spans="1:9" ht="21" x14ac:dyDescent="0.3">
      <c r="A19" s="73"/>
      <c r="B19" s="491"/>
      <c r="C19" s="450" t="s">
        <v>279</v>
      </c>
      <c r="D19" s="451"/>
      <c r="E19" s="197">
        <f>SUM(Detailergebnisse!G141:G155)</f>
        <v>0</v>
      </c>
      <c r="F19" s="18"/>
      <c r="G19" s="18"/>
      <c r="H19" s="18"/>
      <c r="I19" s="437"/>
    </row>
    <row r="20" spans="1:9" s="77" customFormat="1" ht="21.75" customHeight="1" thickBot="1" x14ac:dyDescent="0.35">
      <c r="A20" s="76"/>
      <c r="B20" s="360" t="s">
        <v>280</v>
      </c>
      <c r="C20" s="473"/>
      <c r="D20" s="473"/>
      <c r="E20" s="196">
        <f>SUM(E14:E19)</f>
        <v>0</v>
      </c>
      <c r="F20" s="221">
        <f>SUM(F14:F19)</f>
        <v>0</v>
      </c>
      <c r="G20" s="221">
        <f>SUM(G14:G19)</f>
        <v>0</v>
      </c>
      <c r="H20" s="221">
        <f>SUM(H14:H19)</f>
        <v>0</v>
      </c>
      <c r="I20" s="437"/>
    </row>
    <row r="21" spans="1:9" ht="21" x14ac:dyDescent="0.3">
      <c r="A21" s="73"/>
      <c r="B21" s="463" t="s">
        <v>281</v>
      </c>
      <c r="C21" s="448" t="s">
        <v>57</v>
      </c>
      <c r="D21" s="449"/>
      <c r="E21" s="197">
        <f>SUM(Detailergebnisse!G156:G159)</f>
        <v>0</v>
      </c>
      <c r="F21" s="18"/>
      <c r="G21" s="18"/>
      <c r="H21" s="220"/>
      <c r="I21" s="437"/>
    </row>
    <row r="22" spans="1:9" ht="21" x14ac:dyDescent="0.3">
      <c r="A22" s="73"/>
      <c r="B22" s="465"/>
      <c r="C22" s="468" t="s">
        <v>197</v>
      </c>
      <c r="D22" s="454"/>
      <c r="E22" s="197">
        <f>SUM(Detailergebnisse!G160:G190)</f>
        <v>0</v>
      </c>
      <c r="F22" s="18"/>
      <c r="G22" s="18"/>
      <c r="H22" s="220"/>
      <c r="I22" s="437"/>
    </row>
    <row r="23" spans="1:9" ht="21" x14ac:dyDescent="0.3">
      <c r="A23" s="73"/>
      <c r="B23" s="464"/>
      <c r="C23" s="468" t="s">
        <v>230</v>
      </c>
      <c r="D23" s="454"/>
      <c r="E23" s="197">
        <f>SUM(Detailergebnisse!G191:G200)</f>
        <v>0</v>
      </c>
      <c r="F23" s="18"/>
      <c r="G23" s="18"/>
      <c r="H23" s="220"/>
      <c r="I23" s="437"/>
    </row>
    <row r="24" spans="1:9" s="77" customFormat="1" ht="21.6" thickBot="1" x14ac:dyDescent="0.35">
      <c r="A24" s="76"/>
      <c r="B24" s="461" t="s">
        <v>398</v>
      </c>
      <c r="C24" s="462"/>
      <c r="D24" s="361"/>
      <c r="E24" s="196">
        <f>SUM(E21:E23)</f>
        <v>0</v>
      </c>
      <c r="F24" s="221">
        <f>SUM(F21:F23)</f>
        <v>0</v>
      </c>
      <c r="G24" s="221">
        <f>SUM(G21:G23)</f>
        <v>0</v>
      </c>
      <c r="H24" s="221">
        <f>SUM(H21:H23)</f>
        <v>0</v>
      </c>
      <c r="I24" s="437"/>
    </row>
    <row r="25" spans="1:9" ht="21" x14ac:dyDescent="0.3">
      <c r="A25" s="73"/>
      <c r="B25" s="463" t="s">
        <v>365</v>
      </c>
      <c r="C25" s="442" t="s">
        <v>282</v>
      </c>
      <c r="D25" s="443"/>
      <c r="E25" s="197">
        <f>SUM(Detailergebnisse!G202:G202)</f>
        <v>0</v>
      </c>
      <c r="F25" s="18"/>
      <c r="G25" s="18"/>
      <c r="H25" s="18"/>
      <c r="I25" s="437"/>
    </row>
    <row r="26" spans="1:9" ht="21" customHeight="1" x14ac:dyDescent="0.3">
      <c r="A26" s="73"/>
      <c r="B26" s="464"/>
      <c r="C26" s="444" t="s">
        <v>283</v>
      </c>
      <c r="D26" s="445"/>
      <c r="E26" s="198">
        <f>SUM(Detailergebnisse!G203:G218)</f>
        <v>0</v>
      </c>
      <c r="F26" s="18"/>
      <c r="G26" s="18"/>
      <c r="H26" s="18"/>
      <c r="I26" s="437"/>
    </row>
    <row r="27" spans="1:9" ht="21.6" thickBot="1" x14ac:dyDescent="0.35">
      <c r="A27" s="73"/>
      <c r="B27" s="461" t="s">
        <v>399</v>
      </c>
      <c r="C27" s="462"/>
      <c r="D27" s="361"/>
      <c r="E27" s="196">
        <f>SUM(E25:E26)</f>
        <v>0</v>
      </c>
      <c r="F27" s="221">
        <f t="shared" ref="F27:H27" si="0">SUM(F25:F26)</f>
        <v>0</v>
      </c>
      <c r="G27" s="221">
        <f t="shared" si="0"/>
        <v>0</v>
      </c>
      <c r="H27" s="221">
        <f t="shared" si="0"/>
        <v>0</v>
      </c>
      <c r="I27" s="438"/>
    </row>
    <row r="28" spans="1:9" ht="21" x14ac:dyDescent="0.3">
      <c r="A28" s="73"/>
      <c r="B28" s="489" t="s">
        <v>284</v>
      </c>
      <c r="C28" s="480" t="s">
        <v>69</v>
      </c>
      <c r="D28" s="224" t="str">
        <f>D5</f>
        <v>Bisherige Berechnungsmethodik</v>
      </c>
      <c r="E28" s="218">
        <f>SUM(Detailergebnisse!G220:G223)</f>
        <v>0</v>
      </c>
      <c r="F28" s="18"/>
      <c r="G28" s="18"/>
      <c r="H28" s="18"/>
      <c r="I28" s="213" t="s">
        <v>322</v>
      </c>
    </row>
    <row r="29" spans="1:9" ht="21" x14ac:dyDescent="0.3">
      <c r="A29" s="73"/>
      <c r="B29" s="490"/>
      <c r="C29" s="481"/>
      <c r="D29" s="225" t="str">
        <f>D6</f>
        <v>Standortbasierte Berechnungsmethodik</v>
      </c>
      <c r="E29" s="219">
        <f>SUM(Detailergebnisse!G224:G227)</f>
        <v>0</v>
      </c>
      <c r="F29" s="18"/>
      <c r="G29" s="18"/>
      <c r="H29" s="18"/>
      <c r="I29" s="213" t="s">
        <v>323</v>
      </c>
    </row>
    <row r="30" spans="1:9" ht="21" x14ac:dyDescent="0.3">
      <c r="A30" s="73"/>
      <c r="B30" s="490"/>
      <c r="C30" s="444" t="s">
        <v>78</v>
      </c>
      <c r="D30" s="445"/>
      <c r="E30" s="204">
        <f>SUM(Detailergebnisse!G228:G236)</f>
        <v>0</v>
      </c>
      <c r="F30" s="18"/>
      <c r="G30" s="18"/>
      <c r="H30" s="220"/>
      <c r="I30" s="436"/>
    </row>
    <row r="31" spans="1:9" ht="15" customHeight="1" x14ac:dyDescent="0.3">
      <c r="A31" s="78"/>
      <c r="B31" s="490"/>
      <c r="C31" s="446" t="s">
        <v>49</v>
      </c>
      <c r="D31" s="447"/>
      <c r="E31" s="204">
        <f>SUM(Detailergebnisse!G237:G278)</f>
        <v>0</v>
      </c>
      <c r="F31" s="18"/>
      <c r="G31" s="18"/>
      <c r="H31" s="220"/>
      <c r="I31" s="437"/>
    </row>
    <row r="32" spans="1:9" s="77" customFormat="1" ht="21" x14ac:dyDescent="0.3">
      <c r="A32" s="76"/>
      <c r="B32" s="490"/>
      <c r="C32" s="446" t="s">
        <v>50</v>
      </c>
      <c r="D32" s="447"/>
      <c r="E32" s="204">
        <f>SUM(Detailergebnisse!G279:G284)</f>
        <v>0</v>
      </c>
      <c r="F32" s="18"/>
      <c r="G32" s="18"/>
      <c r="H32" s="220"/>
      <c r="I32" s="437"/>
    </row>
    <row r="33" spans="1:9" s="77" customFormat="1" ht="15" customHeight="1" x14ac:dyDescent="0.3">
      <c r="A33" s="79"/>
      <c r="B33" s="490"/>
      <c r="C33" s="444" t="s">
        <v>197</v>
      </c>
      <c r="D33" s="445"/>
      <c r="E33" s="204">
        <f>SUM(Detailergebnisse!G285:G315)</f>
        <v>0</v>
      </c>
      <c r="F33" s="18"/>
      <c r="G33" s="18"/>
      <c r="H33" s="220"/>
      <c r="I33" s="437"/>
    </row>
    <row r="34" spans="1:9" ht="15" customHeight="1" x14ac:dyDescent="0.3">
      <c r="A34" s="205"/>
      <c r="B34" s="491"/>
      <c r="C34" s="444" t="s">
        <v>267</v>
      </c>
      <c r="D34" s="445"/>
      <c r="E34" s="204">
        <f>SUM(Detailergebnisse!G316:G322)</f>
        <v>0</v>
      </c>
      <c r="F34" s="18"/>
      <c r="G34" s="18"/>
      <c r="H34" s="220"/>
      <c r="I34" s="437"/>
    </row>
    <row r="35" spans="1:9" ht="21" customHeight="1" x14ac:dyDescent="0.3">
      <c r="A35" s="205"/>
      <c r="B35" s="459" t="s">
        <v>400</v>
      </c>
      <c r="C35" s="482" t="str">
        <f>C12</f>
        <v>Strom: bisherige Berechnungsmethodik</v>
      </c>
      <c r="D35" s="482"/>
      <c r="E35" s="308">
        <f xml:space="preserve"> SUM(E28:E28) + SUM(E30:E34)</f>
        <v>0</v>
      </c>
      <c r="F35" s="308">
        <f xml:space="preserve"> SUM(F28:F28) + SUM(F30:F34)</f>
        <v>0</v>
      </c>
      <c r="G35" s="308">
        <f xml:space="preserve"> SUM(G28:G28) + SUM(G30:G34)</f>
        <v>0</v>
      </c>
      <c r="H35" s="308">
        <f xml:space="preserve"> SUM(H28:H28) + SUM(H30:H34)</f>
        <v>0</v>
      </c>
      <c r="I35" s="437"/>
    </row>
    <row r="36" spans="1:9" ht="21.75" customHeight="1" thickBot="1" x14ac:dyDescent="0.35">
      <c r="A36" s="205"/>
      <c r="B36" s="460"/>
      <c r="C36" s="483" t="str">
        <f>C13</f>
        <v>Strom: standortbasierte Berechnungsmethodik</v>
      </c>
      <c r="D36" s="483"/>
      <c r="E36" s="318">
        <f>SUM(E29:E34)</f>
        <v>0</v>
      </c>
      <c r="F36" s="318">
        <f>SUM(F29:F34)</f>
        <v>0</v>
      </c>
      <c r="G36" s="318">
        <f>SUM(G29:G34)</f>
        <v>0</v>
      </c>
      <c r="H36" s="318">
        <f>SUM(H29:H34)</f>
        <v>0</v>
      </c>
      <c r="I36" s="437"/>
    </row>
    <row r="37" spans="1:9" ht="18" x14ac:dyDescent="0.35">
      <c r="A37" s="205"/>
      <c r="B37" s="478" t="s">
        <v>401</v>
      </c>
      <c r="C37" s="484" t="str">
        <f>C12</f>
        <v>Strom: bisherige Berechnungsmethodik</v>
      </c>
      <c r="D37" s="484"/>
      <c r="E37" s="309">
        <f xml:space="preserve"> E12 + E20 + E24 + E27 + E35</f>
        <v>0</v>
      </c>
      <c r="F37" s="309">
        <f xml:space="preserve"> F12 + F20 + F24 + F27 + F35</f>
        <v>0</v>
      </c>
      <c r="G37" s="309">
        <f xml:space="preserve"> G12 + G20 + G24 + G27 + G35</f>
        <v>0</v>
      </c>
      <c r="H37" s="309">
        <f xml:space="preserve"> H12 + H20 + H24 + H27 + H35</f>
        <v>0</v>
      </c>
      <c r="I37" s="437"/>
    </row>
    <row r="38" spans="1:9" ht="18.600000000000001" thickBot="1" x14ac:dyDescent="0.4">
      <c r="A38" s="205"/>
      <c r="B38" s="479"/>
      <c r="C38" s="485" t="str">
        <f>C13</f>
        <v>Strom: standortbasierte Berechnungsmethodik</v>
      </c>
      <c r="D38" s="485"/>
      <c r="E38" s="320">
        <f xml:space="preserve"> E13 + E20 + E24 + E27 + E36</f>
        <v>0</v>
      </c>
      <c r="F38" s="321">
        <f xml:space="preserve"> F13 + F20 + F24 + F27 + F36</f>
        <v>0</v>
      </c>
      <c r="G38" s="321">
        <f xml:space="preserve"> G13 + G20 + G24 + G27 + G36</f>
        <v>0</v>
      </c>
      <c r="H38" s="321">
        <f xml:space="preserve"> H13 + H20 + H24 + H27 + H36</f>
        <v>0</v>
      </c>
      <c r="I38" s="438"/>
    </row>
    <row r="39" spans="1:9" ht="18" x14ac:dyDescent="0.35">
      <c r="A39"/>
      <c r="B39" s="362"/>
      <c r="C39" s="363"/>
      <c r="D39" s="363"/>
      <c r="E39" s="364"/>
      <c r="F39" s="365"/>
      <c r="G39" s="365"/>
      <c r="H39" s="365"/>
      <c r="I39" s="366"/>
    </row>
    <row r="40" spans="1:9" x14ac:dyDescent="0.3">
      <c r="A40"/>
      <c r="B40" s="79"/>
    </row>
    <row r="41" spans="1:9" x14ac:dyDescent="0.3">
      <c r="A41"/>
      <c r="B41" s="206"/>
      <c r="C41" s="207"/>
      <c r="D41" s="207"/>
      <c r="E41" s="208"/>
      <c r="F41" s="208"/>
    </row>
    <row r="42" spans="1:9" ht="15.6" x14ac:dyDescent="0.3">
      <c r="A42"/>
      <c r="B42" s="477" t="s">
        <v>353</v>
      </c>
      <c r="C42" s="477"/>
      <c r="D42" s="477"/>
      <c r="E42" s="477"/>
      <c r="F42" s="477"/>
    </row>
    <row r="43" spans="1:9" x14ac:dyDescent="0.3">
      <c r="A43"/>
      <c r="B43" s="206"/>
      <c r="C43" s="207"/>
      <c r="D43" s="207"/>
      <c r="E43" s="208"/>
      <c r="F43" s="208"/>
    </row>
    <row r="44" spans="1:9" x14ac:dyDescent="0.3">
      <c r="A44"/>
      <c r="B44" s="206"/>
      <c r="C44" s="476" t="s">
        <v>348</v>
      </c>
      <c r="D44" s="476"/>
      <c r="E44" s="476"/>
      <c r="F44" s="476"/>
    </row>
    <row r="45" spans="1:9" ht="18" customHeight="1" x14ac:dyDescent="0.3">
      <c r="A45"/>
      <c r="B45" s="209"/>
      <c r="C45" s="475" t="s">
        <v>379</v>
      </c>
      <c r="D45" s="475"/>
      <c r="E45" s="475" t="s">
        <v>350</v>
      </c>
      <c r="F45" s="475"/>
    </row>
    <row r="46" spans="1:9" ht="30" customHeight="1" x14ac:dyDescent="0.3">
      <c r="A46"/>
      <c r="B46" s="210"/>
      <c r="C46" s="211" t="s">
        <v>346</v>
      </c>
      <c r="D46" s="211" t="s">
        <v>347</v>
      </c>
      <c r="E46" s="475"/>
      <c r="F46" s="475"/>
    </row>
    <row r="47" spans="1:9" ht="30" customHeight="1" x14ac:dyDescent="0.3">
      <c r="A47"/>
      <c r="B47" s="336" t="str">
        <f>D5</f>
        <v>Bisherige Berechnungsmethodik</v>
      </c>
      <c r="C47" s="223" t="s">
        <v>402</v>
      </c>
      <c r="D47" s="466" t="s">
        <v>352</v>
      </c>
      <c r="E47" s="474" t="s">
        <v>349</v>
      </c>
      <c r="F47" s="474"/>
    </row>
    <row r="48" spans="1:9" ht="108.75" customHeight="1" x14ac:dyDescent="0.3">
      <c r="A48"/>
      <c r="B48" s="337" t="str">
        <f>D6</f>
        <v>Standortbasierte Berechnungsmethodik</v>
      </c>
      <c r="C48" s="222" t="s">
        <v>351</v>
      </c>
      <c r="D48" s="467"/>
      <c r="E48" s="474"/>
      <c r="F48" s="474"/>
    </row>
    <row r="49" spans="1:4" ht="15" customHeight="1" x14ac:dyDescent="0.3">
      <c r="A49" s="79"/>
      <c r="B49" s="79"/>
    </row>
    <row r="50" spans="1:4" ht="15" customHeight="1" x14ac:dyDescent="0.3">
      <c r="A50" s="79"/>
      <c r="B50" s="217"/>
      <c r="C50" s="217"/>
      <c r="D50" s="217"/>
    </row>
    <row r="51" spans="1:4" ht="15" customHeight="1" x14ac:dyDescent="0.3">
      <c r="A51" s="79"/>
      <c r="B51" s="217"/>
      <c r="C51" s="217"/>
      <c r="D51" s="217"/>
    </row>
    <row r="52" spans="1:4" ht="15" customHeight="1" x14ac:dyDescent="0.3">
      <c r="A52" s="79"/>
      <c r="B52" s="217"/>
      <c r="C52" s="217"/>
      <c r="D52" s="217"/>
    </row>
    <row r="53" spans="1:4" ht="15" customHeight="1" x14ac:dyDescent="0.3">
      <c r="A53" s="79"/>
      <c r="B53" s="217"/>
      <c r="C53" s="217"/>
      <c r="D53" s="217"/>
    </row>
    <row r="54" spans="1:4" ht="15" customHeight="1" x14ac:dyDescent="0.3">
      <c r="A54" s="79"/>
      <c r="B54" s="217"/>
      <c r="C54" s="217"/>
      <c r="D54" s="217"/>
    </row>
    <row r="55" spans="1:4" ht="15" customHeight="1" x14ac:dyDescent="0.3">
      <c r="A55" s="79"/>
      <c r="B55" s="217"/>
      <c r="C55" s="217"/>
      <c r="D55" s="217"/>
    </row>
    <row r="56" spans="1:4" x14ac:dyDescent="0.3">
      <c r="A56" s="79"/>
      <c r="B56" s="79"/>
    </row>
    <row r="57" spans="1:4" x14ac:dyDescent="0.3">
      <c r="A57" s="79"/>
      <c r="B57" s="79"/>
    </row>
    <row r="58" spans="1:4" x14ac:dyDescent="0.3">
      <c r="A58" s="79"/>
      <c r="B58" s="79"/>
    </row>
    <row r="59" spans="1:4" x14ac:dyDescent="0.3">
      <c r="A59" s="79"/>
      <c r="B59" s="79"/>
    </row>
    <row r="60" spans="1:4" x14ac:dyDescent="0.3">
      <c r="A60" s="79"/>
      <c r="B60" s="79"/>
    </row>
    <row r="61" spans="1:4" x14ac:dyDescent="0.3">
      <c r="A61" s="79"/>
      <c r="B61" s="79"/>
    </row>
    <row r="62" spans="1:4" x14ac:dyDescent="0.3">
      <c r="A62" s="79"/>
      <c r="B62" s="79"/>
    </row>
    <row r="63" spans="1:4" x14ac:dyDescent="0.3">
      <c r="A63" s="79"/>
      <c r="B63" s="79"/>
    </row>
    <row r="64" spans="1:4" x14ac:dyDescent="0.3">
      <c r="A64" s="79"/>
      <c r="B64" s="79"/>
    </row>
    <row r="65" spans="1:2" x14ac:dyDescent="0.3">
      <c r="A65" s="79"/>
      <c r="B65" s="79"/>
    </row>
    <row r="66" spans="1:2" x14ac:dyDescent="0.3">
      <c r="A66" s="79"/>
      <c r="B66" s="79"/>
    </row>
    <row r="67" spans="1:2" x14ac:dyDescent="0.3">
      <c r="A67" s="79"/>
      <c r="B67" s="79"/>
    </row>
    <row r="68" spans="1:2" x14ac:dyDescent="0.3">
      <c r="A68" s="79"/>
      <c r="B68" s="79"/>
    </row>
    <row r="69" spans="1:2" x14ac:dyDescent="0.3">
      <c r="A69" s="79"/>
      <c r="B69" s="79"/>
    </row>
    <row r="70" spans="1:2" x14ac:dyDescent="0.3">
      <c r="A70" s="79"/>
      <c r="B70" s="79"/>
    </row>
    <row r="71" spans="1:2" x14ac:dyDescent="0.3">
      <c r="A71" s="79"/>
      <c r="B71" s="79"/>
    </row>
    <row r="72" spans="1:2" x14ac:dyDescent="0.3">
      <c r="A72" s="79"/>
      <c r="B72" s="79"/>
    </row>
    <row r="73" spans="1:2" x14ac:dyDescent="0.3">
      <c r="A73" s="79"/>
      <c r="B73" s="79"/>
    </row>
    <row r="74" spans="1:2" x14ac:dyDescent="0.3">
      <c r="A74" s="79"/>
      <c r="B74" s="79"/>
    </row>
    <row r="75" spans="1:2" x14ac:dyDescent="0.3">
      <c r="A75" s="79"/>
      <c r="B75" s="79"/>
    </row>
    <row r="76" spans="1:2" x14ac:dyDescent="0.3">
      <c r="A76" s="79"/>
      <c r="B76" s="79"/>
    </row>
    <row r="77" spans="1:2" ht="21" x14ac:dyDescent="0.3">
      <c r="A77" s="80"/>
    </row>
    <row r="78" spans="1:2" ht="21" x14ac:dyDescent="0.3">
      <c r="A78" s="80"/>
    </row>
    <row r="79" spans="1:2" ht="21" x14ac:dyDescent="0.3">
      <c r="A79" s="80"/>
    </row>
    <row r="80" spans="1:2" ht="21" x14ac:dyDescent="0.3">
      <c r="A80" s="80"/>
      <c r="B80" s="81"/>
    </row>
    <row r="81" spans="1:2" ht="21" x14ac:dyDescent="0.3">
      <c r="A81" s="80"/>
      <c r="B81" s="81"/>
    </row>
    <row r="82" spans="1:2" ht="21" x14ac:dyDescent="0.3">
      <c r="A82" s="80"/>
      <c r="B82" s="81"/>
    </row>
    <row r="83" spans="1:2" ht="21" x14ac:dyDescent="0.3">
      <c r="A83" s="80"/>
      <c r="B83" s="81"/>
    </row>
    <row r="84" spans="1:2" ht="21" x14ac:dyDescent="0.3">
      <c r="A84" s="80"/>
      <c r="B84" s="81"/>
    </row>
    <row r="85" spans="1:2" ht="21" x14ac:dyDescent="0.3">
      <c r="A85" s="80"/>
      <c r="B85" s="81"/>
    </row>
    <row r="86" spans="1:2" ht="21" x14ac:dyDescent="0.3">
      <c r="A86" s="80"/>
      <c r="B86" s="81"/>
    </row>
    <row r="87" spans="1:2" ht="21" x14ac:dyDescent="0.3">
      <c r="A87" s="80"/>
      <c r="B87" s="81"/>
    </row>
    <row r="88" spans="1:2" ht="21" x14ac:dyDescent="0.3">
      <c r="A88" s="80"/>
      <c r="B88" s="81"/>
    </row>
    <row r="89" spans="1:2" ht="21" x14ac:dyDescent="0.3">
      <c r="A89" s="80"/>
      <c r="B89" s="81"/>
    </row>
    <row r="90" spans="1:2" ht="21" x14ac:dyDescent="0.3">
      <c r="A90" s="80"/>
      <c r="B90" s="81"/>
    </row>
    <row r="91" spans="1:2" ht="21" x14ac:dyDescent="0.3">
      <c r="A91" s="80"/>
      <c r="B91" s="81"/>
    </row>
    <row r="92" spans="1:2" ht="21" x14ac:dyDescent="0.3">
      <c r="A92" s="80"/>
      <c r="B92" s="81"/>
    </row>
    <row r="93" spans="1:2" ht="21" x14ac:dyDescent="0.3">
      <c r="A93" s="80"/>
      <c r="B93" s="81"/>
    </row>
    <row r="94" spans="1:2" ht="21" x14ac:dyDescent="0.3">
      <c r="A94" s="80"/>
      <c r="B94" s="81"/>
    </row>
    <row r="95" spans="1:2" ht="21" x14ac:dyDescent="0.3">
      <c r="A95" s="80"/>
      <c r="B95" s="81"/>
    </row>
    <row r="96" spans="1:2" ht="21" x14ac:dyDescent="0.3">
      <c r="A96" s="80"/>
      <c r="B96" s="81"/>
    </row>
    <row r="97" spans="1:2" ht="21" x14ac:dyDescent="0.3">
      <c r="A97" s="80"/>
      <c r="B97" s="81"/>
    </row>
    <row r="98" spans="1:2" ht="21" x14ac:dyDescent="0.3">
      <c r="A98" s="80"/>
      <c r="B98" s="81"/>
    </row>
    <row r="99" spans="1:2" ht="21" x14ac:dyDescent="0.3">
      <c r="A99" s="80"/>
      <c r="B99" s="81"/>
    </row>
    <row r="100" spans="1:2" ht="21" x14ac:dyDescent="0.3">
      <c r="A100" s="80"/>
      <c r="B100" s="81"/>
    </row>
    <row r="101" spans="1:2" ht="21" x14ac:dyDescent="0.3">
      <c r="A101" s="80"/>
    </row>
    <row r="102" spans="1:2" ht="21" x14ac:dyDescent="0.3">
      <c r="A102" s="80"/>
    </row>
    <row r="103" spans="1:2" ht="21" x14ac:dyDescent="0.3">
      <c r="A103" s="80"/>
      <c r="B103" s="81"/>
    </row>
    <row r="104" spans="1:2" ht="21" x14ac:dyDescent="0.3">
      <c r="A104" s="80"/>
      <c r="B104" s="81"/>
    </row>
    <row r="105" spans="1:2" ht="21" x14ac:dyDescent="0.3">
      <c r="A105" s="80"/>
      <c r="B105" s="81"/>
    </row>
    <row r="106" spans="1:2" ht="21" x14ac:dyDescent="0.3">
      <c r="A106" s="80"/>
      <c r="B106" s="81"/>
    </row>
    <row r="107" spans="1:2" ht="21" x14ac:dyDescent="0.3">
      <c r="A107" s="80"/>
    </row>
    <row r="108" spans="1:2" ht="21" x14ac:dyDescent="0.3">
      <c r="A108" s="80"/>
    </row>
    <row r="109" spans="1:2" ht="21" x14ac:dyDescent="0.3">
      <c r="A109" s="80"/>
    </row>
    <row r="110" spans="1:2" ht="21" x14ac:dyDescent="0.3">
      <c r="A110" s="80"/>
    </row>
    <row r="111" spans="1:2" x14ac:dyDescent="0.3">
      <c r="A111" s="439"/>
    </row>
    <row r="112" spans="1:2" x14ac:dyDescent="0.3">
      <c r="A112" s="439"/>
    </row>
    <row r="113" spans="1:1" x14ac:dyDescent="0.3">
      <c r="A113" s="439"/>
    </row>
    <row r="114" spans="1:1" x14ac:dyDescent="0.3">
      <c r="A114" s="439"/>
    </row>
    <row r="115" spans="1:1" x14ac:dyDescent="0.3">
      <c r="A115" s="439"/>
    </row>
    <row r="116" spans="1:1" x14ac:dyDescent="0.3">
      <c r="A116" s="439"/>
    </row>
    <row r="117" spans="1:1" x14ac:dyDescent="0.3">
      <c r="A117" s="439"/>
    </row>
    <row r="118" spans="1:1" x14ac:dyDescent="0.3">
      <c r="A118" s="439"/>
    </row>
    <row r="119" spans="1:1" x14ac:dyDescent="0.3">
      <c r="A119" s="439"/>
    </row>
    <row r="120" spans="1:1" x14ac:dyDescent="0.3">
      <c r="A120" s="439"/>
    </row>
    <row r="121" spans="1:1" x14ac:dyDescent="0.3">
      <c r="A121" s="439"/>
    </row>
    <row r="122" spans="1:1" x14ac:dyDescent="0.3">
      <c r="A122" s="439"/>
    </row>
    <row r="123" spans="1:1" x14ac:dyDescent="0.3">
      <c r="A123" s="439"/>
    </row>
    <row r="124" spans="1:1" x14ac:dyDescent="0.3">
      <c r="A124" s="439"/>
    </row>
    <row r="125" spans="1:1" x14ac:dyDescent="0.3">
      <c r="A125" s="439"/>
    </row>
    <row r="126" spans="1:1" x14ac:dyDescent="0.3">
      <c r="A126" s="439"/>
    </row>
    <row r="127" spans="1:1" x14ac:dyDescent="0.3">
      <c r="A127" s="439"/>
    </row>
    <row r="128" spans="1:1" x14ac:dyDescent="0.3">
      <c r="A128" s="439"/>
    </row>
    <row r="129" spans="1:2" x14ac:dyDescent="0.3">
      <c r="A129" s="439"/>
    </row>
    <row r="130" spans="1:2" x14ac:dyDescent="0.3">
      <c r="A130" s="439"/>
    </row>
    <row r="131" spans="1:2" x14ac:dyDescent="0.3">
      <c r="A131" s="439"/>
    </row>
    <row r="132" spans="1:2" x14ac:dyDescent="0.3">
      <c r="A132" s="439"/>
    </row>
    <row r="133" spans="1:2" x14ac:dyDescent="0.3">
      <c r="A133" s="439"/>
    </row>
    <row r="134" spans="1:2" x14ac:dyDescent="0.3">
      <c r="A134" s="439"/>
    </row>
    <row r="135" spans="1:2" x14ac:dyDescent="0.3">
      <c r="A135" s="439"/>
      <c r="B135" s="79"/>
    </row>
    <row r="136" spans="1:2" x14ac:dyDescent="0.3">
      <c r="A136" s="439"/>
      <c r="B136" s="79"/>
    </row>
    <row r="137" spans="1:2" x14ac:dyDescent="0.3">
      <c r="A137" s="439"/>
      <c r="B137" s="79"/>
    </row>
    <row r="138" spans="1:2" x14ac:dyDescent="0.3">
      <c r="A138" s="439"/>
      <c r="B138" s="79"/>
    </row>
    <row r="139" spans="1:2" x14ac:dyDescent="0.3">
      <c r="A139" s="439"/>
      <c r="B139" s="79"/>
    </row>
    <row r="140" spans="1:2" x14ac:dyDescent="0.3">
      <c r="A140" s="439"/>
      <c r="B140" s="82"/>
    </row>
    <row r="141" spans="1:2" x14ac:dyDescent="0.3">
      <c r="A141" s="439"/>
      <c r="B141" s="82"/>
    </row>
    <row r="142" spans="1:2" x14ac:dyDescent="0.3">
      <c r="A142" s="439"/>
      <c r="B142" s="82"/>
    </row>
    <row r="143" spans="1:2" x14ac:dyDescent="0.3">
      <c r="A143" s="439"/>
      <c r="B143" s="82"/>
    </row>
    <row r="144" spans="1:2" x14ac:dyDescent="0.3">
      <c r="A144" s="439"/>
      <c r="B144" s="82"/>
    </row>
    <row r="145" spans="1:2" x14ac:dyDescent="0.3">
      <c r="A145" s="439"/>
      <c r="B145" s="82"/>
    </row>
    <row r="146" spans="1:2" x14ac:dyDescent="0.3">
      <c r="A146" s="439"/>
      <c r="B146" s="82"/>
    </row>
    <row r="147" spans="1:2" x14ac:dyDescent="0.3">
      <c r="A147" s="439"/>
      <c r="B147" s="82"/>
    </row>
    <row r="148" spans="1:2" x14ac:dyDescent="0.3">
      <c r="A148" s="439"/>
      <c r="B148" s="82"/>
    </row>
    <row r="149" spans="1:2" x14ac:dyDescent="0.3">
      <c r="A149" s="439"/>
      <c r="B149" s="82"/>
    </row>
    <row r="150" spans="1:2" x14ac:dyDescent="0.3">
      <c r="A150" s="439"/>
    </row>
    <row r="151" spans="1:2" x14ac:dyDescent="0.3">
      <c r="A151" s="439"/>
    </row>
    <row r="152" spans="1:2" x14ac:dyDescent="0.3">
      <c r="A152" s="439"/>
    </row>
    <row r="153" spans="1:2" x14ac:dyDescent="0.3">
      <c r="A153" s="439"/>
    </row>
    <row r="154" spans="1:2" x14ac:dyDescent="0.3">
      <c r="A154" s="439"/>
    </row>
    <row r="155" spans="1:2" x14ac:dyDescent="0.3">
      <c r="A155" s="439"/>
    </row>
    <row r="156" spans="1:2" x14ac:dyDescent="0.3">
      <c r="A156" s="439"/>
    </row>
    <row r="157" spans="1:2" x14ac:dyDescent="0.3">
      <c r="A157" s="439"/>
    </row>
    <row r="158" spans="1:2" x14ac:dyDescent="0.3">
      <c r="A158" s="439"/>
    </row>
    <row r="159" spans="1:2" x14ac:dyDescent="0.3">
      <c r="A159" s="439"/>
    </row>
    <row r="160" spans="1:2" x14ac:dyDescent="0.3">
      <c r="A160" s="439"/>
    </row>
  </sheetData>
  <sheetProtection algorithmName="SHA-512" hashValue="N99LBydnn4RyMt5XwLUaIB6jq0u67mgMIsR5CxLnm63TNKTfYESdk9+Qap8aNaFQ920TLFTXwTpIfPVzVv27jA==" saltValue="hnmZoKMt50m5RVC5SJzVuw==" spinCount="100000" sheet="1" objects="1" scenarios="1" formatCells="0" formatColumns="0" formatRows="0"/>
  <mergeCells count="54">
    <mergeCell ref="B37:B38"/>
    <mergeCell ref="B35:B36"/>
    <mergeCell ref="C28:C29"/>
    <mergeCell ref="C35:D35"/>
    <mergeCell ref="C36:D36"/>
    <mergeCell ref="C37:D37"/>
    <mergeCell ref="C38:D38"/>
    <mergeCell ref="B28:B34"/>
    <mergeCell ref="E47:F48"/>
    <mergeCell ref="E45:F46"/>
    <mergeCell ref="C44:F44"/>
    <mergeCell ref="B42:F42"/>
    <mergeCell ref="C45:D45"/>
    <mergeCell ref="D47:D48"/>
    <mergeCell ref="C10:D10"/>
    <mergeCell ref="C11:D11"/>
    <mergeCell ref="C21:D21"/>
    <mergeCell ref="C22:D22"/>
    <mergeCell ref="C23:D23"/>
    <mergeCell ref="C16:D16"/>
    <mergeCell ref="C17:D17"/>
    <mergeCell ref="C18:D18"/>
    <mergeCell ref="C19:D19"/>
    <mergeCell ref="C12:D12"/>
    <mergeCell ref="C13:D13"/>
    <mergeCell ref="C20:D20"/>
    <mergeCell ref="C9:D9"/>
    <mergeCell ref="I2:I3"/>
    <mergeCell ref="I7:I27"/>
    <mergeCell ref="B2:E2"/>
    <mergeCell ref="B3:D3"/>
    <mergeCell ref="B12:B13"/>
    <mergeCell ref="B27:C27"/>
    <mergeCell ref="B24:C24"/>
    <mergeCell ref="B25:B26"/>
    <mergeCell ref="B21:B23"/>
    <mergeCell ref="B5:B11"/>
    <mergeCell ref="B14:B19"/>
    <mergeCell ref="I30:I38"/>
    <mergeCell ref="A111:A160"/>
    <mergeCell ref="G1:H1"/>
    <mergeCell ref="F3:H3"/>
    <mergeCell ref="C25:D25"/>
    <mergeCell ref="C26:D26"/>
    <mergeCell ref="C30:D30"/>
    <mergeCell ref="C31:D31"/>
    <mergeCell ref="C32:D32"/>
    <mergeCell ref="C33:D33"/>
    <mergeCell ref="C34:D34"/>
    <mergeCell ref="C14:D14"/>
    <mergeCell ref="C15:D15"/>
    <mergeCell ref="C5:C6"/>
    <mergeCell ref="C7:D7"/>
    <mergeCell ref="C8:D8"/>
  </mergeCells>
  <dataValidations disablePrompts="1" count="1">
    <dataValidation type="list" operator="equal" allowBlank="1" showErrorMessage="1" sqref="F4:H4" xr:uid="{00000000-0002-0000-0400-000000000000}">
      <formula1>"2015,2016,2017,2018,2019,2020,2021,2022,2023,2024,2025"</formula1>
      <formula2>0</formula2>
    </dataValidation>
  </dataValidations>
  <pageMargins left="0.7" right="0.7" top="0.78749999999999998" bottom="0.78749999999999998" header="0.511811023622047" footer="0.511811023622047"/>
  <pageSetup paperSize="9" scale="10" orientation="landscape" horizontalDpi="300" verticalDpi="300"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0070C0"/>
  </sheetPr>
  <dimension ref="A1:H148"/>
  <sheetViews>
    <sheetView zoomScaleNormal="100" workbookViewId="0">
      <pane ySplit="3" topLeftCell="A4" activePane="bottomLeft" state="frozen"/>
      <selection pane="bottomLeft" activeCell="B1" sqref="B1"/>
    </sheetView>
  </sheetViews>
  <sheetFormatPr baseColWidth="10" defaultColWidth="11.77734375" defaultRowHeight="14.4" x14ac:dyDescent="0.3"/>
  <cols>
    <col min="1" max="1" width="2.77734375" style="8" customWidth="1"/>
    <col min="2" max="2" width="32" style="70" customWidth="1"/>
    <col min="3" max="3" width="55.5546875" style="70" customWidth="1"/>
    <col min="4" max="4" width="58.77734375" style="10" customWidth="1"/>
    <col min="8" max="8" width="15.5546875" bestFit="1" customWidth="1"/>
  </cols>
  <sheetData>
    <row r="1" spans="1:8" x14ac:dyDescent="0.3">
      <c r="A1" s="27"/>
      <c r="B1" s="71"/>
      <c r="C1" s="71"/>
    </row>
    <row r="2" spans="1:8" ht="33.6" x14ac:dyDescent="0.3">
      <c r="A2" s="7"/>
      <c r="B2" s="492" t="s">
        <v>381</v>
      </c>
      <c r="C2" s="492"/>
      <c r="D2" s="492"/>
    </row>
    <row r="3" spans="1:8" ht="25.8" x14ac:dyDescent="0.3">
      <c r="A3" s="73"/>
      <c r="B3" s="458" t="s">
        <v>392</v>
      </c>
      <c r="C3" s="458"/>
      <c r="D3" s="74" t="str">
        <f>IF('Eingabe Stammdaten'!D3=2022,"2022 (final)",CONCATENATE('Eingabe Stammdaten'!D3," (vorläufig)"))</f>
        <v>2022 (final)</v>
      </c>
    </row>
    <row r="4" spans="1:8" ht="15" customHeight="1" x14ac:dyDescent="0.3">
      <c r="A4" s="73"/>
      <c r="B4" s="235"/>
      <c r="C4" s="235"/>
      <c r="D4" s="236"/>
    </row>
    <row r="5" spans="1:8" ht="21" x14ac:dyDescent="0.3">
      <c r="A5" s="73"/>
      <c r="B5" s="234" t="s">
        <v>374</v>
      </c>
      <c r="C5" s="84"/>
      <c r="D5" s="74"/>
    </row>
    <row r="6" spans="1:8" ht="21" customHeight="1" x14ac:dyDescent="0.3">
      <c r="A6" s="73"/>
      <c r="B6" s="494" t="s">
        <v>62</v>
      </c>
      <c r="C6" s="494"/>
      <c r="D6" s="85">
        <f>SUM(Detailergebnisse!H4:H200)</f>
        <v>0</v>
      </c>
    </row>
    <row r="7" spans="1:8" ht="21" customHeight="1" x14ac:dyDescent="0.3">
      <c r="A7" s="73"/>
      <c r="B7" s="497" t="s">
        <v>311</v>
      </c>
      <c r="C7" s="310" t="str">
        <f>'Ergebnisse nach Kategorien'!C12</f>
        <v>Strom: bisherige Berechnungsmethodik</v>
      </c>
      <c r="D7" s="311">
        <f>Detailergebnisse!I323</f>
        <v>0</v>
      </c>
    </row>
    <row r="8" spans="1:8" ht="21" customHeight="1" x14ac:dyDescent="0.3">
      <c r="A8" s="73"/>
      <c r="B8" s="498"/>
      <c r="C8" s="322" t="str">
        <f>'Ergebnisse nach Kategorien'!C13</f>
        <v>Strom: standortbasierte Berechnungsmethodik</v>
      </c>
      <c r="D8" s="323">
        <f>Detailergebnisse!I324</f>
        <v>0</v>
      </c>
    </row>
    <row r="9" spans="1:8" ht="21" customHeight="1" x14ac:dyDescent="0.3">
      <c r="A9" s="73"/>
      <c r="B9" s="496" t="s">
        <v>312</v>
      </c>
      <c r="C9" s="310" t="str">
        <f>'Ergebnisse nach Kategorien'!C12</f>
        <v>Strom: bisherige Berechnungsmethodik</v>
      </c>
      <c r="D9" s="312">
        <f>Detailergebnisse!J323</f>
        <v>0</v>
      </c>
    </row>
    <row r="10" spans="1:8" ht="21" customHeight="1" x14ac:dyDescent="0.3">
      <c r="A10" s="73"/>
      <c r="B10" s="494"/>
      <c r="C10" s="322" t="str">
        <f>'Ergebnisse nach Kategorien'!C13</f>
        <v>Strom: standortbasierte Berechnungsmethodik</v>
      </c>
      <c r="D10" s="324">
        <f>Detailergebnisse!J324</f>
        <v>0</v>
      </c>
      <c r="G10" s="167"/>
      <c r="H10" s="167"/>
    </row>
    <row r="11" spans="1:8" ht="21" x14ac:dyDescent="0.3">
      <c r="A11" s="76"/>
      <c r="B11" s="495" t="s">
        <v>363</v>
      </c>
      <c r="C11" s="313" t="str">
        <f>'Ergebnisse nach Kategorien'!C12</f>
        <v>Strom: bisherige Berechnungsmethodik</v>
      </c>
      <c r="D11" s="314">
        <f>D6+D7+D9</f>
        <v>0</v>
      </c>
      <c r="G11" s="167"/>
      <c r="H11" s="179"/>
    </row>
    <row r="12" spans="1:8" ht="21" x14ac:dyDescent="0.3">
      <c r="A12" s="76"/>
      <c r="B12" s="495"/>
      <c r="C12" s="325" t="str">
        <f>'Ergebnisse nach Kategorien'!C13</f>
        <v>Strom: standortbasierte Berechnungsmethodik</v>
      </c>
      <c r="D12" s="326">
        <f>D6+D8+D10</f>
        <v>0</v>
      </c>
      <c r="G12" s="167"/>
      <c r="H12" s="179"/>
    </row>
    <row r="13" spans="1:8" ht="15" customHeight="1" x14ac:dyDescent="0.3">
      <c r="A13" s="76"/>
      <c r="B13" s="493"/>
      <c r="C13" s="493"/>
      <c r="D13" s="493"/>
    </row>
    <row r="14" spans="1:8" ht="21" x14ac:dyDescent="0.3">
      <c r="A14" s="76"/>
      <c r="B14" s="84" t="s">
        <v>365</v>
      </c>
      <c r="C14" s="84"/>
      <c r="D14" s="74"/>
    </row>
    <row r="15" spans="1:8" ht="27" customHeight="1" x14ac:dyDescent="0.3">
      <c r="A15" s="76"/>
      <c r="B15" s="180" t="s">
        <v>64</v>
      </c>
      <c r="C15" s="180"/>
      <c r="D15" s="85">
        <f>Detailergebnisse!J325</f>
        <v>0</v>
      </c>
    </row>
    <row r="16" spans="1:8" ht="15.45" customHeight="1" x14ac:dyDescent="0.3">
      <c r="A16" s="73"/>
      <c r="B16" s="493"/>
      <c r="C16" s="493"/>
      <c r="D16" s="493"/>
    </row>
    <row r="17" spans="1:8" ht="20.25" customHeight="1" x14ac:dyDescent="0.3">
      <c r="A17" s="73"/>
      <c r="B17" s="84" t="s">
        <v>284</v>
      </c>
      <c r="C17" s="84"/>
      <c r="D17" s="74"/>
    </row>
    <row r="18" spans="1:8" ht="21" customHeight="1" x14ac:dyDescent="0.3">
      <c r="A18" s="73"/>
      <c r="B18" s="494" t="s">
        <v>312</v>
      </c>
      <c r="C18" s="310" t="str">
        <f>'Ergebnisse nach Kategorien'!C12</f>
        <v>Strom: bisherige Berechnungsmethodik</v>
      </c>
      <c r="D18" s="312">
        <f>Detailergebnisse!J326</f>
        <v>0</v>
      </c>
      <c r="G18" s="118"/>
    </row>
    <row r="19" spans="1:8" ht="21" customHeight="1" x14ac:dyDescent="0.3">
      <c r="A19" s="73"/>
      <c r="B19" s="494"/>
      <c r="C19" s="322" t="str">
        <f>'Ergebnisse nach Kategorien'!C13</f>
        <v>Strom: standortbasierte Berechnungsmethodik</v>
      </c>
      <c r="D19" s="324">
        <f>Detailergebnisse!J327</f>
        <v>0</v>
      </c>
    </row>
    <row r="20" spans="1:8" ht="15" customHeight="1" x14ac:dyDescent="0.3">
      <c r="A20" s="76"/>
      <c r="B20" s="493"/>
      <c r="C20" s="493"/>
      <c r="D20" s="493"/>
    </row>
    <row r="21" spans="1:8" ht="18" x14ac:dyDescent="0.3">
      <c r="A21" s="79"/>
      <c r="B21" s="495" t="s">
        <v>310</v>
      </c>
      <c r="C21" s="313" t="str">
        <f>'Ergebnisse nach Kategorien'!C12</f>
        <v>Strom: bisherige Berechnungsmethodik</v>
      </c>
      <c r="D21" s="314">
        <f>D11+D15+D18</f>
        <v>0</v>
      </c>
    </row>
    <row r="22" spans="1:8" ht="18" x14ac:dyDescent="0.3">
      <c r="A22" s="79"/>
      <c r="B22" s="495"/>
      <c r="C22" s="325" t="str">
        <f>'Ergebnisse nach Kategorien'!C13</f>
        <v>Strom: standortbasierte Berechnungsmethodik</v>
      </c>
      <c r="D22" s="326">
        <f>D19 +D15 +D12</f>
        <v>0</v>
      </c>
    </row>
    <row r="23" spans="1:8" ht="15" customHeight="1" x14ac:dyDescent="0.3">
      <c r="A23" s="79"/>
      <c r="B23" s="79"/>
      <c r="C23" s="79"/>
      <c r="H23" s="179"/>
    </row>
    <row r="24" spans="1:8" ht="15" customHeight="1" x14ac:dyDescent="0.3">
      <c r="A24" s="79"/>
      <c r="B24" s="215"/>
      <c r="C24" s="215"/>
      <c r="D24" s="215"/>
      <c r="H24" s="179"/>
    </row>
    <row r="25" spans="1:8" ht="15" customHeight="1" x14ac:dyDescent="0.3">
      <c r="A25" s="79"/>
      <c r="B25" s="215"/>
      <c r="C25" s="215"/>
      <c r="D25" s="215"/>
    </row>
    <row r="26" spans="1:8" ht="15" customHeight="1" x14ac:dyDescent="0.3">
      <c r="A26" s="79"/>
      <c r="B26" s="215"/>
      <c r="C26" s="215"/>
      <c r="D26" s="215"/>
    </row>
    <row r="27" spans="1:8" ht="15" customHeight="1" x14ac:dyDescent="0.3">
      <c r="A27" s="79"/>
      <c r="B27" s="215"/>
      <c r="C27" s="215"/>
      <c r="D27" s="215"/>
    </row>
    <row r="28" spans="1:8" ht="15" customHeight="1" x14ac:dyDescent="0.3">
      <c r="A28" s="79"/>
      <c r="B28" s="79"/>
      <c r="C28" s="79"/>
    </row>
    <row r="29" spans="1:8" ht="15" customHeight="1" x14ac:dyDescent="0.3">
      <c r="A29" s="79"/>
      <c r="B29" s="216"/>
      <c r="C29" s="79"/>
    </row>
    <row r="30" spans="1:8" ht="15" customHeight="1" x14ac:dyDescent="0.3">
      <c r="A30" s="79"/>
      <c r="B30" s="216"/>
      <c r="C30" s="79"/>
    </row>
    <row r="31" spans="1:8" ht="15" customHeight="1" x14ac:dyDescent="0.3">
      <c r="A31" s="79"/>
      <c r="B31" s="79"/>
      <c r="C31" s="79"/>
    </row>
    <row r="32" spans="1:8" ht="15" customHeight="1" x14ac:dyDescent="0.3">
      <c r="A32" s="79"/>
      <c r="B32" s="79"/>
      <c r="C32" s="79"/>
    </row>
    <row r="33" spans="1:3" ht="15" customHeight="1" x14ac:dyDescent="0.3">
      <c r="A33" s="79"/>
      <c r="B33" s="79"/>
      <c r="C33" s="79"/>
    </row>
    <row r="34" spans="1:3" ht="15" customHeight="1" x14ac:dyDescent="0.3">
      <c r="A34" s="79"/>
      <c r="B34" s="79"/>
      <c r="C34" s="79"/>
    </row>
    <row r="35" spans="1:3" ht="15" customHeight="1" x14ac:dyDescent="0.3">
      <c r="A35" s="79"/>
      <c r="B35" s="79"/>
      <c r="C35" s="79"/>
    </row>
    <row r="36" spans="1:3" ht="15" customHeight="1" x14ac:dyDescent="0.3">
      <c r="A36" s="79"/>
      <c r="B36" s="79"/>
      <c r="C36" s="79"/>
    </row>
    <row r="37" spans="1:3" ht="15" customHeight="1" x14ac:dyDescent="0.3">
      <c r="A37" s="79"/>
      <c r="B37" s="79"/>
      <c r="C37" s="79"/>
    </row>
    <row r="38" spans="1:3" ht="15" customHeight="1" x14ac:dyDescent="0.3">
      <c r="A38" s="79"/>
      <c r="B38" s="79"/>
      <c r="C38" s="79"/>
    </row>
    <row r="39" spans="1:3" ht="15" customHeight="1" x14ac:dyDescent="0.3">
      <c r="A39" s="79"/>
      <c r="B39" s="79"/>
      <c r="C39" s="79"/>
    </row>
    <row r="40" spans="1:3" ht="15" customHeight="1" x14ac:dyDescent="0.3">
      <c r="A40" s="79"/>
      <c r="B40" s="79"/>
      <c r="C40" s="79"/>
    </row>
    <row r="41" spans="1:3" ht="15" customHeight="1" x14ac:dyDescent="0.3">
      <c r="A41" s="79"/>
      <c r="B41" s="79"/>
      <c r="C41" s="79"/>
    </row>
    <row r="42" spans="1:3" ht="15" customHeight="1" x14ac:dyDescent="0.3">
      <c r="A42" s="79"/>
      <c r="B42" s="79"/>
      <c r="C42" s="79"/>
    </row>
    <row r="43" spans="1:3" ht="15" customHeight="1" x14ac:dyDescent="0.3">
      <c r="A43" s="79"/>
      <c r="B43" s="79"/>
      <c r="C43" s="79"/>
    </row>
    <row r="44" spans="1:3" ht="15" customHeight="1" x14ac:dyDescent="0.3">
      <c r="A44" s="79"/>
      <c r="B44" s="79"/>
      <c r="C44" s="79"/>
    </row>
    <row r="45" spans="1:3" ht="15" customHeight="1" x14ac:dyDescent="0.3">
      <c r="A45" s="79"/>
      <c r="B45" s="79"/>
      <c r="C45" s="79"/>
    </row>
    <row r="46" spans="1:3" ht="15" customHeight="1" x14ac:dyDescent="0.3">
      <c r="A46" s="79"/>
      <c r="B46" s="79"/>
      <c r="C46" s="79"/>
    </row>
    <row r="47" spans="1:3" ht="15" customHeight="1" x14ac:dyDescent="0.3">
      <c r="A47" s="79"/>
      <c r="B47" s="79"/>
      <c r="C47" s="79"/>
    </row>
    <row r="48" spans="1:3" ht="15" customHeight="1" x14ac:dyDescent="0.3">
      <c r="A48" s="79"/>
      <c r="B48" s="79"/>
      <c r="C48" s="79"/>
    </row>
    <row r="49" spans="1:3" ht="15" customHeight="1" x14ac:dyDescent="0.3">
      <c r="A49" s="79"/>
      <c r="B49" s="79"/>
      <c r="C49" s="79"/>
    </row>
    <row r="50" spans="1:3" ht="15" customHeight="1" x14ac:dyDescent="0.3">
      <c r="A50" s="79"/>
      <c r="B50" s="79"/>
      <c r="C50" s="79"/>
    </row>
    <row r="51" spans="1:3" ht="15" customHeight="1" x14ac:dyDescent="0.3">
      <c r="A51" s="79"/>
      <c r="B51" s="79"/>
      <c r="C51" s="79"/>
    </row>
    <row r="52" spans="1:3" ht="15" customHeight="1" x14ac:dyDescent="0.3">
      <c r="A52" s="79"/>
      <c r="B52" s="79"/>
      <c r="C52" s="79"/>
    </row>
    <row r="53" spans="1:3" ht="15" customHeight="1" x14ac:dyDescent="0.3">
      <c r="A53" s="79"/>
      <c r="B53" s="79"/>
      <c r="C53" s="79"/>
    </row>
    <row r="54" spans="1:3" ht="15" customHeight="1" x14ac:dyDescent="0.3">
      <c r="A54" s="79"/>
      <c r="B54" s="79"/>
      <c r="C54" s="79"/>
    </row>
    <row r="55" spans="1:3" ht="15" customHeight="1" x14ac:dyDescent="0.3">
      <c r="A55" s="79"/>
      <c r="B55" s="79"/>
      <c r="C55" s="79"/>
    </row>
    <row r="56" spans="1:3" ht="15" customHeight="1" x14ac:dyDescent="0.3">
      <c r="A56" s="79"/>
      <c r="B56" s="79"/>
      <c r="C56" s="79"/>
    </row>
    <row r="57" spans="1:3" ht="15" customHeight="1" x14ac:dyDescent="0.3">
      <c r="A57" s="79"/>
      <c r="B57" s="79"/>
      <c r="C57" s="79"/>
    </row>
    <row r="58" spans="1:3" ht="15" customHeight="1" x14ac:dyDescent="0.3">
      <c r="A58" s="79"/>
      <c r="B58" s="79"/>
      <c r="C58" s="79"/>
    </row>
    <row r="59" spans="1:3" ht="15" customHeight="1" x14ac:dyDescent="0.3">
      <c r="A59" s="79"/>
      <c r="B59" s="79"/>
      <c r="C59" s="79"/>
    </row>
    <row r="60" spans="1:3" ht="15" customHeight="1" x14ac:dyDescent="0.3">
      <c r="A60" s="79"/>
      <c r="B60" s="79"/>
      <c r="C60" s="79"/>
    </row>
    <row r="61" spans="1:3" ht="15" customHeight="1" x14ac:dyDescent="0.3">
      <c r="A61" s="79"/>
      <c r="B61" s="79"/>
      <c r="C61" s="79"/>
    </row>
    <row r="62" spans="1:3" ht="15" customHeight="1" x14ac:dyDescent="0.3">
      <c r="A62" s="79"/>
      <c r="B62" s="79"/>
      <c r="C62" s="79"/>
    </row>
    <row r="63" spans="1:3" ht="15" customHeight="1" x14ac:dyDescent="0.3">
      <c r="A63" s="79"/>
      <c r="B63" s="79"/>
      <c r="C63" s="79"/>
    </row>
    <row r="64" spans="1:3" ht="15" customHeight="1" x14ac:dyDescent="0.3">
      <c r="A64" s="79"/>
      <c r="B64" s="79"/>
      <c r="C64" s="79"/>
    </row>
    <row r="65" spans="1:3" ht="15" customHeight="1" x14ac:dyDescent="0.3">
      <c r="A65" s="80"/>
    </row>
    <row r="66" spans="1:3" ht="15" customHeight="1" x14ac:dyDescent="0.3">
      <c r="A66" s="80"/>
    </row>
    <row r="67" spans="1:3" ht="15" customHeight="1" x14ac:dyDescent="0.3">
      <c r="A67" s="80"/>
    </row>
    <row r="68" spans="1:3" ht="15" customHeight="1" x14ac:dyDescent="0.3">
      <c r="A68" s="80"/>
      <c r="B68" s="81"/>
      <c r="C68" s="81"/>
    </row>
    <row r="69" spans="1:3" ht="15" customHeight="1" x14ac:dyDescent="0.3">
      <c r="A69" s="80"/>
      <c r="B69" s="81"/>
      <c r="C69" s="81"/>
    </row>
    <row r="70" spans="1:3" ht="15" customHeight="1" x14ac:dyDescent="0.3">
      <c r="A70" s="80"/>
      <c r="B70" s="81"/>
      <c r="C70" s="81"/>
    </row>
    <row r="71" spans="1:3" ht="15" customHeight="1" x14ac:dyDescent="0.3">
      <c r="A71" s="80"/>
      <c r="B71" s="81"/>
      <c r="C71" s="81"/>
    </row>
    <row r="72" spans="1:3" ht="15" customHeight="1" x14ac:dyDescent="0.3">
      <c r="A72" s="80"/>
      <c r="B72" s="81"/>
      <c r="C72" s="81"/>
    </row>
    <row r="73" spans="1:3" ht="15" customHeight="1" x14ac:dyDescent="0.3">
      <c r="A73" s="80"/>
      <c r="B73" s="81"/>
      <c r="C73" s="81"/>
    </row>
    <row r="74" spans="1:3" ht="15" customHeight="1" x14ac:dyDescent="0.3">
      <c r="A74" s="80"/>
      <c r="B74" s="81"/>
      <c r="C74" s="81"/>
    </row>
    <row r="75" spans="1:3" ht="15" customHeight="1" x14ac:dyDescent="0.3">
      <c r="A75" s="80"/>
      <c r="B75" s="81"/>
      <c r="C75" s="81"/>
    </row>
    <row r="76" spans="1:3" ht="15" customHeight="1" x14ac:dyDescent="0.3">
      <c r="A76" s="80"/>
      <c r="B76" s="81"/>
      <c r="C76" s="81"/>
    </row>
    <row r="77" spans="1:3" ht="15" customHeight="1" x14ac:dyDescent="0.3">
      <c r="A77" s="80"/>
      <c r="B77" s="81"/>
      <c r="C77" s="81"/>
    </row>
    <row r="78" spans="1:3" ht="15" customHeight="1" x14ac:dyDescent="0.3">
      <c r="A78" s="80"/>
      <c r="B78" s="81"/>
      <c r="C78" s="81"/>
    </row>
    <row r="79" spans="1:3" ht="15" customHeight="1" x14ac:dyDescent="0.3">
      <c r="A79" s="80"/>
      <c r="B79" s="81"/>
      <c r="C79" s="81"/>
    </row>
    <row r="80" spans="1:3" ht="15" customHeight="1" x14ac:dyDescent="0.3">
      <c r="A80" s="80"/>
      <c r="B80" s="81"/>
      <c r="C80" s="81"/>
    </row>
    <row r="81" spans="1:3" ht="15" customHeight="1" x14ac:dyDescent="0.3">
      <c r="A81" s="80"/>
      <c r="B81" s="81"/>
      <c r="C81" s="81"/>
    </row>
    <row r="82" spans="1:3" ht="15" customHeight="1" x14ac:dyDescent="0.3">
      <c r="A82" s="80"/>
      <c r="B82" s="81"/>
      <c r="C82" s="81"/>
    </row>
    <row r="83" spans="1:3" ht="15" customHeight="1" x14ac:dyDescent="0.3">
      <c r="A83" s="80"/>
      <c r="B83" s="81"/>
      <c r="C83" s="81"/>
    </row>
    <row r="84" spans="1:3" ht="15" customHeight="1" x14ac:dyDescent="0.3">
      <c r="A84" s="80"/>
      <c r="B84" s="81"/>
      <c r="C84" s="81"/>
    </row>
    <row r="85" spans="1:3" ht="15" customHeight="1" x14ac:dyDescent="0.3">
      <c r="A85" s="80"/>
      <c r="B85" s="81"/>
      <c r="C85" s="81"/>
    </row>
    <row r="86" spans="1:3" ht="15" customHeight="1" x14ac:dyDescent="0.3">
      <c r="A86" s="80"/>
      <c r="B86" s="81"/>
      <c r="C86" s="81"/>
    </row>
    <row r="87" spans="1:3" ht="15" customHeight="1" x14ac:dyDescent="0.3">
      <c r="A87" s="80"/>
      <c r="B87" s="81"/>
      <c r="C87" s="81"/>
    </row>
    <row r="88" spans="1:3" ht="15" customHeight="1" x14ac:dyDescent="0.3">
      <c r="A88" s="80"/>
      <c r="B88" s="81"/>
      <c r="C88" s="81"/>
    </row>
    <row r="89" spans="1:3" ht="15" customHeight="1" x14ac:dyDescent="0.3">
      <c r="A89" s="80"/>
    </row>
    <row r="90" spans="1:3" ht="15" customHeight="1" x14ac:dyDescent="0.3">
      <c r="A90" s="80"/>
    </row>
    <row r="91" spans="1:3" ht="15" customHeight="1" x14ac:dyDescent="0.3">
      <c r="A91" s="80"/>
      <c r="B91" s="81"/>
      <c r="C91" s="81"/>
    </row>
    <row r="92" spans="1:3" ht="15" customHeight="1" x14ac:dyDescent="0.3">
      <c r="A92" s="80"/>
      <c r="B92" s="81"/>
      <c r="C92" s="81"/>
    </row>
    <row r="93" spans="1:3" ht="15" customHeight="1" x14ac:dyDescent="0.3">
      <c r="A93" s="80"/>
      <c r="B93" s="81"/>
      <c r="C93" s="81"/>
    </row>
    <row r="94" spans="1:3" ht="15" customHeight="1" x14ac:dyDescent="0.3">
      <c r="A94" s="80"/>
      <c r="B94" s="81"/>
      <c r="C94" s="81"/>
    </row>
    <row r="95" spans="1:3" ht="15" customHeight="1" x14ac:dyDescent="0.3">
      <c r="A95" s="80"/>
    </row>
    <row r="96" spans="1:3" ht="15" customHeight="1" x14ac:dyDescent="0.3">
      <c r="A96" s="80"/>
    </row>
    <row r="97" spans="1:1" ht="15" customHeight="1" x14ac:dyDescent="0.3">
      <c r="A97" s="80"/>
    </row>
    <row r="98" spans="1:1" ht="15" customHeight="1" x14ac:dyDescent="0.3">
      <c r="A98" s="80"/>
    </row>
    <row r="99" spans="1:1" x14ac:dyDescent="0.3">
      <c r="A99" s="439"/>
    </row>
    <row r="100" spans="1:1" x14ac:dyDescent="0.3">
      <c r="A100" s="439"/>
    </row>
    <row r="101" spans="1:1" x14ac:dyDescent="0.3">
      <c r="A101" s="439"/>
    </row>
    <row r="102" spans="1:1" x14ac:dyDescent="0.3">
      <c r="A102" s="439"/>
    </row>
    <row r="103" spans="1:1" x14ac:dyDescent="0.3">
      <c r="A103" s="439"/>
    </row>
    <row r="104" spans="1:1" x14ac:dyDescent="0.3">
      <c r="A104" s="439"/>
    </row>
    <row r="105" spans="1:1" x14ac:dyDescent="0.3">
      <c r="A105" s="439"/>
    </row>
    <row r="106" spans="1:1" x14ac:dyDescent="0.3">
      <c r="A106" s="439"/>
    </row>
    <row r="107" spans="1:1" x14ac:dyDescent="0.3">
      <c r="A107" s="439"/>
    </row>
    <row r="108" spans="1:1" x14ac:dyDescent="0.3">
      <c r="A108" s="439"/>
    </row>
    <row r="109" spans="1:1" x14ac:dyDescent="0.3">
      <c r="A109" s="439"/>
    </row>
    <row r="110" spans="1:1" x14ac:dyDescent="0.3">
      <c r="A110" s="439"/>
    </row>
    <row r="111" spans="1:1" x14ac:dyDescent="0.3">
      <c r="A111" s="439"/>
    </row>
    <row r="112" spans="1:1" x14ac:dyDescent="0.3">
      <c r="A112" s="439"/>
    </row>
    <row r="113" spans="1:3" x14ac:dyDescent="0.3">
      <c r="A113" s="439"/>
    </row>
    <row r="114" spans="1:3" x14ac:dyDescent="0.3">
      <c r="A114" s="439"/>
    </row>
    <row r="115" spans="1:3" x14ac:dyDescent="0.3">
      <c r="A115" s="439"/>
    </row>
    <row r="116" spans="1:3" x14ac:dyDescent="0.3">
      <c r="A116" s="439"/>
    </row>
    <row r="117" spans="1:3" x14ac:dyDescent="0.3">
      <c r="A117" s="439"/>
    </row>
    <row r="118" spans="1:3" x14ac:dyDescent="0.3">
      <c r="A118" s="439"/>
    </row>
    <row r="119" spans="1:3" x14ac:dyDescent="0.3">
      <c r="A119" s="439"/>
    </row>
    <row r="120" spans="1:3" x14ac:dyDescent="0.3">
      <c r="A120" s="439"/>
    </row>
    <row r="121" spans="1:3" x14ac:dyDescent="0.3">
      <c r="A121" s="439"/>
    </row>
    <row r="122" spans="1:3" x14ac:dyDescent="0.3">
      <c r="A122" s="439"/>
    </row>
    <row r="123" spans="1:3" x14ac:dyDescent="0.3">
      <c r="A123" s="439"/>
      <c r="B123" s="79"/>
      <c r="C123" s="79"/>
    </row>
    <row r="124" spans="1:3" x14ac:dyDescent="0.3">
      <c r="A124" s="439"/>
      <c r="B124" s="79"/>
      <c r="C124" s="79"/>
    </row>
    <row r="125" spans="1:3" x14ac:dyDescent="0.3">
      <c r="A125" s="439"/>
      <c r="B125" s="79"/>
      <c r="C125" s="79"/>
    </row>
    <row r="126" spans="1:3" x14ac:dyDescent="0.3">
      <c r="A126" s="439"/>
      <c r="B126" s="79"/>
      <c r="C126" s="79"/>
    </row>
    <row r="127" spans="1:3" x14ac:dyDescent="0.3">
      <c r="A127" s="439"/>
      <c r="B127" s="79"/>
      <c r="C127" s="79"/>
    </row>
    <row r="128" spans="1:3" x14ac:dyDescent="0.3">
      <c r="A128" s="439"/>
      <c r="B128" s="82"/>
      <c r="C128" s="82"/>
    </row>
    <row r="129" spans="1:7" x14ac:dyDescent="0.3">
      <c r="A129" s="439"/>
      <c r="B129" s="82"/>
      <c r="C129" s="82"/>
    </row>
    <row r="130" spans="1:7" x14ac:dyDescent="0.3">
      <c r="A130" s="439"/>
      <c r="B130" s="82"/>
      <c r="C130" s="82"/>
    </row>
    <row r="131" spans="1:7" x14ac:dyDescent="0.3">
      <c r="A131" s="439"/>
      <c r="B131" s="82"/>
      <c r="C131" s="82"/>
    </row>
    <row r="132" spans="1:7" x14ac:dyDescent="0.3">
      <c r="A132" s="439"/>
      <c r="B132" s="82"/>
      <c r="C132" s="82"/>
    </row>
    <row r="133" spans="1:7" x14ac:dyDescent="0.3">
      <c r="A133" s="439"/>
      <c r="B133" s="82"/>
      <c r="C133" s="82"/>
    </row>
    <row r="134" spans="1:7" x14ac:dyDescent="0.3">
      <c r="A134" s="439"/>
      <c r="B134" s="82"/>
      <c r="C134" s="82"/>
    </row>
    <row r="135" spans="1:7" x14ac:dyDescent="0.3">
      <c r="A135" s="439"/>
      <c r="B135" s="82"/>
      <c r="C135" s="82"/>
    </row>
    <row r="136" spans="1:7" x14ac:dyDescent="0.3">
      <c r="A136" s="439"/>
      <c r="B136" s="82"/>
      <c r="C136" s="82"/>
    </row>
    <row r="137" spans="1:7" x14ac:dyDescent="0.3">
      <c r="A137" s="439"/>
      <c r="B137" s="82"/>
      <c r="C137" s="82"/>
    </row>
    <row r="138" spans="1:7" x14ac:dyDescent="0.3">
      <c r="A138" s="439"/>
    </row>
    <row r="139" spans="1:7" x14ac:dyDescent="0.3">
      <c r="A139" s="439"/>
      <c r="G139" t="s">
        <v>41</v>
      </c>
    </row>
    <row r="140" spans="1:7" x14ac:dyDescent="0.3">
      <c r="A140" s="439"/>
    </row>
    <row r="141" spans="1:7" x14ac:dyDescent="0.3">
      <c r="A141" s="439"/>
    </row>
    <row r="142" spans="1:7" x14ac:dyDescent="0.3">
      <c r="A142" s="439"/>
    </row>
    <row r="143" spans="1:7" x14ac:dyDescent="0.3">
      <c r="A143" s="439"/>
    </row>
    <row r="144" spans="1:7" x14ac:dyDescent="0.3">
      <c r="A144" s="439"/>
    </row>
    <row r="145" spans="1:1" x14ac:dyDescent="0.3">
      <c r="A145" s="439"/>
    </row>
    <row r="146" spans="1:1" x14ac:dyDescent="0.3">
      <c r="A146" s="439"/>
    </row>
    <row r="147" spans="1:1" x14ac:dyDescent="0.3">
      <c r="A147" s="439"/>
    </row>
    <row r="148" spans="1:1" x14ac:dyDescent="0.3">
      <c r="A148" s="439"/>
    </row>
  </sheetData>
  <sheetProtection algorithmName="SHA-512" hashValue="eahkdbjJEl+BX3Oi2OsijwEsYKx92rvI4cCchDvxToSei94juO91stqj71o0B6F8cs5cuV0QcIvd+2v9KK/LKQ==" saltValue="iy5ZiKCFFBlcsrIIl7Cbaw==" spinCount="100000" sheet="1" objects="1" scenarios="1" formatCells="0" formatColumns="0" formatRows="0"/>
  <mergeCells count="12">
    <mergeCell ref="A99:A148"/>
    <mergeCell ref="B6:C6"/>
    <mergeCell ref="B11:B12"/>
    <mergeCell ref="B21:B22"/>
    <mergeCell ref="B9:B10"/>
    <mergeCell ref="B7:B8"/>
    <mergeCell ref="B18:B19"/>
    <mergeCell ref="B2:D2"/>
    <mergeCell ref="B3:C3"/>
    <mergeCell ref="B20:D20"/>
    <mergeCell ref="B13:D13"/>
    <mergeCell ref="B16:D16"/>
  </mergeCells>
  <pageMargins left="0.7" right="0.7" top="0.78749999999999998" bottom="0.78749999999999998" header="0.511811023622047" footer="0.511811023622047"/>
  <pageSetup paperSize="9" orientation="portrait" horizontalDpi="300" verticalDpi="300" r:id="rId1"/>
  <ignoredErrors>
    <ignoredError sqref="C8 C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5EA0B"/>
    <pageSetUpPr fitToPage="1"/>
  </sheetPr>
  <dimension ref="A1:AMA348"/>
  <sheetViews>
    <sheetView zoomScaleNormal="100" workbookViewId="0">
      <pane ySplit="2" topLeftCell="A3" activePane="bottomLeft" state="frozen"/>
      <selection pane="bottomLeft" activeCell="C1" sqref="C1"/>
    </sheetView>
  </sheetViews>
  <sheetFormatPr baseColWidth="10" defaultColWidth="11.44140625" defaultRowHeight="14.4" x14ac:dyDescent="0.3"/>
  <cols>
    <col min="1" max="2" width="2.77734375" style="153" customWidth="1"/>
    <col min="3" max="3" width="27.88671875" style="86" customWidth="1"/>
    <col min="4" max="5" width="10.33203125" style="86" customWidth="1"/>
    <col min="6" max="6" width="11.21875" style="86" customWidth="1"/>
    <col min="7" max="7" width="16.88671875" style="86" customWidth="1"/>
    <col min="8" max="8" width="15" style="86" customWidth="1"/>
    <col min="9" max="10" width="11.21875" style="86" customWidth="1"/>
    <col min="11" max="11" width="12.77734375" style="86" customWidth="1"/>
    <col min="12" max="12" width="10.77734375" style="86" customWidth="1"/>
    <col min="13" max="13" width="14.33203125" style="86" customWidth="1"/>
    <col min="14" max="14" width="11.44140625" style="86"/>
    <col min="15" max="15" width="11.44140625" style="86" customWidth="1"/>
    <col min="16" max="16" width="11.44140625" style="86"/>
    <col min="17" max="17" width="16.88671875" style="86" customWidth="1"/>
    <col min="18" max="18" width="3.21875" style="86" customWidth="1"/>
    <col min="19" max="19" width="11.44140625" style="86" customWidth="1"/>
    <col min="20" max="22" width="11.44140625" style="86"/>
    <col min="23" max="23" width="14.21875" style="86" customWidth="1"/>
    <col min="24" max="25" width="25" style="86" bestFit="1" customWidth="1"/>
    <col min="26" max="1015" width="11.44140625" style="86"/>
  </cols>
  <sheetData>
    <row r="1" spans="1:1015" s="276" customFormat="1" x14ac:dyDescent="0.3">
      <c r="A1" s="273"/>
      <c r="B1" s="274"/>
      <c r="C1" s="274"/>
      <c r="D1" s="275"/>
    </row>
    <row r="2" spans="1:1015" s="153" customFormat="1" ht="33.6" x14ac:dyDescent="0.3">
      <c r="A2" s="154"/>
      <c r="B2" s="492" t="s">
        <v>382</v>
      </c>
      <c r="C2" s="492"/>
      <c r="D2" s="492"/>
      <c r="E2" s="492"/>
      <c r="F2" s="492"/>
      <c r="G2" s="492"/>
      <c r="H2" s="492"/>
      <c r="I2" s="492"/>
      <c r="J2" s="492"/>
      <c r="K2" s="492"/>
      <c r="L2" s="492"/>
      <c r="M2" s="492"/>
      <c r="N2" s="492"/>
      <c r="O2" s="492"/>
      <c r="P2" s="492"/>
      <c r="Q2" s="492"/>
      <c r="R2" s="492"/>
    </row>
    <row r="3" spans="1:1015" s="153" customFormat="1" ht="5.4" customHeight="1" x14ac:dyDescent="0.3">
      <c r="C3" s="253"/>
      <c r="D3" s="253"/>
      <c r="E3" s="253"/>
      <c r="F3" s="253"/>
      <c r="G3" s="253"/>
      <c r="H3" s="254"/>
      <c r="I3" s="168"/>
      <c r="J3" s="168"/>
      <c r="K3" s="253"/>
      <c r="L3" s="253"/>
      <c r="M3" s="253"/>
      <c r="N3" s="253"/>
      <c r="O3" s="253"/>
      <c r="P3" s="253"/>
      <c r="Q3" s="254"/>
      <c r="R3" s="168"/>
      <c r="S3" s="255"/>
      <c r="T3" s="256"/>
      <c r="U3" s="256"/>
      <c r="V3" s="256"/>
      <c r="W3" s="256"/>
      <c r="X3" s="256"/>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c r="JS3" s="168"/>
      <c r="JT3" s="168"/>
      <c r="JU3" s="168"/>
      <c r="JV3" s="168"/>
      <c r="JW3" s="168"/>
      <c r="JX3" s="168"/>
      <c r="JY3" s="168"/>
      <c r="JZ3" s="168"/>
      <c r="KA3" s="168"/>
      <c r="KB3" s="168"/>
      <c r="KC3" s="168"/>
      <c r="KD3" s="168"/>
      <c r="KE3" s="168"/>
      <c r="KF3" s="168"/>
      <c r="KG3" s="168"/>
      <c r="KH3" s="168"/>
      <c r="KI3" s="168"/>
      <c r="KJ3" s="168"/>
      <c r="KK3" s="168"/>
      <c r="KL3" s="168"/>
      <c r="KM3" s="168"/>
      <c r="KN3" s="168"/>
      <c r="KO3" s="168"/>
      <c r="KP3" s="168"/>
      <c r="KQ3" s="168"/>
      <c r="KR3" s="168"/>
      <c r="KS3" s="168"/>
      <c r="KT3" s="168"/>
      <c r="KU3" s="168"/>
      <c r="KV3" s="168"/>
      <c r="KW3" s="168"/>
      <c r="KX3" s="168"/>
      <c r="KY3" s="168"/>
      <c r="KZ3" s="168"/>
      <c r="LA3" s="168"/>
      <c r="LB3" s="168"/>
      <c r="LC3" s="168"/>
      <c r="LD3" s="168"/>
      <c r="LE3" s="168"/>
      <c r="LF3" s="168"/>
      <c r="LG3" s="168"/>
      <c r="LH3" s="168"/>
      <c r="LI3" s="168"/>
      <c r="LJ3" s="168"/>
      <c r="LK3" s="168"/>
      <c r="LL3" s="168"/>
      <c r="LM3" s="168"/>
      <c r="LN3" s="168"/>
      <c r="LO3" s="168"/>
      <c r="LP3" s="168"/>
      <c r="LQ3" s="168"/>
      <c r="LR3" s="168"/>
      <c r="LS3" s="168"/>
      <c r="LT3" s="168"/>
      <c r="LU3" s="168"/>
      <c r="LV3" s="168"/>
      <c r="LW3" s="168"/>
      <c r="LX3" s="168"/>
      <c r="LY3" s="168"/>
      <c r="LZ3" s="168"/>
      <c r="MA3" s="168"/>
      <c r="MB3" s="168"/>
      <c r="MC3" s="168"/>
      <c r="MD3" s="168"/>
      <c r="ME3" s="168"/>
      <c r="MF3" s="168"/>
      <c r="MG3" s="168"/>
      <c r="MH3" s="168"/>
      <c r="MI3" s="168"/>
      <c r="MJ3" s="168"/>
      <c r="MK3" s="168"/>
      <c r="ML3" s="168"/>
      <c r="MM3" s="168"/>
      <c r="MN3" s="168"/>
      <c r="MO3" s="168"/>
      <c r="MP3" s="168"/>
      <c r="MQ3" s="168"/>
      <c r="MR3" s="168"/>
      <c r="MS3" s="168"/>
      <c r="MT3" s="168"/>
      <c r="MU3" s="168"/>
      <c r="MV3" s="168"/>
      <c r="MW3" s="168"/>
      <c r="MX3" s="168"/>
      <c r="MY3" s="168"/>
      <c r="MZ3" s="168"/>
      <c r="NA3" s="168"/>
      <c r="NB3" s="168"/>
      <c r="NC3" s="168"/>
      <c r="ND3" s="168"/>
      <c r="NE3" s="168"/>
      <c r="NF3" s="168"/>
      <c r="NG3" s="168"/>
      <c r="NH3" s="168"/>
      <c r="NI3" s="168"/>
      <c r="NJ3" s="168"/>
      <c r="NK3" s="168"/>
      <c r="NL3" s="168"/>
      <c r="NM3" s="168"/>
      <c r="NN3" s="168"/>
      <c r="NO3" s="168"/>
      <c r="NP3" s="168"/>
      <c r="NQ3" s="168"/>
      <c r="NR3" s="168"/>
      <c r="NS3" s="168"/>
      <c r="NT3" s="168"/>
      <c r="NU3" s="168"/>
      <c r="NV3" s="168"/>
      <c r="NW3" s="168"/>
      <c r="NX3" s="168"/>
      <c r="NY3" s="168"/>
      <c r="NZ3" s="168"/>
      <c r="OA3" s="168"/>
      <c r="OB3" s="168"/>
      <c r="OC3" s="168"/>
      <c r="OD3" s="168"/>
      <c r="OE3" s="168"/>
      <c r="OF3" s="168"/>
      <c r="OG3" s="168"/>
      <c r="OH3" s="168"/>
      <c r="OI3" s="168"/>
      <c r="OJ3" s="168"/>
      <c r="OK3" s="168"/>
      <c r="OL3" s="168"/>
      <c r="OM3" s="168"/>
      <c r="ON3" s="168"/>
      <c r="OO3" s="168"/>
      <c r="OP3" s="168"/>
      <c r="OQ3" s="168"/>
      <c r="OR3" s="168"/>
      <c r="OS3" s="168"/>
      <c r="OT3" s="168"/>
      <c r="OU3" s="168"/>
      <c r="OV3" s="168"/>
      <c r="OW3" s="168"/>
      <c r="OX3" s="168"/>
      <c r="OY3" s="168"/>
      <c r="OZ3" s="168"/>
      <c r="PA3" s="168"/>
      <c r="PB3" s="168"/>
      <c r="PC3" s="168"/>
      <c r="PD3" s="168"/>
      <c r="PE3" s="168"/>
      <c r="PF3" s="168"/>
      <c r="PG3" s="168"/>
      <c r="PH3" s="168"/>
      <c r="PI3" s="168"/>
      <c r="PJ3" s="168"/>
      <c r="PK3" s="168"/>
      <c r="PL3" s="168"/>
      <c r="PM3" s="168"/>
      <c r="PN3" s="168"/>
      <c r="PO3" s="168"/>
      <c r="PP3" s="168"/>
      <c r="PQ3" s="168"/>
      <c r="PR3" s="168"/>
      <c r="PS3" s="168"/>
      <c r="PT3" s="168"/>
      <c r="PU3" s="168"/>
      <c r="PV3" s="168"/>
      <c r="PW3" s="168"/>
      <c r="PX3" s="168"/>
      <c r="PY3" s="168"/>
      <c r="PZ3" s="168"/>
      <c r="QA3" s="168"/>
      <c r="QB3" s="168"/>
      <c r="QC3" s="168"/>
      <c r="QD3" s="168"/>
      <c r="QE3" s="168"/>
      <c r="QF3" s="168"/>
      <c r="QG3" s="168"/>
      <c r="QH3" s="168"/>
      <c r="QI3" s="168"/>
      <c r="QJ3" s="168"/>
      <c r="QK3" s="168"/>
      <c r="QL3" s="168"/>
      <c r="QM3" s="168"/>
      <c r="QN3" s="168"/>
      <c r="QO3" s="168"/>
      <c r="QP3" s="168"/>
      <c r="QQ3" s="168"/>
      <c r="QR3" s="168"/>
      <c r="QS3" s="168"/>
      <c r="QT3" s="168"/>
      <c r="QU3" s="168"/>
      <c r="QV3" s="168"/>
      <c r="QW3" s="168"/>
      <c r="QX3" s="168"/>
      <c r="QY3" s="168"/>
      <c r="QZ3" s="168"/>
      <c r="RA3" s="168"/>
      <c r="RB3" s="168"/>
      <c r="RC3" s="168"/>
      <c r="RD3" s="168"/>
      <c r="RE3" s="168"/>
      <c r="RF3" s="168"/>
      <c r="RG3" s="168"/>
      <c r="RH3" s="168"/>
      <c r="RI3" s="168"/>
      <c r="RJ3" s="168"/>
      <c r="RK3" s="168"/>
      <c r="RL3" s="168"/>
      <c r="RM3" s="168"/>
      <c r="RN3" s="168"/>
      <c r="RO3" s="168"/>
      <c r="RP3" s="168"/>
      <c r="RQ3" s="168"/>
      <c r="RR3" s="168"/>
      <c r="RS3" s="168"/>
      <c r="RT3" s="168"/>
      <c r="RU3" s="168"/>
      <c r="RV3" s="168"/>
      <c r="RW3" s="168"/>
      <c r="RX3" s="168"/>
      <c r="RY3" s="168"/>
      <c r="RZ3" s="168"/>
      <c r="SA3" s="168"/>
      <c r="SB3" s="168"/>
      <c r="SC3" s="168"/>
      <c r="SD3" s="168"/>
      <c r="SE3" s="168"/>
      <c r="SF3" s="168"/>
      <c r="SG3" s="168"/>
      <c r="SH3" s="168"/>
      <c r="SI3" s="168"/>
      <c r="SJ3" s="168"/>
      <c r="SK3" s="168"/>
      <c r="SL3" s="168"/>
      <c r="SM3" s="168"/>
      <c r="SN3" s="168"/>
      <c r="SO3" s="168"/>
      <c r="SP3" s="168"/>
      <c r="SQ3" s="168"/>
      <c r="SR3" s="168"/>
      <c r="SS3" s="168"/>
      <c r="ST3" s="168"/>
      <c r="SU3" s="168"/>
      <c r="SV3" s="168"/>
      <c r="SW3" s="168"/>
      <c r="SX3" s="168"/>
      <c r="SY3" s="168"/>
      <c r="SZ3" s="168"/>
      <c r="TA3" s="168"/>
      <c r="TB3" s="168"/>
      <c r="TC3" s="168"/>
      <c r="TD3" s="168"/>
      <c r="TE3" s="168"/>
      <c r="TF3" s="168"/>
      <c r="TG3" s="168"/>
      <c r="TH3" s="168"/>
      <c r="TI3" s="168"/>
      <c r="TJ3" s="168"/>
      <c r="TK3" s="168"/>
      <c r="TL3" s="168"/>
      <c r="TM3" s="168"/>
      <c r="TN3" s="168"/>
      <c r="TO3" s="168"/>
      <c r="TP3" s="168"/>
      <c r="TQ3" s="168"/>
      <c r="TR3" s="168"/>
      <c r="TS3" s="168"/>
      <c r="TT3" s="168"/>
      <c r="TU3" s="168"/>
      <c r="TV3" s="168"/>
      <c r="TW3" s="168"/>
      <c r="TX3" s="168"/>
      <c r="TY3" s="168"/>
      <c r="TZ3" s="168"/>
      <c r="UA3" s="168"/>
      <c r="UB3" s="168"/>
      <c r="UC3" s="168"/>
      <c r="UD3" s="168"/>
      <c r="UE3" s="168"/>
      <c r="UF3" s="168"/>
      <c r="UG3" s="168"/>
      <c r="UH3" s="168"/>
      <c r="UI3" s="168"/>
      <c r="UJ3" s="168"/>
      <c r="UK3" s="168"/>
      <c r="UL3" s="168"/>
      <c r="UM3" s="168"/>
      <c r="UN3" s="168"/>
      <c r="UO3" s="168"/>
      <c r="UP3" s="168"/>
      <c r="UQ3" s="168"/>
      <c r="UR3" s="168"/>
      <c r="US3" s="168"/>
      <c r="UT3" s="168"/>
      <c r="UU3" s="168"/>
      <c r="UV3" s="168"/>
      <c r="UW3" s="168"/>
      <c r="UX3" s="168"/>
      <c r="UY3" s="168"/>
      <c r="UZ3" s="168"/>
      <c r="VA3" s="168"/>
      <c r="VB3" s="168"/>
      <c r="VC3" s="168"/>
      <c r="VD3" s="168"/>
      <c r="VE3" s="168"/>
      <c r="VF3" s="168"/>
      <c r="VG3" s="168"/>
      <c r="VH3" s="168"/>
      <c r="VI3" s="168"/>
      <c r="VJ3" s="168"/>
      <c r="VK3" s="168"/>
      <c r="VL3" s="168"/>
      <c r="VM3" s="168"/>
      <c r="VN3" s="168"/>
      <c r="VO3" s="168"/>
      <c r="VP3" s="168"/>
      <c r="VQ3" s="168"/>
      <c r="VR3" s="168"/>
      <c r="VS3" s="168"/>
      <c r="VT3" s="168"/>
      <c r="VU3" s="168"/>
      <c r="VV3" s="168"/>
      <c r="VW3" s="168"/>
      <c r="VX3" s="168"/>
      <c r="VY3" s="168"/>
      <c r="VZ3" s="168"/>
      <c r="WA3" s="168"/>
      <c r="WB3" s="168"/>
      <c r="WC3" s="168"/>
      <c r="WD3" s="168"/>
      <c r="WE3" s="168"/>
      <c r="WF3" s="168"/>
      <c r="WG3" s="168"/>
      <c r="WH3" s="168"/>
      <c r="WI3" s="168"/>
      <c r="WJ3" s="168"/>
      <c r="WK3" s="168"/>
      <c r="WL3" s="168"/>
      <c r="WM3" s="168"/>
      <c r="WN3" s="168"/>
      <c r="WO3" s="168"/>
      <c r="WP3" s="168"/>
      <c r="WQ3" s="168"/>
      <c r="WR3" s="168"/>
      <c r="WS3" s="168"/>
      <c r="WT3" s="168"/>
      <c r="WU3" s="168"/>
      <c r="WV3" s="168"/>
      <c r="WW3" s="168"/>
      <c r="WX3" s="168"/>
      <c r="WY3" s="168"/>
      <c r="WZ3" s="168"/>
      <c r="XA3" s="168"/>
      <c r="XB3" s="168"/>
      <c r="XC3" s="168"/>
      <c r="XD3" s="168"/>
      <c r="XE3" s="168"/>
      <c r="XF3" s="168"/>
      <c r="XG3" s="168"/>
      <c r="XH3" s="168"/>
      <c r="XI3" s="168"/>
      <c r="XJ3" s="168"/>
      <c r="XK3" s="168"/>
      <c r="XL3" s="168"/>
      <c r="XM3" s="168"/>
      <c r="XN3" s="168"/>
      <c r="XO3" s="168"/>
      <c r="XP3" s="168"/>
      <c r="XQ3" s="168"/>
      <c r="XR3" s="168"/>
      <c r="XS3" s="168"/>
      <c r="XT3" s="168"/>
      <c r="XU3" s="168"/>
      <c r="XV3" s="168"/>
      <c r="XW3" s="168"/>
      <c r="XX3" s="168"/>
      <c r="XY3" s="168"/>
      <c r="XZ3" s="168"/>
      <c r="YA3" s="168"/>
      <c r="YB3" s="168"/>
      <c r="YC3" s="168"/>
      <c r="YD3" s="168"/>
      <c r="YE3" s="168"/>
      <c r="YF3" s="168"/>
      <c r="YG3" s="168"/>
      <c r="YH3" s="168"/>
      <c r="YI3" s="168"/>
      <c r="YJ3" s="168"/>
      <c r="YK3" s="168"/>
      <c r="YL3" s="168"/>
      <c r="YM3" s="168"/>
      <c r="YN3" s="168"/>
      <c r="YO3" s="168"/>
      <c r="YP3" s="168"/>
      <c r="YQ3" s="168"/>
      <c r="YR3" s="168"/>
      <c r="YS3" s="168"/>
      <c r="YT3" s="168"/>
      <c r="YU3" s="168"/>
      <c r="YV3" s="168"/>
      <c r="YW3" s="168"/>
      <c r="YX3" s="168"/>
      <c r="YY3" s="168"/>
      <c r="YZ3" s="168"/>
      <c r="ZA3" s="168"/>
      <c r="ZB3" s="168"/>
      <c r="ZC3" s="168"/>
      <c r="ZD3" s="168"/>
      <c r="ZE3" s="168"/>
      <c r="ZF3" s="168"/>
      <c r="ZG3" s="168"/>
      <c r="ZH3" s="168"/>
      <c r="ZI3" s="168"/>
      <c r="ZJ3" s="168"/>
      <c r="ZK3" s="168"/>
      <c r="ZL3" s="168"/>
      <c r="ZM3" s="168"/>
      <c r="ZN3" s="168"/>
      <c r="ZO3" s="168"/>
      <c r="ZP3" s="168"/>
      <c r="ZQ3" s="168"/>
      <c r="ZR3" s="168"/>
      <c r="ZS3" s="168"/>
      <c r="ZT3" s="168"/>
      <c r="ZU3" s="168"/>
      <c r="ZV3" s="168"/>
      <c r="ZW3" s="168"/>
      <c r="ZX3" s="168"/>
      <c r="ZY3" s="168"/>
      <c r="ZZ3" s="168"/>
      <c r="AAA3" s="168"/>
      <c r="AAB3" s="168"/>
      <c r="AAC3" s="168"/>
      <c r="AAD3" s="168"/>
      <c r="AAE3" s="168"/>
      <c r="AAF3" s="168"/>
      <c r="AAG3" s="168"/>
      <c r="AAH3" s="168"/>
      <c r="AAI3" s="168"/>
      <c r="AAJ3" s="168"/>
      <c r="AAK3" s="168"/>
      <c r="AAL3" s="168"/>
      <c r="AAM3" s="168"/>
      <c r="AAN3" s="168"/>
      <c r="AAO3" s="168"/>
      <c r="AAP3" s="168"/>
      <c r="AAQ3" s="168"/>
      <c r="AAR3" s="168"/>
      <c r="AAS3" s="168"/>
      <c r="AAT3" s="168"/>
      <c r="AAU3" s="168"/>
      <c r="AAV3" s="168"/>
      <c r="AAW3" s="168"/>
      <c r="AAX3" s="168"/>
      <c r="AAY3" s="168"/>
      <c r="AAZ3" s="168"/>
      <c r="ABA3" s="168"/>
      <c r="ABB3" s="168"/>
      <c r="ABC3" s="168"/>
      <c r="ABD3" s="168"/>
      <c r="ABE3" s="168"/>
      <c r="ABF3" s="168"/>
      <c r="ABG3" s="168"/>
      <c r="ABH3" s="168"/>
      <c r="ABI3" s="168"/>
      <c r="ABJ3" s="168"/>
      <c r="ABK3" s="168"/>
      <c r="ABL3" s="168"/>
      <c r="ABM3" s="168"/>
      <c r="ABN3" s="168"/>
      <c r="ABO3" s="168"/>
      <c r="ABP3" s="168"/>
      <c r="ABQ3" s="168"/>
      <c r="ABR3" s="168"/>
      <c r="ABS3" s="168"/>
      <c r="ABT3" s="168"/>
      <c r="ABU3" s="168"/>
      <c r="ABV3" s="168"/>
      <c r="ABW3" s="168"/>
      <c r="ABX3" s="168"/>
      <c r="ABY3" s="168"/>
      <c r="ABZ3" s="168"/>
      <c r="ACA3" s="168"/>
      <c r="ACB3" s="168"/>
      <c r="ACC3" s="168"/>
      <c r="ACD3" s="168"/>
      <c r="ACE3" s="168"/>
      <c r="ACF3" s="168"/>
      <c r="ACG3" s="168"/>
      <c r="ACH3" s="168"/>
      <c r="ACI3" s="168"/>
      <c r="ACJ3" s="168"/>
      <c r="ACK3" s="168"/>
      <c r="ACL3" s="168"/>
      <c r="ACM3" s="168"/>
      <c r="ACN3" s="168"/>
      <c r="ACO3" s="168"/>
      <c r="ACP3" s="168"/>
      <c r="ACQ3" s="168"/>
      <c r="ACR3" s="168"/>
      <c r="ACS3" s="168"/>
      <c r="ACT3" s="168"/>
      <c r="ACU3" s="168"/>
      <c r="ACV3" s="168"/>
      <c r="ACW3" s="168"/>
      <c r="ACX3" s="168"/>
      <c r="ACY3" s="168"/>
      <c r="ACZ3" s="168"/>
      <c r="ADA3" s="168"/>
      <c r="ADB3" s="168"/>
      <c r="ADC3" s="168"/>
      <c r="ADD3" s="168"/>
      <c r="ADE3" s="168"/>
      <c r="ADF3" s="168"/>
      <c r="ADG3" s="168"/>
      <c r="ADH3" s="168"/>
      <c r="ADI3" s="168"/>
      <c r="ADJ3" s="168"/>
      <c r="ADK3" s="168"/>
      <c r="ADL3" s="168"/>
      <c r="ADM3" s="168"/>
      <c r="ADN3" s="168"/>
      <c r="ADO3" s="168"/>
      <c r="ADP3" s="168"/>
      <c r="ADQ3" s="168"/>
      <c r="ADR3" s="168"/>
      <c r="ADS3" s="168"/>
      <c r="ADT3" s="168"/>
      <c r="ADU3" s="168"/>
      <c r="ADV3" s="168"/>
      <c r="ADW3" s="168"/>
      <c r="ADX3" s="168"/>
      <c r="ADY3" s="168"/>
      <c r="ADZ3" s="168"/>
      <c r="AEA3" s="168"/>
      <c r="AEB3" s="168"/>
      <c r="AEC3" s="168"/>
      <c r="AED3" s="168"/>
      <c r="AEE3" s="168"/>
      <c r="AEF3" s="168"/>
      <c r="AEG3" s="168"/>
      <c r="AEH3" s="168"/>
      <c r="AEI3" s="168"/>
      <c r="AEJ3" s="168"/>
      <c r="AEK3" s="168"/>
      <c r="AEL3" s="168"/>
      <c r="AEM3" s="168"/>
      <c r="AEN3" s="168"/>
      <c r="AEO3" s="168"/>
      <c r="AEP3" s="168"/>
      <c r="AEQ3" s="168"/>
      <c r="AER3" s="168"/>
      <c r="AES3" s="168"/>
      <c r="AET3" s="168"/>
      <c r="AEU3" s="168"/>
      <c r="AEV3" s="168"/>
      <c r="AEW3" s="168"/>
      <c r="AEX3" s="168"/>
      <c r="AEY3" s="168"/>
      <c r="AEZ3" s="168"/>
      <c r="AFA3" s="168"/>
      <c r="AFB3" s="168"/>
      <c r="AFC3" s="168"/>
      <c r="AFD3" s="168"/>
      <c r="AFE3" s="168"/>
      <c r="AFF3" s="168"/>
      <c r="AFG3" s="168"/>
      <c r="AFH3" s="168"/>
      <c r="AFI3" s="168"/>
      <c r="AFJ3" s="168"/>
      <c r="AFK3" s="168"/>
      <c r="AFL3" s="168"/>
      <c r="AFM3" s="168"/>
      <c r="AFN3" s="168"/>
      <c r="AFO3" s="168"/>
      <c r="AFP3" s="168"/>
      <c r="AFQ3" s="168"/>
      <c r="AFR3" s="168"/>
      <c r="AFS3" s="168"/>
      <c r="AFT3" s="168"/>
      <c r="AFU3" s="168"/>
      <c r="AFV3" s="168"/>
      <c r="AFW3" s="168"/>
      <c r="AFX3" s="168"/>
      <c r="AFY3" s="168"/>
      <c r="AFZ3" s="168"/>
      <c r="AGA3" s="168"/>
      <c r="AGB3" s="168"/>
      <c r="AGC3" s="168"/>
      <c r="AGD3" s="168"/>
      <c r="AGE3" s="168"/>
      <c r="AGF3" s="168"/>
      <c r="AGG3" s="168"/>
      <c r="AGH3" s="168"/>
      <c r="AGI3" s="168"/>
      <c r="AGJ3" s="168"/>
      <c r="AGK3" s="168"/>
      <c r="AGL3" s="168"/>
      <c r="AGM3" s="168"/>
      <c r="AGN3" s="168"/>
      <c r="AGO3" s="168"/>
      <c r="AGP3" s="168"/>
      <c r="AGQ3" s="168"/>
      <c r="AGR3" s="168"/>
      <c r="AGS3" s="168"/>
      <c r="AGT3" s="168"/>
      <c r="AGU3" s="168"/>
      <c r="AGV3" s="168"/>
      <c r="AGW3" s="168"/>
      <c r="AGX3" s="168"/>
      <c r="AGY3" s="168"/>
      <c r="AGZ3" s="168"/>
      <c r="AHA3" s="168"/>
      <c r="AHB3" s="168"/>
      <c r="AHC3" s="168"/>
      <c r="AHD3" s="168"/>
      <c r="AHE3" s="168"/>
      <c r="AHF3" s="168"/>
      <c r="AHG3" s="168"/>
      <c r="AHH3" s="168"/>
      <c r="AHI3" s="168"/>
      <c r="AHJ3" s="168"/>
      <c r="AHK3" s="168"/>
      <c r="AHL3" s="168"/>
      <c r="AHM3" s="168"/>
      <c r="AHN3" s="168"/>
      <c r="AHO3" s="168"/>
      <c r="AHP3" s="168"/>
      <c r="AHQ3" s="168"/>
      <c r="AHR3" s="168"/>
      <c r="AHS3" s="168"/>
      <c r="AHT3" s="168"/>
      <c r="AHU3" s="168"/>
      <c r="AHV3" s="168"/>
      <c r="AHW3" s="168"/>
      <c r="AHX3" s="168"/>
      <c r="AHY3" s="168"/>
      <c r="AHZ3" s="168"/>
      <c r="AIA3" s="168"/>
      <c r="AIB3" s="168"/>
      <c r="AIC3" s="168"/>
      <c r="AID3" s="168"/>
      <c r="AIE3" s="168"/>
      <c r="AIF3" s="168"/>
      <c r="AIG3" s="168"/>
      <c r="AIH3" s="168"/>
      <c r="AII3" s="168"/>
      <c r="AIJ3" s="168"/>
      <c r="AIK3" s="168"/>
      <c r="AIL3" s="168"/>
      <c r="AIM3" s="168"/>
      <c r="AIN3" s="168"/>
      <c r="AIO3" s="168"/>
      <c r="AIP3" s="168"/>
      <c r="AIQ3" s="168"/>
      <c r="AIR3" s="168"/>
      <c r="AIS3" s="168"/>
      <c r="AIT3" s="168"/>
      <c r="AIU3" s="168"/>
      <c r="AIV3" s="168"/>
      <c r="AIW3" s="168"/>
      <c r="AIX3" s="168"/>
      <c r="AIY3" s="168"/>
      <c r="AIZ3" s="168"/>
      <c r="AJA3" s="168"/>
      <c r="AJB3" s="168"/>
      <c r="AJC3" s="168"/>
      <c r="AJD3" s="168"/>
      <c r="AJE3" s="168"/>
      <c r="AJF3" s="168"/>
      <c r="AJG3" s="168"/>
      <c r="AJH3" s="168"/>
      <c r="AJI3" s="168"/>
      <c r="AJJ3" s="168"/>
      <c r="AJK3" s="168"/>
      <c r="AJL3" s="168"/>
      <c r="AJM3" s="168"/>
      <c r="AJN3" s="168"/>
      <c r="AJO3" s="168"/>
      <c r="AJP3" s="168"/>
      <c r="AJQ3" s="168"/>
      <c r="AJR3" s="168"/>
      <c r="AJS3" s="168"/>
      <c r="AJT3" s="168"/>
      <c r="AJU3" s="168"/>
      <c r="AJV3" s="168"/>
      <c r="AJW3" s="168"/>
      <c r="AJX3" s="168"/>
      <c r="AJY3" s="168"/>
      <c r="AJZ3" s="168"/>
      <c r="AKA3" s="168"/>
      <c r="AKB3" s="168"/>
      <c r="AKC3" s="168"/>
      <c r="AKD3" s="168"/>
      <c r="AKE3" s="168"/>
      <c r="AKF3" s="168"/>
      <c r="AKG3" s="168"/>
      <c r="AKH3" s="168"/>
      <c r="AKI3" s="168"/>
      <c r="AKJ3" s="168"/>
      <c r="AKK3" s="168"/>
      <c r="AKL3" s="168"/>
      <c r="AKM3" s="168"/>
      <c r="AKN3" s="168"/>
      <c r="AKO3" s="168"/>
      <c r="AKP3" s="168"/>
      <c r="AKQ3" s="168"/>
      <c r="AKR3" s="168"/>
      <c r="AKS3" s="168"/>
      <c r="AKT3" s="168"/>
      <c r="AKU3" s="168"/>
      <c r="AKV3" s="168"/>
      <c r="AKW3" s="168"/>
      <c r="AKX3" s="168"/>
      <c r="AKY3" s="168"/>
      <c r="AKZ3" s="168"/>
      <c r="ALA3" s="168"/>
      <c r="ALB3" s="168"/>
      <c r="ALC3" s="168"/>
      <c r="ALD3" s="168"/>
      <c r="ALE3" s="168"/>
      <c r="ALF3" s="168"/>
      <c r="ALG3" s="168"/>
      <c r="ALH3" s="168"/>
      <c r="ALI3" s="168"/>
      <c r="ALJ3" s="168"/>
      <c r="ALK3" s="168"/>
      <c r="ALL3" s="168"/>
      <c r="ALM3" s="168"/>
      <c r="ALN3" s="168"/>
      <c r="ALO3" s="168"/>
      <c r="ALP3" s="168"/>
      <c r="ALQ3" s="168"/>
      <c r="ALR3" s="168"/>
      <c r="ALS3" s="168"/>
      <c r="ALT3" s="168"/>
      <c r="ALU3" s="168"/>
      <c r="ALV3" s="168"/>
      <c r="ALW3" s="168"/>
      <c r="ALX3" s="168"/>
      <c r="ALY3" s="168"/>
      <c r="ALZ3" s="168"/>
      <c r="AMA3" s="168"/>
    </row>
    <row r="4" spans="1:1015" s="153" customFormat="1" ht="31.2" customHeight="1" x14ac:dyDescent="0.3">
      <c r="B4" s="532" t="str">
        <f>IF('Ergebnisse nach Kategorien'!E5&lt;&gt;'Ergebnisse nach Kategorien'!E6,CONCATENATE("THG-Bilanz ",D50,": ",ROUND('Ergebnisse nach Kategorien'!E37/1000,0)," bzw. ",ROUND('Ergebnisse nach Kategorien'!E38/1000,0)," Tonnen CO2-Äquivalente*"),CONCATENATE("THG-Bilanz ",D50,": ",ROUND('Ergebnisse nach Kategorien'!E37/1000,0)," Tonnen CO2-Äquivalente*"))</f>
        <v>THG-Bilanz 2022 (final): 0 Tonnen CO2-Äquivalente*</v>
      </c>
      <c r="C4" s="532"/>
      <c r="D4" s="532"/>
      <c r="E4" s="532"/>
      <c r="F4" s="532"/>
      <c r="G4" s="532"/>
      <c r="H4" s="532"/>
      <c r="I4" s="532"/>
      <c r="J4" s="532"/>
      <c r="K4" s="532"/>
      <c r="L4" s="532"/>
      <c r="M4" s="532"/>
      <c r="N4" s="253"/>
      <c r="O4" s="253"/>
      <c r="P4" s="253"/>
      <c r="Q4" s="254"/>
      <c r="R4" s="168"/>
      <c r="S4" s="255"/>
      <c r="T4" s="256"/>
      <c r="U4" s="256"/>
      <c r="V4" s="256"/>
      <c r="W4" s="256"/>
      <c r="X4" s="256"/>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row>
    <row r="5" spans="1:1015" s="153" customFormat="1" ht="16.8" customHeight="1" x14ac:dyDescent="0.3">
      <c r="B5" s="270"/>
      <c r="C5" s="270"/>
      <c r="D5" s="270"/>
      <c r="E5" s="270"/>
      <c r="F5" s="270"/>
      <c r="G5" s="270"/>
      <c r="H5" s="270"/>
      <c r="I5" s="270"/>
      <c r="J5" s="270"/>
      <c r="K5" s="270"/>
      <c r="L5" s="270"/>
      <c r="M5" s="270"/>
      <c r="N5" s="253"/>
      <c r="O5" s="253"/>
      <c r="P5" s="253"/>
      <c r="Q5" s="254"/>
      <c r="R5" s="168"/>
      <c r="S5" s="255"/>
      <c r="T5" s="256"/>
      <c r="U5" s="256"/>
      <c r="V5" s="256"/>
      <c r="W5" s="256"/>
      <c r="X5" s="256"/>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c r="JS5" s="168"/>
      <c r="JT5" s="168"/>
      <c r="JU5" s="168"/>
      <c r="JV5" s="168"/>
      <c r="JW5" s="168"/>
      <c r="JX5" s="168"/>
      <c r="JY5" s="168"/>
      <c r="JZ5" s="168"/>
      <c r="KA5" s="168"/>
      <c r="KB5" s="168"/>
      <c r="KC5" s="168"/>
      <c r="KD5" s="168"/>
      <c r="KE5" s="168"/>
      <c r="KF5" s="168"/>
      <c r="KG5" s="168"/>
      <c r="KH5" s="168"/>
      <c r="KI5" s="168"/>
      <c r="KJ5" s="168"/>
      <c r="KK5" s="168"/>
      <c r="KL5" s="168"/>
      <c r="KM5" s="168"/>
      <c r="KN5" s="168"/>
      <c r="KO5" s="168"/>
      <c r="KP5" s="168"/>
      <c r="KQ5" s="168"/>
      <c r="KR5" s="168"/>
      <c r="KS5" s="168"/>
      <c r="KT5" s="168"/>
      <c r="KU5" s="168"/>
      <c r="KV5" s="168"/>
      <c r="KW5" s="168"/>
      <c r="KX5" s="168"/>
      <c r="KY5" s="168"/>
      <c r="KZ5" s="168"/>
      <c r="LA5" s="168"/>
      <c r="LB5" s="168"/>
      <c r="LC5" s="168"/>
      <c r="LD5" s="168"/>
      <c r="LE5" s="168"/>
      <c r="LF5" s="168"/>
      <c r="LG5" s="168"/>
      <c r="LH5" s="168"/>
      <c r="LI5" s="168"/>
      <c r="LJ5" s="168"/>
      <c r="LK5" s="168"/>
      <c r="LL5" s="168"/>
      <c r="LM5" s="168"/>
      <c r="LN5" s="168"/>
      <c r="LO5" s="168"/>
      <c r="LP5" s="168"/>
      <c r="LQ5" s="168"/>
      <c r="LR5" s="168"/>
      <c r="LS5" s="168"/>
      <c r="LT5" s="168"/>
      <c r="LU5" s="168"/>
      <c r="LV5" s="168"/>
      <c r="LW5" s="168"/>
      <c r="LX5" s="168"/>
      <c r="LY5" s="168"/>
      <c r="LZ5" s="168"/>
      <c r="MA5" s="168"/>
      <c r="MB5" s="168"/>
      <c r="MC5" s="168"/>
      <c r="MD5" s="168"/>
      <c r="ME5" s="168"/>
      <c r="MF5" s="168"/>
      <c r="MG5" s="168"/>
      <c r="MH5" s="168"/>
      <c r="MI5" s="168"/>
      <c r="MJ5" s="168"/>
      <c r="MK5" s="168"/>
      <c r="ML5" s="168"/>
      <c r="MM5" s="168"/>
      <c r="MN5" s="168"/>
      <c r="MO5" s="168"/>
      <c r="MP5" s="168"/>
      <c r="MQ5" s="168"/>
      <c r="MR5" s="168"/>
      <c r="MS5" s="168"/>
      <c r="MT5" s="168"/>
      <c r="MU5" s="168"/>
      <c r="MV5" s="168"/>
      <c r="MW5" s="168"/>
      <c r="MX5" s="168"/>
      <c r="MY5" s="168"/>
      <c r="MZ5" s="168"/>
      <c r="NA5" s="168"/>
      <c r="NB5" s="168"/>
      <c r="NC5" s="168"/>
      <c r="ND5" s="168"/>
      <c r="NE5" s="168"/>
      <c r="NF5" s="168"/>
      <c r="NG5" s="168"/>
      <c r="NH5" s="168"/>
      <c r="NI5" s="168"/>
      <c r="NJ5" s="168"/>
      <c r="NK5" s="168"/>
      <c r="NL5" s="168"/>
      <c r="NM5" s="168"/>
      <c r="NN5" s="168"/>
      <c r="NO5" s="168"/>
      <c r="NP5" s="168"/>
      <c r="NQ5" s="168"/>
      <c r="NR5" s="168"/>
      <c r="NS5" s="168"/>
      <c r="NT5" s="168"/>
      <c r="NU5" s="168"/>
      <c r="NV5" s="168"/>
      <c r="NW5" s="168"/>
      <c r="NX5" s="168"/>
      <c r="NY5" s="168"/>
      <c r="NZ5" s="168"/>
      <c r="OA5" s="168"/>
      <c r="OB5" s="168"/>
      <c r="OC5" s="168"/>
      <c r="OD5" s="168"/>
      <c r="OE5" s="168"/>
      <c r="OF5" s="168"/>
      <c r="OG5" s="168"/>
      <c r="OH5" s="168"/>
      <c r="OI5" s="168"/>
      <c r="OJ5" s="168"/>
      <c r="OK5" s="168"/>
      <c r="OL5" s="168"/>
      <c r="OM5" s="168"/>
      <c r="ON5" s="168"/>
      <c r="OO5" s="168"/>
      <c r="OP5" s="168"/>
      <c r="OQ5" s="168"/>
      <c r="OR5" s="168"/>
      <c r="OS5" s="168"/>
      <c r="OT5" s="168"/>
      <c r="OU5" s="168"/>
      <c r="OV5" s="168"/>
      <c r="OW5" s="168"/>
      <c r="OX5" s="168"/>
      <c r="OY5" s="168"/>
      <c r="OZ5" s="168"/>
      <c r="PA5" s="168"/>
      <c r="PB5" s="168"/>
      <c r="PC5" s="168"/>
      <c r="PD5" s="168"/>
      <c r="PE5" s="168"/>
      <c r="PF5" s="168"/>
      <c r="PG5" s="168"/>
      <c r="PH5" s="168"/>
      <c r="PI5" s="168"/>
      <c r="PJ5" s="168"/>
      <c r="PK5" s="168"/>
      <c r="PL5" s="168"/>
      <c r="PM5" s="168"/>
      <c r="PN5" s="168"/>
      <c r="PO5" s="168"/>
      <c r="PP5" s="168"/>
      <c r="PQ5" s="168"/>
      <c r="PR5" s="168"/>
      <c r="PS5" s="168"/>
      <c r="PT5" s="168"/>
      <c r="PU5" s="168"/>
      <c r="PV5" s="168"/>
      <c r="PW5" s="168"/>
      <c r="PX5" s="168"/>
      <c r="PY5" s="168"/>
      <c r="PZ5" s="168"/>
      <c r="QA5" s="168"/>
      <c r="QB5" s="168"/>
      <c r="QC5" s="168"/>
      <c r="QD5" s="168"/>
      <c r="QE5" s="168"/>
      <c r="QF5" s="168"/>
      <c r="QG5" s="168"/>
      <c r="QH5" s="168"/>
      <c r="QI5" s="168"/>
      <c r="QJ5" s="168"/>
      <c r="QK5" s="168"/>
      <c r="QL5" s="168"/>
      <c r="QM5" s="168"/>
      <c r="QN5" s="168"/>
      <c r="QO5" s="168"/>
      <c r="QP5" s="168"/>
      <c r="QQ5" s="168"/>
      <c r="QR5" s="168"/>
      <c r="QS5" s="168"/>
      <c r="QT5" s="168"/>
      <c r="QU5" s="168"/>
      <c r="QV5" s="168"/>
      <c r="QW5" s="168"/>
      <c r="QX5" s="168"/>
      <c r="QY5" s="168"/>
      <c r="QZ5" s="168"/>
      <c r="RA5" s="168"/>
      <c r="RB5" s="168"/>
      <c r="RC5" s="168"/>
      <c r="RD5" s="168"/>
      <c r="RE5" s="168"/>
      <c r="RF5" s="168"/>
      <c r="RG5" s="168"/>
      <c r="RH5" s="168"/>
      <c r="RI5" s="168"/>
      <c r="RJ5" s="168"/>
      <c r="RK5" s="168"/>
      <c r="RL5" s="168"/>
      <c r="RM5" s="168"/>
      <c r="RN5" s="168"/>
      <c r="RO5" s="168"/>
      <c r="RP5" s="168"/>
      <c r="RQ5" s="168"/>
      <c r="RR5" s="168"/>
      <c r="RS5" s="168"/>
      <c r="RT5" s="168"/>
      <c r="RU5" s="168"/>
      <c r="RV5" s="168"/>
      <c r="RW5" s="168"/>
      <c r="RX5" s="168"/>
      <c r="RY5" s="168"/>
      <c r="RZ5" s="168"/>
      <c r="SA5" s="168"/>
      <c r="SB5" s="168"/>
      <c r="SC5" s="168"/>
      <c r="SD5" s="168"/>
      <c r="SE5" s="168"/>
      <c r="SF5" s="168"/>
      <c r="SG5" s="168"/>
      <c r="SH5" s="168"/>
      <c r="SI5" s="168"/>
      <c r="SJ5" s="168"/>
      <c r="SK5" s="168"/>
      <c r="SL5" s="168"/>
      <c r="SM5" s="168"/>
      <c r="SN5" s="168"/>
      <c r="SO5" s="168"/>
      <c r="SP5" s="168"/>
      <c r="SQ5" s="168"/>
      <c r="SR5" s="168"/>
      <c r="SS5" s="168"/>
      <c r="ST5" s="168"/>
      <c r="SU5" s="168"/>
      <c r="SV5" s="168"/>
      <c r="SW5" s="168"/>
      <c r="SX5" s="168"/>
      <c r="SY5" s="168"/>
      <c r="SZ5" s="168"/>
      <c r="TA5" s="168"/>
      <c r="TB5" s="168"/>
      <c r="TC5" s="168"/>
      <c r="TD5" s="168"/>
      <c r="TE5" s="168"/>
      <c r="TF5" s="168"/>
      <c r="TG5" s="168"/>
      <c r="TH5" s="168"/>
      <c r="TI5" s="168"/>
      <c r="TJ5" s="168"/>
      <c r="TK5" s="168"/>
      <c r="TL5" s="168"/>
      <c r="TM5" s="168"/>
      <c r="TN5" s="168"/>
      <c r="TO5" s="168"/>
      <c r="TP5" s="168"/>
      <c r="TQ5" s="168"/>
      <c r="TR5" s="168"/>
      <c r="TS5" s="168"/>
      <c r="TT5" s="168"/>
      <c r="TU5" s="168"/>
      <c r="TV5" s="168"/>
      <c r="TW5" s="168"/>
      <c r="TX5" s="168"/>
      <c r="TY5" s="168"/>
      <c r="TZ5" s="168"/>
      <c r="UA5" s="168"/>
      <c r="UB5" s="168"/>
      <c r="UC5" s="168"/>
      <c r="UD5" s="168"/>
      <c r="UE5" s="168"/>
      <c r="UF5" s="168"/>
      <c r="UG5" s="168"/>
      <c r="UH5" s="168"/>
      <c r="UI5" s="168"/>
      <c r="UJ5" s="168"/>
      <c r="UK5" s="168"/>
      <c r="UL5" s="168"/>
      <c r="UM5" s="168"/>
      <c r="UN5" s="168"/>
      <c r="UO5" s="168"/>
      <c r="UP5" s="168"/>
      <c r="UQ5" s="168"/>
      <c r="UR5" s="168"/>
      <c r="US5" s="168"/>
      <c r="UT5" s="168"/>
      <c r="UU5" s="168"/>
      <c r="UV5" s="168"/>
      <c r="UW5" s="168"/>
      <c r="UX5" s="168"/>
      <c r="UY5" s="168"/>
      <c r="UZ5" s="168"/>
      <c r="VA5" s="168"/>
      <c r="VB5" s="168"/>
      <c r="VC5" s="168"/>
      <c r="VD5" s="168"/>
      <c r="VE5" s="168"/>
      <c r="VF5" s="168"/>
      <c r="VG5" s="168"/>
      <c r="VH5" s="168"/>
      <c r="VI5" s="168"/>
      <c r="VJ5" s="168"/>
      <c r="VK5" s="168"/>
      <c r="VL5" s="168"/>
      <c r="VM5" s="168"/>
      <c r="VN5" s="168"/>
      <c r="VO5" s="168"/>
      <c r="VP5" s="168"/>
      <c r="VQ5" s="168"/>
      <c r="VR5" s="168"/>
      <c r="VS5" s="168"/>
      <c r="VT5" s="168"/>
      <c r="VU5" s="168"/>
      <c r="VV5" s="168"/>
      <c r="VW5" s="168"/>
      <c r="VX5" s="168"/>
      <c r="VY5" s="168"/>
      <c r="VZ5" s="168"/>
      <c r="WA5" s="168"/>
      <c r="WB5" s="168"/>
      <c r="WC5" s="168"/>
      <c r="WD5" s="168"/>
      <c r="WE5" s="168"/>
      <c r="WF5" s="168"/>
      <c r="WG5" s="168"/>
      <c r="WH5" s="168"/>
      <c r="WI5" s="168"/>
      <c r="WJ5" s="168"/>
      <c r="WK5" s="168"/>
      <c r="WL5" s="168"/>
      <c r="WM5" s="168"/>
      <c r="WN5" s="168"/>
      <c r="WO5" s="168"/>
      <c r="WP5" s="168"/>
      <c r="WQ5" s="168"/>
      <c r="WR5" s="168"/>
      <c r="WS5" s="168"/>
      <c r="WT5" s="168"/>
      <c r="WU5" s="168"/>
      <c r="WV5" s="168"/>
      <c r="WW5" s="168"/>
      <c r="WX5" s="168"/>
      <c r="WY5" s="168"/>
      <c r="WZ5" s="168"/>
      <c r="XA5" s="168"/>
      <c r="XB5" s="168"/>
      <c r="XC5" s="168"/>
      <c r="XD5" s="168"/>
      <c r="XE5" s="168"/>
      <c r="XF5" s="168"/>
      <c r="XG5" s="168"/>
      <c r="XH5" s="168"/>
      <c r="XI5" s="168"/>
      <c r="XJ5" s="168"/>
      <c r="XK5" s="168"/>
      <c r="XL5" s="168"/>
      <c r="XM5" s="168"/>
      <c r="XN5" s="168"/>
      <c r="XO5" s="168"/>
      <c r="XP5" s="168"/>
      <c r="XQ5" s="168"/>
      <c r="XR5" s="168"/>
      <c r="XS5" s="168"/>
      <c r="XT5" s="168"/>
      <c r="XU5" s="168"/>
      <c r="XV5" s="168"/>
      <c r="XW5" s="168"/>
      <c r="XX5" s="168"/>
      <c r="XY5" s="168"/>
      <c r="XZ5" s="168"/>
      <c r="YA5" s="168"/>
      <c r="YB5" s="168"/>
      <c r="YC5" s="168"/>
      <c r="YD5" s="168"/>
      <c r="YE5" s="168"/>
      <c r="YF5" s="168"/>
      <c r="YG5" s="168"/>
      <c r="YH5" s="168"/>
      <c r="YI5" s="168"/>
      <c r="YJ5" s="168"/>
      <c r="YK5" s="168"/>
      <c r="YL5" s="168"/>
      <c r="YM5" s="168"/>
      <c r="YN5" s="168"/>
      <c r="YO5" s="168"/>
      <c r="YP5" s="168"/>
      <c r="YQ5" s="168"/>
      <c r="YR5" s="168"/>
      <c r="YS5" s="168"/>
      <c r="YT5" s="168"/>
      <c r="YU5" s="168"/>
      <c r="YV5" s="168"/>
      <c r="YW5" s="168"/>
      <c r="YX5" s="168"/>
      <c r="YY5" s="168"/>
      <c r="YZ5" s="168"/>
      <c r="ZA5" s="168"/>
      <c r="ZB5" s="168"/>
      <c r="ZC5" s="168"/>
      <c r="ZD5" s="168"/>
      <c r="ZE5" s="168"/>
      <c r="ZF5" s="168"/>
      <c r="ZG5" s="168"/>
      <c r="ZH5" s="168"/>
      <c r="ZI5" s="168"/>
      <c r="ZJ5" s="168"/>
      <c r="ZK5" s="168"/>
      <c r="ZL5" s="168"/>
      <c r="ZM5" s="168"/>
      <c r="ZN5" s="168"/>
      <c r="ZO5" s="168"/>
      <c r="ZP5" s="168"/>
      <c r="ZQ5" s="168"/>
      <c r="ZR5" s="168"/>
      <c r="ZS5" s="168"/>
      <c r="ZT5" s="168"/>
      <c r="ZU5" s="168"/>
      <c r="ZV5" s="168"/>
      <c r="ZW5" s="168"/>
      <c r="ZX5" s="168"/>
      <c r="ZY5" s="168"/>
      <c r="ZZ5" s="168"/>
      <c r="AAA5" s="168"/>
      <c r="AAB5" s="168"/>
      <c r="AAC5" s="168"/>
      <c r="AAD5" s="168"/>
      <c r="AAE5" s="168"/>
      <c r="AAF5" s="168"/>
      <c r="AAG5" s="168"/>
      <c r="AAH5" s="168"/>
      <c r="AAI5" s="168"/>
      <c r="AAJ5" s="168"/>
      <c r="AAK5" s="168"/>
      <c r="AAL5" s="168"/>
      <c r="AAM5" s="168"/>
      <c r="AAN5" s="168"/>
      <c r="AAO5" s="168"/>
      <c r="AAP5" s="168"/>
      <c r="AAQ5" s="168"/>
      <c r="AAR5" s="168"/>
      <c r="AAS5" s="168"/>
      <c r="AAT5" s="168"/>
      <c r="AAU5" s="168"/>
      <c r="AAV5" s="168"/>
      <c r="AAW5" s="168"/>
      <c r="AAX5" s="168"/>
      <c r="AAY5" s="168"/>
      <c r="AAZ5" s="168"/>
      <c r="ABA5" s="168"/>
      <c r="ABB5" s="168"/>
      <c r="ABC5" s="168"/>
      <c r="ABD5" s="168"/>
      <c r="ABE5" s="168"/>
      <c r="ABF5" s="168"/>
      <c r="ABG5" s="168"/>
      <c r="ABH5" s="168"/>
      <c r="ABI5" s="168"/>
      <c r="ABJ5" s="168"/>
      <c r="ABK5" s="168"/>
      <c r="ABL5" s="168"/>
      <c r="ABM5" s="168"/>
      <c r="ABN5" s="168"/>
      <c r="ABO5" s="168"/>
      <c r="ABP5" s="168"/>
      <c r="ABQ5" s="168"/>
      <c r="ABR5" s="168"/>
      <c r="ABS5" s="168"/>
      <c r="ABT5" s="168"/>
      <c r="ABU5" s="168"/>
      <c r="ABV5" s="168"/>
      <c r="ABW5" s="168"/>
      <c r="ABX5" s="168"/>
      <c r="ABY5" s="168"/>
      <c r="ABZ5" s="168"/>
      <c r="ACA5" s="168"/>
      <c r="ACB5" s="168"/>
      <c r="ACC5" s="168"/>
      <c r="ACD5" s="168"/>
      <c r="ACE5" s="168"/>
      <c r="ACF5" s="168"/>
      <c r="ACG5" s="168"/>
      <c r="ACH5" s="168"/>
      <c r="ACI5" s="168"/>
      <c r="ACJ5" s="168"/>
      <c r="ACK5" s="168"/>
      <c r="ACL5" s="168"/>
      <c r="ACM5" s="168"/>
      <c r="ACN5" s="168"/>
      <c r="ACO5" s="168"/>
      <c r="ACP5" s="168"/>
      <c r="ACQ5" s="168"/>
      <c r="ACR5" s="168"/>
      <c r="ACS5" s="168"/>
      <c r="ACT5" s="168"/>
      <c r="ACU5" s="168"/>
      <c r="ACV5" s="168"/>
      <c r="ACW5" s="168"/>
      <c r="ACX5" s="168"/>
      <c r="ACY5" s="168"/>
      <c r="ACZ5" s="168"/>
      <c r="ADA5" s="168"/>
      <c r="ADB5" s="168"/>
      <c r="ADC5" s="168"/>
      <c r="ADD5" s="168"/>
      <c r="ADE5" s="168"/>
      <c r="ADF5" s="168"/>
      <c r="ADG5" s="168"/>
      <c r="ADH5" s="168"/>
      <c r="ADI5" s="168"/>
      <c r="ADJ5" s="168"/>
      <c r="ADK5" s="168"/>
      <c r="ADL5" s="168"/>
      <c r="ADM5" s="168"/>
      <c r="ADN5" s="168"/>
      <c r="ADO5" s="168"/>
      <c r="ADP5" s="168"/>
      <c r="ADQ5" s="168"/>
      <c r="ADR5" s="168"/>
      <c r="ADS5" s="168"/>
      <c r="ADT5" s="168"/>
      <c r="ADU5" s="168"/>
      <c r="ADV5" s="168"/>
      <c r="ADW5" s="168"/>
      <c r="ADX5" s="168"/>
      <c r="ADY5" s="168"/>
      <c r="ADZ5" s="168"/>
      <c r="AEA5" s="168"/>
      <c r="AEB5" s="168"/>
      <c r="AEC5" s="168"/>
      <c r="AED5" s="168"/>
      <c r="AEE5" s="168"/>
      <c r="AEF5" s="168"/>
      <c r="AEG5" s="168"/>
      <c r="AEH5" s="168"/>
      <c r="AEI5" s="168"/>
      <c r="AEJ5" s="168"/>
      <c r="AEK5" s="168"/>
      <c r="AEL5" s="168"/>
      <c r="AEM5" s="168"/>
      <c r="AEN5" s="168"/>
      <c r="AEO5" s="168"/>
      <c r="AEP5" s="168"/>
      <c r="AEQ5" s="168"/>
      <c r="AER5" s="168"/>
      <c r="AES5" s="168"/>
      <c r="AET5" s="168"/>
      <c r="AEU5" s="168"/>
      <c r="AEV5" s="168"/>
      <c r="AEW5" s="168"/>
      <c r="AEX5" s="168"/>
      <c r="AEY5" s="168"/>
      <c r="AEZ5" s="168"/>
      <c r="AFA5" s="168"/>
      <c r="AFB5" s="168"/>
      <c r="AFC5" s="168"/>
      <c r="AFD5" s="168"/>
      <c r="AFE5" s="168"/>
      <c r="AFF5" s="168"/>
      <c r="AFG5" s="168"/>
      <c r="AFH5" s="168"/>
      <c r="AFI5" s="168"/>
      <c r="AFJ5" s="168"/>
      <c r="AFK5" s="168"/>
      <c r="AFL5" s="168"/>
      <c r="AFM5" s="168"/>
      <c r="AFN5" s="168"/>
      <c r="AFO5" s="168"/>
      <c r="AFP5" s="168"/>
      <c r="AFQ5" s="168"/>
      <c r="AFR5" s="168"/>
      <c r="AFS5" s="168"/>
      <c r="AFT5" s="168"/>
      <c r="AFU5" s="168"/>
      <c r="AFV5" s="168"/>
      <c r="AFW5" s="168"/>
      <c r="AFX5" s="168"/>
      <c r="AFY5" s="168"/>
      <c r="AFZ5" s="168"/>
      <c r="AGA5" s="168"/>
      <c r="AGB5" s="168"/>
      <c r="AGC5" s="168"/>
      <c r="AGD5" s="168"/>
      <c r="AGE5" s="168"/>
      <c r="AGF5" s="168"/>
      <c r="AGG5" s="168"/>
      <c r="AGH5" s="168"/>
      <c r="AGI5" s="168"/>
      <c r="AGJ5" s="168"/>
      <c r="AGK5" s="168"/>
      <c r="AGL5" s="168"/>
      <c r="AGM5" s="168"/>
      <c r="AGN5" s="168"/>
      <c r="AGO5" s="168"/>
      <c r="AGP5" s="168"/>
      <c r="AGQ5" s="168"/>
      <c r="AGR5" s="168"/>
      <c r="AGS5" s="168"/>
      <c r="AGT5" s="168"/>
      <c r="AGU5" s="168"/>
      <c r="AGV5" s="168"/>
      <c r="AGW5" s="168"/>
      <c r="AGX5" s="168"/>
      <c r="AGY5" s="168"/>
      <c r="AGZ5" s="168"/>
      <c r="AHA5" s="168"/>
      <c r="AHB5" s="168"/>
      <c r="AHC5" s="168"/>
      <c r="AHD5" s="168"/>
      <c r="AHE5" s="168"/>
      <c r="AHF5" s="168"/>
      <c r="AHG5" s="168"/>
      <c r="AHH5" s="168"/>
      <c r="AHI5" s="168"/>
      <c r="AHJ5" s="168"/>
      <c r="AHK5" s="168"/>
      <c r="AHL5" s="168"/>
      <c r="AHM5" s="168"/>
      <c r="AHN5" s="168"/>
      <c r="AHO5" s="168"/>
      <c r="AHP5" s="168"/>
      <c r="AHQ5" s="168"/>
      <c r="AHR5" s="168"/>
      <c r="AHS5" s="168"/>
      <c r="AHT5" s="168"/>
      <c r="AHU5" s="168"/>
      <c r="AHV5" s="168"/>
      <c r="AHW5" s="168"/>
      <c r="AHX5" s="168"/>
      <c r="AHY5" s="168"/>
      <c r="AHZ5" s="168"/>
      <c r="AIA5" s="168"/>
      <c r="AIB5" s="168"/>
      <c r="AIC5" s="168"/>
      <c r="AID5" s="168"/>
      <c r="AIE5" s="168"/>
      <c r="AIF5" s="168"/>
      <c r="AIG5" s="168"/>
      <c r="AIH5" s="168"/>
      <c r="AII5" s="168"/>
      <c r="AIJ5" s="168"/>
      <c r="AIK5" s="168"/>
      <c r="AIL5" s="168"/>
      <c r="AIM5" s="168"/>
      <c r="AIN5" s="168"/>
      <c r="AIO5" s="168"/>
      <c r="AIP5" s="168"/>
      <c r="AIQ5" s="168"/>
      <c r="AIR5" s="168"/>
      <c r="AIS5" s="168"/>
      <c r="AIT5" s="168"/>
      <c r="AIU5" s="168"/>
      <c r="AIV5" s="168"/>
      <c r="AIW5" s="168"/>
      <c r="AIX5" s="168"/>
      <c r="AIY5" s="168"/>
      <c r="AIZ5" s="168"/>
      <c r="AJA5" s="168"/>
      <c r="AJB5" s="168"/>
      <c r="AJC5" s="168"/>
      <c r="AJD5" s="168"/>
      <c r="AJE5" s="168"/>
      <c r="AJF5" s="168"/>
      <c r="AJG5" s="168"/>
      <c r="AJH5" s="168"/>
      <c r="AJI5" s="168"/>
      <c r="AJJ5" s="168"/>
      <c r="AJK5" s="168"/>
      <c r="AJL5" s="168"/>
      <c r="AJM5" s="168"/>
      <c r="AJN5" s="168"/>
      <c r="AJO5" s="168"/>
      <c r="AJP5" s="168"/>
      <c r="AJQ5" s="168"/>
      <c r="AJR5" s="168"/>
      <c r="AJS5" s="168"/>
      <c r="AJT5" s="168"/>
      <c r="AJU5" s="168"/>
      <c r="AJV5" s="168"/>
      <c r="AJW5" s="168"/>
      <c r="AJX5" s="168"/>
      <c r="AJY5" s="168"/>
      <c r="AJZ5" s="168"/>
      <c r="AKA5" s="168"/>
      <c r="AKB5" s="168"/>
      <c r="AKC5" s="168"/>
      <c r="AKD5" s="168"/>
      <c r="AKE5" s="168"/>
      <c r="AKF5" s="168"/>
      <c r="AKG5" s="168"/>
      <c r="AKH5" s="168"/>
      <c r="AKI5" s="168"/>
      <c r="AKJ5" s="168"/>
      <c r="AKK5" s="168"/>
      <c r="AKL5" s="168"/>
      <c r="AKM5" s="168"/>
      <c r="AKN5" s="168"/>
      <c r="AKO5" s="168"/>
      <c r="AKP5" s="168"/>
      <c r="AKQ5" s="168"/>
      <c r="AKR5" s="168"/>
      <c r="AKS5" s="168"/>
      <c r="AKT5" s="168"/>
      <c r="AKU5" s="168"/>
      <c r="AKV5" s="168"/>
      <c r="AKW5" s="168"/>
      <c r="AKX5" s="168"/>
      <c r="AKY5" s="168"/>
      <c r="AKZ5" s="168"/>
      <c r="ALA5" s="168"/>
      <c r="ALB5" s="168"/>
      <c r="ALC5" s="168"/>
      <c r="ALD5" s="168"/>
      <c r="ALE5" s="168"/>
      <c r="ALF5" s="168"/>
      <c r="ALG5" s="168"/>
      <c r="ALH5" s="168"/>
      <c r="ALI5" s="168"/>
      <c r="ALJ5" s="168"/>
      <c r="ALK5" s="168"/>
      <c r="ALL5" s="168"/>
      <c r="ALM5" s="168"/>
      <c r="ALN5" s="168"/>
      <c r="ALO5" s="168"/>
      <c r="ALP5" s="168"/>
      <c r="ALQ5" s="168"/>
      <c r="ALR5" s="168"/>
      <c r="ALS5" s="168"/>
      <c r="ALT5" s="168"/>
      <c r="ALU5" s="168"/>
      <c r="ALV5" s="168"/>
      <c r="ALW5" s="168"/>
      <c r="ALX5" s="168"/>
      <c r="ALY5" s="168"/>
      <c r="ALZ5" s="168"/>
      <c r="AMA5" s="168"/>
    </row>
    <row r="6" spans="1:1015" s="153" customFormat="1" ht="14.4" customHeight="1" x14ac:dyDescent="0.3">
      <c r="C6" s="270"/>
      <c r="D6" s="270"/>
      <c r="E6" s="270"/>
      <c r="F6" s="270"/>
      <c r="G6" s="270"/>
      <c r="H6" s="270"/>
      <c r="I6" s="270"/>
      <c r="J6" s="270"/>
      <c r="K6" s="270"/>
      <c r="L6" s="270"/>
      <c r="M6" s="270"/>
      <c r="N6" s="253"/>
      <c r="O6" s="253"/>
      <c r="P6" s="253"/>
      <c r="Q6" s="254"/>
      <c r="R6" s="168"/>
      <c r="S6" s="255"/>
      <c r="T6" s="256"/>
      <c r="U6" s="256"/>
      <c r="V6" s="256"/>
      <c r="W6" s="256"/>
      <c r="X6" s="256"/>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c r="JW6" s="168"/>
      <c r="JX6" s="168"/>
      <c r="JY6" s="168"/>
      <c r="JZ6" s="168"/>
      <c r="KA6" s="168"/>
      <c r="KB6" s="168"/>
      <c r="KC6" s="168"/>
      <c r="KD6" s="168"/>
      <c r="KE6" s="168"/>
      <c r="KF6" s="168"/>
      <c r="KG6" s="168"/>
      <c r="KH6" s="168"/>
      <c r="KI6" s="168"/>
      <c r="KJ6" s="168"/>
      <c r="KK6" s="168"/>
      <c r="KL6" s="168"/>
      <c r="KM6" s="168"/>
      <c r="KN6" s="168"/>
      <c r="KO6" s="168"/>
      <c r="KP6" s="168"/>
      <c r="KQ6" s="168"/>
      <c r="KR6" s="168"/>
      <c r="KS6" s="168"/>
      <c r="KT6" s="168"/>
      <c r="KU6" s="168"/>
      <c r="KV6" s="168"/>
      <c r="KW6" s="168"/>
      <c r="KX6" s="168"/>
      <c r="KY6" s="168"/>
      <c r="KZ6" s="168"/>
      <c r="LA6" s="168"/>
      <c r="LB6" s="168"/>
      <c r="LC6" s="168"/>
      <c r="LD6" s="168"/>
      <c r="LE6" s="168"/>
      <c r="LF6" s="168"/>
      <c r="LG6" s="168"/>
      <c r="LH6" s="168"/>
      <c r="LI6" s="168"/>
      <c r="LJ6" s="168"/>
      <c r="LK6" s="168"/>
      <c r="LL6" s="168"/>
      <c r="LM6" s="168"/>
      <c r="LN6" s="168"/>
      <c r="LO6" s="168"/>
      <c r="LP6" s="168"/>
      <c r="LQ6" s="168"/>
      <c r="LR6" s="168"/>
      <c r="LS6" s="168"/>
      <c r="LT6" s="168"/>
      <c r="LU6" s="168"/>
      <c r="LV6" s="168"/>
      <c r="LW6" s="168"/>
      <c r="LX6" s="168"/>
      <c r="LY6" s="168"/>
      <c r="LZ6" s="168"/>
      <c r="MA6" s="168"/>
      <c r="MB6" s="168"/>
      <c r="MC6" s="168"/>
      <c r="MD6" s="168"/>
      <c r="ME6" s="168"/>
      <c r="MF6" s="168"/>
      <c r="MG6" s="168"/>
      <c r="MH6" s="168"/>
      <c r="MI6" s="168"/>
      <c r="MJ6" s="168"/>
      <c r="MK6" s="168"/>
      <c r="ML6" s="168"/>
      <c r="MM6" s="168"/>
      <c r="MN6" s="168"/>
      <c r="MO6" s="168"/>
      <c r="MP6" s="168"/>
      <c r="MQ6" s="168"/>
      <c r="MR6" s="168"/>
      <c r="MS6" s="168"/>
      <c r="MT6" s="168"/>
      <c r="MU6" s="168"/>
      <c r="MV6" s="168"/>
      <c r="MW6" s="168"/>
      <c r="MX6" s="168"/>
      <c r="MY6" s="168"/>
      <c r="MZ6" s="168"/>
      <c r="NA6" s="168"/>
      <c r="NB6" s="168"/>
      <c r="NC6" s="168"/>
      <c r="ND6" s="168"/>
      <c r="NE6" s="168"/>
      <c r="NF6" s="168"/>
      <c r="NG6" s="168"/>
      <c r="NH6" s="168"/>
      <c r="NI6" s="168"/>
      <c r="NJ6" s="168"/>
      <c r="NK6" s="168"/>
      <c r="NL6" s="168"/>
      <c r="NM6" s="168"/>
      <c r="NN6" s="168"/>
      <c r="NO6" s="168"/>
      <c r="NP6" s="168"/>
      <c r="NQ6" s="168"/>
      <c r="NR6" s="168"/>
      <c r="NS6" s="168"/>
      <c r="NT6" s="168"/>
      <c r="NU6" s="168"/>
      <c r="NV6" s="168"/>
      <c r="NW6" s="168"/>
      <c r="NX6" s="168"/>
      <c r="NY6" s="168"/>
      <c r="NZ6" s="168"/>
      <c r="OA6" s="168"/>
      <c r="OB6" s="168"/>
      <c r="OC6" s="168"/>
      <c r="OD6" s="168"/>
      <c r="OE6" s="168"/>
      <c r="OF6" s="168"/>
      <c r="OG6" s="168"/>
      <c r="OH6" s="168"/>
      <c r="OI6" s="168"/>
      <c r="OJ6" s="168"/>
      <c r="OK6" s="168"/>
      <c r="OL6" s="168"/>
      <c r="OM6" s="168"/>
      <c r="ON6" s="168"/>
      <c r="OO6" s="168"/>
      <c r="OP6" s="168"/>
      <c r="OQ6" s="168"/>
      <c r="OR6" s="168"/>
      <c r="OS6" s="168"/>
      <c r="OT6" s="168"/>
      <c r="OU6" s="168"/>
      <c r="OV6" s="168"/>
      <c r="OW6" s="168"/>
      <c r="OX6" s="168"/>
      <c r="OY6" s="168"/>
      <c r="OZ6" s="168"/>
      <c r="PA6" s="168"/>
      <c r="PB6" s="168"/>
      <c r="PC6" s="168"/>
      <c r="PD6" s="168"/>
      <c r="PE6" s="168"/>
      <c r="PF6" s="168"/>
      <c r="PG6" s="168"/>
      <c r="PH6" s="168"/>
      <c r="PI6" s="168"/>
      <c r="PJ6" s="168"/>
      <c r="PK6" s="168"/>
      <c r="PL6" s="168"/>
      <c r="PM6" s="168"/>
      <c r="PN6" s="168"/>
      <c r="PO6" s="168"/>
      <c r="PP6" s="168"/>
      <c r="PQ6" s="168"/>
      <c r="PR6" s="168"/>
      <c r="PS6" s="168"/>
      <c r="PT6" s="168"/>
      <c r="PU6" s="168"/>
      <c r="PV6" s="168"/>
      <c r="PW6" s="168"/>
      <c r="PX6" s="168"/>
      <c r="PY6" s="168"/>
      <c r="PZ6" s="168"/>
      <c r="QA6" s="168"/>
      <c r="QB6" s="168"/>
      <c r="QC6" s="168"/>
      <c r="QD6" s="168"/>
      <c r="QE6" s="168"/>
      <c r="QF6" s="168"/>
      <c r="QG6" s="168"/>
      <c r="QH6" s="168"/>
      <c r="QI6" s="168"/>
      <c r="QJ6" s="168"/>
      <c r="QK6" s="168"/>
      <c r="QL6" s="168"/>
      <c r="QM6" s="168"/>
      <c r="QN6" s="168"/>
      <c r="QO6" s="168"/>
      <c r="QP6" s="168"/>
      <c r="QQ6" s="168"/>
      <c r="QR6" s="168"/>
      <c r="QS6" s="168"/>
      <c r="QT6" s="168"/>
      <c r="QU6" s="168"/>
      <c r="QV6" s="168"/>
      <c r="QW6" s="168"/>
      <c r="QX6" s="168"/>
      <c r="QY6" s="168"/>
      <c r="QZ6" s="168"/>
      <c r="RA6" s="168"/>
      <c r="RB6" s="168"/>
      <c r="RC6" s="168"/>
      <c r="RD6" s="168"/>
      <c r="RE6" s="168"/>
      <c r="RF6" s="168"/>
      <c r="RG6" s="168"/>
      <c r="RH6" s="168"/>
      <c r="RI6" s="168"/>
      <c r="RJ6" s="168"/>
      <c r="RK6" s="168"/>
      <c r="RL6" s="168"/>
      <c r="RM6" s="168"/>
      <c r="RN6" s="168"/>
      <c r="RO6" s="168"/>
      <c r="RP6" s="168"/>
      <c r="RQ6" s="168"/>
      <c r="RR6" s="168"/>
      <c r="RS6" s="168"/>
      <c r="RT6" s="168"/>
      <c r="RU6" s="168"/>
      <c r="RV6" s="168"/>
      <c r="RW6" s="168"/>
      <c r="RX6" s="168"/>
      <c r="RY6" s="168"/>
      <c r="RZ6" s="168"/>
      <c r="SA6" s="168"/>
      <c r="SB6" s="168"/>
      <c r="SC6" s="168"/>
      <c r="SD6" s="168"/>
      <c r="SE6" s="168"/>
      <c r="SF6" s="168"/>
      <c r="SG6" s="168"/>
      <c r="SH6" s="168"/>
      <c r="SI6" s="168"/>
      <c r="SJ6" s="168"/>
      <c r="SK6" s="168"/>
      <c r="SL6" s="168"/>
      <c r="SM6" s="168"/>
      <c r="SN6" s="168"/>
      <c r="SO6" s="168"/>
      <c r="SP6" s="168"/>
      <c r="SQ6" s="168"/>
      <c r="SR6" s="168"/>
      <c r="SS6" s="168"/>
      <c r="ST6" s="168"/>
      <c r="SU6" s="168"/>
      <c r="SV6" s="168"/>
      <c r="SW6" s="168"/>
      <c r="SX6" s="168"/>
      <c r="SY6" s="168"/>
      <c r="SZ6" s="168"/>
      <c r="TA6" s="168"/>
      <c r="TB6" s="168"/>
      <c r="TC6" s="168"/>
      <c r="TD6" s="168"/>
      <c r="TE6" s="168"/>
      <c r="TF6" s="168"/>
      <c r="TG6" s="168"/>
      <c r="TH6" s="168"/>
      <c r="TI6" s="168"/>
      <c r="TJ6" s="168"/>
      <c r="TK6" s="168"/>
      <c r="TL6" s="168"/>
      <c r="TM6" s="168"/>
      <c r="TN6" s="168"/>
      <c r="TO6" s="168"/>
      <c r="TP6" s="168"/>
      <c r="TQ6" s="168"/>
      <c r="TR6" s="168"/>
      <c r="TS6" s="168"/>
      <c r="TT6" s="168"/>
      <c r="TU6" s="168"/>
      <c r="TV6" s="168"/>
      <c r="TW6" s="168"/>
      <c r="TX6" s="168"/>
      <c r="TY6" s="168"/>
      <c r="TZ6" s="168"/>
      <c r="UA6" s="168"/>
      <c r="UB6" s="168"/>
      <c r="UC6" s="168"/>
      <c r="UD6" s="168"/>
      <c r="UE6" s="168"/>
      <c r="UF6" s="168"/>
      <c r="UG6" s="168"/>
      <c r="UH6" s="168"/>
      <c r="UI6" s="168"/>
      <c r="UJ6" s="168"/>
      <c r="UK6" s="168"/>
      <c r="UL6" s="168"/>
      <c r="UM6" s="168"/>
      <c r="UN6" s="168"/>
      <c r="UO6" s="168"/>
      <c r="UP6" s="168"/>
      <c r="UQ6" s="168"/>
      <c r="UR6" s="168"/>
      <c r="US6" s="168"/>
      <c r="UT6" s="168"/>
      <c r="UU6" s="168"/>
      <c r="UV6" s="168"/>
      <c r="UW6" s="168"/>
      <c r="UX6" s="168"/>
      <c r="UY6" s="168"/>
      <c r="UZ6" s="168"/>
      <c r="VA6" s="168"/>
      <c r="VB6" s="168"/>
      <c r="VC6" s="168"/>
      <c r="VD6" s="168"/>
      <c r="VE6" s="168"/>
      <c r="VF6" s="168"/>
      <c r="VG6" s="168"/>
      <c r="VH6" s="168"/>
      <c r="VI6" s="168"/>
      <c r="VJ6" s="168"/>
      <c r="VK6" s="168"/>
      <c r="VL6" s="168"/>
      <c r="VM6" s="168"/>
      <c r="VN6" s="168"/>
      <c r="VO6" s="168"/>
      <c r="VP6" s="168"/>
      <c r="VQ6" s="168"/>
      <c r="VR6" s="168"/>
      <c r="VS6" s="168"/>
      <c r="VT6" s="168"/>
      <c r="VU6" s="168"/>
      <c r="VV6" s="168"/>
      <c r="VW6" s="168"/>
      <c r="VX6" s="168"/>
      <c r="VY6" s="168"/>
      <c r="VZ6" s="168"/>
      <c r="WA6" s="168"/>
      <c r="WB6" s="168"/>
      <c r="WC6" s="168"/>
      <c r="WD6" s="168"/>
      <c r="WE6" s="168"/>
      <c r="WF6" s="168"/>
      <c r="WG6" s="168"/>
      <c r="WH6" s="168"/>
      <c r="WI6" s="168"/>
      <c r="WJ6" s="168"/>
      <c r="WK6" s="168"/>
      <c r="WL6" s="168"/>
      <c r="WM6" s="168"/>
      <c r="WN6" s="168"/>
      <c r="WO6" s="168"/>
      <c r="WP6" s="168"/>
      <c r="WQ6" s="168"/>
      <c r="WR6" s="168"/>
      <c r="WS6" s="168"/>
      <c r="WT6" s="168"/>
      <c r="WU6" s="168"/>
      <c r="WV6" s="168"/>
      <c r="WW6" s="168"/>
      <c r="WX6" s="168"/>
      <c r="WY6" s="168"/>
      <c r="WZ6" s="168"/>
      <c r="XA6" s="168"/>
      <c r="XB6" s="168"/>
      <c r="XC6" s="168"/>
      <c r="XD6" s="168"/>
      <c r="XE6" s="168"/>
      <c r="XF6" s="168"/>
      <c r="XG6" s="168"/>
      <c r="XH6" s="168"/>
      <c r="XI6" s="168"/>
      <c r="XJ6" s="168"/>
      <c r="XK6" s="168"/>
      <c r="XL6" s="168"/>
      <c r="XM6" s="168"/>
      <c r="XN6" s="168"/>
      <c r="XO6" s="168"/>
      <c r="XP6" s="168"/>
      <c r="XQ6" s="168"/>
      <c r="XR6" s="168"/>
      <c r="XS6" s="168"/>
      <c r="XT6" s="168"/>
      <c r="XU6" s="168"/>
      <c r="XV6" s="168"/>
      <c r="XW6" s="168"/>
      <c r="XX6" s="168"/>
      <c r="XY6" s="168"/>
      <c r="XZ6" s="168"/>
      <c r="YA6" s="168"/>
      <c r="YB6" s="168"/>
      <c r="YC6" s="168"/>
      <c r="YD6" s="168"/>
      <c r="YE6" s="168"/>
      <c r="YF6" s="168"/>
      <c r="YG6" s="168"/>
      <c r="YH6" s="168"/>
      <c r="YI6" s="168"/>
      <c r="YJ6" s="168"/>
      <c r="YK6" s="168"/>
      <c r="YL6" s="168"/>
      <c r="YM6" s="168"/>
      <c r="YN6" s="168"/>
      <c r="YO6" s="168"/>
      <c r="YP6" s="168"/>
      <c r="YQ6" s="168"/>
      <c r="YR6" s="168"/>
      <c r="YS6" s="168"/>
      <c r="YT6" s="168"/>
      <c r="YU6" s="168"/>
      <c r="YV6" s="168"/>
      <c r="YW6" s="168"/>
      <c r="YX6" s="168"/>
      <c r="YY6" s="168"/>
      <c r="YZ6" s="168"/>
      <c r="ZA6" s="168"/>
      <c r="ZB6" s="168"/>
      <c r="ZC6" s="168"/>
      <c r="ZD6" s="168"/>
      <c r="ZE6" s="168"/>
      <c r="ZF6" s="168"/>
      <c r="ZG6" s="168"/>
      <c r="ZH6" s="168"/>
      <c r="ZI6" s="168"/>
      <c r="ZJ6" s="168"/>
      <c r="ZK6" s="168"/>
      <c r="ZL6" s="168"/>
      <c r="ZM6" s="168"/>
      <c r="ZN6" s="168"/>
      <c r="ZO6" s="168"/>
      <c r="ZP6" s="168"/>
      <c r="ZQ6" s="168"/>
      <c r="ZR6" s="168"/>
      <c r="ZS6" s="168"/>
      <c r="ZT6" s="168"/>
      <c r="ZU6" s="168"/>
      <c r="ZV6" s="168"/>
      <c r="ZW6" s="168"/>
      <c r="ZX6" s="168"/>
      <c r="ZY6" s="168"/>
      <c r="ZZ6" s="168"/>
      <c r="AAA6" s="168"/>
      <c r="AAB6" s="168"/>
      <c r="AAC6" s="168"/>
      <c r="AAD6" s="168"/>
      <c r="AAE6" s="168"/>
      <c r="AAF6" s="168"/>
      <c r="AAG6" s="168"/>
      <c r="AAH6" s="168"/>
      <c r="AAI6" s="168"/>
      <c r="AAJ6" s="168"/>
      <c r="AAK6" s="168"/>
      <c r="AAL6" s="168"/>
      <c r="AAM6" s="168"/>
      <c r="AAN6" s="168"/>
      <c r="AAO6" s="168"/>
      <c r="AAP6" s="168"/>
      <c r="AAQ6" s="168"/>
      <c r="AAR6" s="168"/>
      <c r="AAS6" s="168"/>
      <c r="AAT6" s="168"/>
      <c r="AAU6" s="168"/>
      <c r="AAV6" s="168"/>
      <c r="AAW6" s="168"/>
      <c r="AAX6" s="168"/>
      <c r="AAY6" s="168"/>
      <c r="AAZ6" s="168"/>
      <c r="ABA6" s="168"/>
      <c r="ABB6" s="168"/>
      <c r="ABC6" s="168"/>
      <c r="ABD6" s="168"/>
      <c r="ABE6" s="168"/>
      <c r="ABF6" s="168"/>
      <c r="ABG6" s="168"/>
      <c r="ABH6" s="168"/>
      <c r="ABI6" s="168"/>
      <c r="ABJ6" s="168"/>
      <c r="ABK6" s="168"/>
      <c r="ABL6" s="168"/>
      <c r="ABM6" s="168"/>
      <c r="ABN6" s="168"/>
      <c r="ABO6" s="168"/>
      <c r="ABP6" s="168"/>
      <c r="ABQ6" s="168"/>
      <c r="ABR6" s="168"/>
      <c r="ABS6" s="168"/>
      <c r="ABT6" s="168"/>
      <c r="ABU6" s="168"/>
      <c r="ABV6" s="168"/>
      <c r="ABW6" s="168"/>
      <c r="ABX6" s="168"/>
      <c r="ABY6" s="168"/>
      <c r="ABZ6" s="168"/>
      <c r="ACA6" s="168"/>
      <c r="ACB6" s="168"/>
      <c r="ACC6" s="168"/>
      <c r="ACD6" s="168"/>
      <c r="ACE6" s="168"/>
      <c r="ACF6" s="168"/>
      <c r="ACG6" s="168"/>
      <c r="ACH6" s="168"/>
      <c r="ACI6" s="168"/>
      <c r="ACJ6" s="168"/>
      <c r="ACK6" s="168"/>
      <c r="ACL6" s="168"/>
      <c r="ACM6" s="168"/>
      <c r="ACN6" s="168"/>
      <c r="ACO6" s="168"/>
      <c r="ACP6" s="168"/>
      <c r="ACQ6" s="168"/>
      <c r="ACR6" s="168"/>
      <c r="ACS6" s="168"/>
      <c r="ACT6" s="168"/>
      <c r="ACU6" s="168"/>
      <c r="ACV6" s="168"/>
      <c r="ACW6" s="168"/>
      <c r="ACX6" s="168"/>
      <c r="ACY6" s="168"/>
      <c r="ACZ6" s="168"/>
      <c r="ADA6" s="168"/>
      <c r="ADB6" s="168"/>
      <c r="ADC6" s="168"/>
      <c r="ADD6" s="168"/>
      <c r="ADE6" s="168"/>
      <c r="ADF6" s="168"/>
      <c r="ADG6" s="168"/>
      <c r="ADH6" s="168"/>
      <c r="ADI6" s="168"/>
      <c r="ADJ6" s="168"/>
      <c r="ADK6" s="168"/>
      <c r="ADL6" s="168"/>
      <c r="ADM6" s="168"/>
      <c r="ADN6" s="168"/>
      <c r="ADO6" s="168"/>
      <c r="ADP6" s="168"/>
      <c r="ADQ6" s="168"/>
      <c r="ADR6" s="168"/>
      <c r="ADS6" s="168"/>
      <c r="ADT6" s="168"/>
      <c r="ADU6" s="168"/>
      <c r="ADV6" s="168"/>
      <c r="ADW6" s="168"/>
      <c r="ADX6" s="168"/>
      <c r="ADY6" s="168"/>
      <c r="ADZ6" s="168"/>
      <c r="AEA6" s="168"/>
      <c r="AEB6" s="168"/>
      <c r="AEC6" s="168"/>
      <c r="AED6" s="168"/>
      <c r="AEE6" s="168"/>
      <c r="AEF6" s="168"/>
      <c r="AEG6" s="168"/>
      <c r="AEH6" s="168"/>
      <c r="AEI6" s="168"/>
      <c r="AEJ6" s="168"/>
      <c r="AEK6" s="168"/>
      <c r="AEL6" s="168"/>
      <c r="AEM6" s="168"/>
      <c r="AEN6" s="168"/>
      <c r="AEO6" s="168"/>
      <c r="AEP6" s="168"/>
      <c r="AEQ6" s="168"/>
      <c r="AER6" s="168"/>
      <c r="AES6" s="168"/>
      <c r="AET6" s="168"/>
      <c r="AEU6" s="168"/>
      <c r="AEV6" s="168"/>
      <c r="AEW6" s="168"/>
      <c r="AEX6" s="168"/>
      <c r="AEY6" s="168"/>
      <c r="AEZ6" s="168"/>
      <c r="AFA6" s="168"/>
      <c r="AFB6" s="168"/>
      <c r="AFC6" s="168"/>
      <c r="AFD6" s="168"/>
      <c r="AFE6" s="168"/>
      <c r="AFF6" s="168"/>
      <c r="AFG6" s="168"/>
      <c r="AFH6" s="168"/>
      <c r="AFI6" s="168"/>
      <c r="AFJ6" s="168"/>
      <c r="AFK6" s="168"/>
      <c r="AFL6" s="168"/>
      <c r="AFM6" s="168"/>
      <c r="AFN6" s="168"/>
      <c r="AFO6" s="168"/>
      <c r="AFP6" s="168"/>
      <c r="AFQ6" s="168"/>
      <c r="AFR6" s="168"/>
      <c r="AFS6" s="168"/>
      <c r="AFT6" s="168"/>
      <c r="AFU6" s="168"/>
      <c r="AFV6" s="168"/>
      <c r="AFW6" s="168"/>
      <c r="AFX6" s="168"/>
      <c r="AFY6" s="168"/>
      <c r="AFZ6" s="168"/>
      <c r="AGA6" s="168"/>
      <c r="AGB6" s="168"/>
      <c r="AGC6" s="168"/>
      <c r="AGD6" s="168"/>
      <c r="AGE6" s="168"/>
      <c r="AGF6" s="168"/>
      <c r="AGG6" s="168"/>
      <c r="AGH6" s="168"/>
      <c r="AGI6" s="168"/>
      <c r="AGJ6" s="168"/>
      <c r="AGK6" s="168"/>
      <c r="AGL6" s="168"/>
      <c r="AGM6" s="168"/>
      <c r="AGN6" s="168"/>
      <c r="AGO6" s="168"/>
      <c r="AGP6" s="168"/>
      <c r="AGQ6" s="168"/>
      <c r="AGR6" s="168"/>
      <c r="AGS6" s="168"/>
      <c r="AGT6" s="168"/>
      <c r="AGU6" s="168"/>
      <c r="AGV6" s="168"/>
      <c r="AGW6" s="168"/>
      <c r="AGX6" s="168"/>
      <c r="AGY6" s="168"/>
      <c r="AGZ6" s="168"/>
      <c r="AHA6" s="168"/>
      <c r="AHB6" s="168"/>
      <c r="AHC6" s="168"/>
      <c r="AHD6" s="168"/>
      <c r="AHE6" s="168"/>
      <c r="AHF6" s="168"/>
      <c r="AHG6" s="168"/>
      <c r="AHH6" s="168"/>
      <c r="AHI6" s="168"/>
      <c r="AHJ6" s="168"/>
      <c r="AHK6" s="168"/>
      <c r="AHL6" s="168"/>
      <c r="AHM6" s="168"/>
      <c r="AHN6" s="168"/>
      <c r="AHO6" s="168"/>
      <c r="AHP6" s="168"/>
      <c r="AHQ6" s="168"/>
      <c r="AHR6" s="168"/>
      <c r="AHS6" s="168"/>
      <c r="AHT6" s="168"/>
      <c r="AHU6" s="168"/>
      <c r="AHV6" s="168"/>
      <c r="AHW6" s="168"/>
      <c r="AHX6" s="168"/>
      <c r="AHY6" s="168"/>
      <c r="AHZ6" s="168"/>
      <c r="AIA6" s="168"/>
      <c r="AIB6" s="168"/>
      <c r="AIC6" s="168"/>
      <c r="AID6" s="168"/>
      <c r="AIE6" s="168"/>
      <c r="AIF6" s="168"/>
      <c r="AIG6" s="168"/>
      <c r="AIH6" s="168"/>
      <c r="AII6" s="168"/>
      <c r="AIJ6" s="168"/>
      <c r="AIK6" s="168"/>
      <c r="AIL6" s="168"/>
      <c r="AIM6" s="168"/>
      <c r="AIN6" s="168"/>
      <c r="AIO6" s="168"/>
      <c r="AIP6" s="168"/>
      <c r="AIQ6" s="168"/>
      <c r="AIR6" s="168"/>
      <c r="AIS6" s="168"/>
      <c r="AIT6" s="168"/>
      <c r="AIU6" s="168"/>
      <c r="AIV6" s="168"/>
      <c r="AIW6" s="168"/>
      <c r="AIX6" s="168"/>
      <c r="AIY6" s="168"/>
      <c r="AIZ6" s="168"/>
      <c r="AJA6" s="168"/>
      <c r="AJB6" s="168"/>
      <c r="AJC6" s="168"/>
      <c r="AJD6" s="168"/>
      <c r="AJE6" s="168"/>
      <c r="AJF6" s="168"/>
      <c r="AJG6" s="168"/>
      <c r="AJH6" s="168"/>
      <c r="AJI6" s="168"/>
      <c r="AJJ6" s="168"/>
      <c r="AJK6" s="168"/>
      <c r="AJL6" s="168"/>
      <c r="AJM6" s="168"/>
      <c r="AJN6" s="168"/>
      <c r="AJO6" s="168"/>
      <c r="AJP6" s="168"/>
      <c r="AJQ6" s="168"/>
      <c r="AJR6" s="168"/>
      <c r="AJS6" s="168"/>
      <c r="AJT6" s="168"/>
      <c r="AJU6" s="168"/>
      <c r="AJV6" s="168"/>
      <c r="AJW6" s="168"/>
      <c r="AJX6" s="168"/>
      <c r="AJY6" s="168"/>
      <c r="AJZ6" s="168"/>
      <c r="AKA6" s="168"/>
      <c r="AKB6" s="168"/>
      <c r="AKC6" s="168"/>
      <c r="AKD6" s="168"/>
      <c r="AKE6" s="168"/>
      <c r="AKF6" s="168"/>
      <c r="AKG6" s="168"/>
      <c r="AKH6" s="168"/>
      <c r="AKI6" s="168"/>
      <c r="AKJ6" s="168"/>
      <c r="AKK6" s="168"/>
      <c r="AKL6" s="168"/>
      <c r="AKM6" s="168"/>
      <c r="AKN6" s="168"/>
      <c r="AKO6" s="168"/>
      <c r="AKP6" s="168"/>
      <c r="AKQ6" s="168"/>
      <c r="AKR6" s="168"/>
      <c r="AKS6" s="168"/>
      <c r="AKT6" s="168"/>
      <c r="AKU6" s="168"/>
      <c r="AKV6" s="168"/>
      <c r="AKW6" s="168"/>
      <c r="AKX6" s="168"/>
      <c r="AKY6" s="168"/>
      <c r="AKZ6" s="168"/>
      <c r="ALA6" s="168"/>
      <c r="ALB6" s="168"/>
      <c r="ALC6" s="168"/>
      <c r="ALD6" s="168"/>
      <c r="ALE6" s="168"/>
      <c r="ALF6" s="168"/>
      <c r="ALG6" s="168"/>
      <c r="ALH6" s="168"/>
      <c r="ALI6" s="168"/>
      <c r="ALJ6" s="168"/>
      <c r="ALK6" s="168"/>
      <c r="ALL6" s="168"/>
      <c r="ALM6" s="168"/>
      <c r="ALN6" s="168"/>
      <c r="ALO6" s="168"/>
      <c r="ALP6" s="168"/>
      <c r="ALQ6" s="168"/>
      <c r="ALR6" s="168"/>
      <c r="ALS6" s="168"/>
      <c r="ALT6" s="168"/>
      <c r="ALU6" s="168"/>
      <c r="ALV6" s="168"/>
      <c r="ALW6" s="168"/>
      <c r="ALX6" s="168"/>
      <c r="ALY6" s="168"/>
      <c r="ALZ6" s="168"/>
      <c r="AMA6" s="168"/>
    </row>
    <row r="7" spans="1:1015" s="153" customFormat="1" x14ac:dyDescent="0.3">
      <c r="C7" s="253"/>
      <c r="D7" s="253"/>
      <c r="E7" s="253"/>
      <c r="F7" s="253"/>
      <c r="G7" s="253"/>
      <c r="H7" s="254"/>
      <c r="I7" s="168"/>
      <c r="J7" s="168"/>
      <c r="K7" s="253"/>
      <c r="L7" s="253"/>
      <c r="M7" s="253"/>
      <c r="N7" s="253"/>
      <c r="O7" s="253"/>
      <c r="P7" s="253"/>
      <c r="Q7" s="254"/>
      <c r="R7" s="168"/>
      <c r="S7" s="255"/>
      <c r="T7" s="256"/>
      <c r="U7" s="256"/>
      <c r="V7" s="256"/>
      <c r="W7" s="256"/>
      <c r="X7" s="256"/>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c r="IW7" s="168"/>
      <c r="IX7" s="168"/>
      <c r="IY7" s="168"/>
      <c r="IZ7" s="168"/>
      <c r="JA7" s="168"/>
      <c r="JB7" s="168"/>
      <c r="JC7" s="168"/>
      <c r="JD7" s="168"/>
      <c r="JE7" s="168"/>
      <c r="JF7" s="168"/>
      <c r="JG7" s="168"/>
      <c r="JH7" s="168"/>
      <c r="JI7" s="168"/>
      <c r="JJ7" s="168"/>
      <c r="JK7" s="168"/>
      <c r="JL7" s="168"/>
      <c r="JM7" s="168"/>
      <c r="JN7" s="168"/>
      <c r="JO7" s="168"/>
      <c r="JP7" s="168"/>
      <c r="JQ7" s="168"/>
      <c r="JR7" s="168"/>
      <c r="JS7" s="168"/>
      <c r="JT7" s="168"/>
      <c r="JU7" s="168"/>
      <c r="JV7" s="168"/>
      <c r="JW7" s="168"/>
      <c r="JX7" s="168"/>
      <c r="JY7" s="168"/>
      <c r="JZ7" s="168"/>
      <c r="KA7" s="168"/>
      <c r="KB7" s="168"/>
      <c r="KC7" s="168"/>
      <c r="KD7" s="168"/>
      <c r="KE7" s="168"/>
      <c r="KF7" s="168"/>
      <c r="KG7" s="168"/>
      <c r="KH7" s="168"/>
      <c r="KI7" s="168"/>
      <c r="KJ7" s="168"/>
      <c r="KK7" s="168"/>
      <c r="KL7" s="168"/>
      <c r="KM7" s="168"/>
      <c r="KN7" s="168"/>
      <c r="KO7" s="168"/>
      <c r="KP7" s="168"/>
      <c r="KQ7" s="168"/>
      <c r="KR7" s="168"/>
      <c r="KS7" s="168"/>
      <c r="KT7" s="168"/>
      <c r="KU7" s="168"/>
      <c r="KV7" s="168"/>
      <c r="KW7" s="168"/>
      <c r="KX7" s="168"/>
      <c r="KY7" s="168"/>
      <c r="KZ7" s="168"/>
      <c r="LA7" s="168"/>
      <c r="LB7" s="168"/>
      <c r="LC7" s="168"/>
      <c r="LD7" s="168"/>
      <c r="LE7" s="168"/>
      <c r="LF7" s="168"/>
      <c r="LG7" s="168"/>
      <c r="LH7" s="168"/>
      <c r="LI7" s="168"/>
      <c r="LJ7" s="168"/>
      <c r="LK7" s="168"/>
      <c r="LL7" s="168"/>
      <c r="LM7" s="168"/>
      <c r="LN7" s="168"/>
      <c r="LO7" s="168"/>
      <c r="LP7" s="168"/>
      <c r="LQ7" s="168"/>
      <c r="LR7" s="168"/>
      <c r="LS7" s="168"/>
      <c r="LT7" s="168"/>
      <c r="LU7" s="168"/>
      <c r="LV7" s="168"/>
      <c r="LW7" s="168"/>
      <c r="LX7" s="168"/>
      <c r="LY7" s="168"/>
      <c r="LZ7" s="168"/>
      <c r="MA7" s="168"/>
      <c r="MB7" s="168"/>
      <c r="MC7" s="168"/>
      <c r="MD7" s="168"/>
      <c r="ME7" s="168"/>
      <c r="MF7" s="168"/>
      <c r="MG7" s="168"/>
      <c r="MH7" s="168"/>
      <c r="MI7" s="168"/>
      <c r="MJ7" s="168"/>
      <c r="MK7" s="168"/>
      <c r="ML7" s="168"/>
      <c r="MM7" s="168"/>
      <c r="MN7" s="168"/>
      <c r="MO7" s="168"/>
      <c r="MP7" s="168"/>
      <c r="MQ7" s="168"/>
      <c r="MR7" s="168"/>
      <c r="MS7" s="168"/>
      <c r="MT7" s="168"/>
      <c r="MU7" s="168"/>
      <c r="MV7" s="168"/>
      <c r="MW7" s="168"/>
      <c r="MX7" s="168"/>
      <c r="MY7" s="168"/>
      <c r="MZ7" s="168"/>
      <c r="NA7" s="168"/>
      <c r="NB7" s="168"/>
      <c r="NC7" s="168"/>
      <c r="ND7" s="168"/>
      <c r="NE7" s="168"/>
      <c r="NF7" s="168"/>
      <c r="NG7" s="168"/>
      <c r="NH7" s="168"/>
      <c r="NI7" s="168"/>
      <c r="NJ7" s="168"/>
      <c r="NK7" s="168"/>
      <c r="NL7" s="168"/>
      <c r="NM7" s="168"/>
      <c r="NN7" s="168"/>
      <c r="NO7" s="168"/>
      <c r="NP7" s="168"/>
      <c r="NQ7" s="168"/>
      <c r="NR7" s="168"/>
      <c r="NS7" s="168"/>
      <c r="NT7" s="168"/>
      <c r="NU7" s="168"/>
      <c r="NV7" s="168"/>
      <c r="NW7" s="168"/>
      <c r="NX7" s="168"/>
      <c r="NY7" s="168"/>
      <c r="NZ7" s="168"/>
      <c r="OA7" s="168"/>
      <c r="OB7" s="168"/>
      <c r="OC7" s="168"/>
      <c r="OD7" s="168"/>
      <c r="OE7" s="168"/>
      <c r="OF7" s="168"/>
      <c r="OG7" s="168"/>
      <c r="OH7" s="168"/>
      <c r="OI7" s="168"/>
      <c r="OJ7" s="168"/>
      <c r="OK7" s="168"/>
      <c r="OL7" s="168"/>
      <c r="OM7" s="168"/>
      <c r="ON7" s="168"/>
      <c r="OO7" s="168"/>
      <c r="OP7" s="168"/>
      <c r="OQ7" s="168"/>
      <c r="OR7" s="168"/>
      <c r="OS7" s="168"/>
      <c r="OT7" s="168"/>
      <c r="OU7" s="168"/>
      <c r="OV7" s="168"/>
      <c r="OW7" s="168"/>
      <c r="OX7" s="168"/>
      <c r="OY7" s="168"/>
      <c r="OZ7" s="168"/>
      <c r="PA7" s="168"/>
      <c r="PB7" s="168"/>
      <c r="PC7" s="168"/>
      <c r="PD7" s="168"/>
      <c r="PE7" s="168"/>
      <c r="PF7" s="168"/>
      <c r="PG7" s="168"/>
      <c r="PH7" s="168"/>
      <c r="PI7" s="168"/>
      <c r="PJ7" s="168"/>
      <c r="PK7" s="168"/>
      <c r="PL7" s="168"/>
      <c r="PM7" s="168"/>
      <c r="PN7" s="168"/>
      <c r="PO7" s="168"/>
      <c r="PP7" s="168"/>
      <c r="PQ7" s="168"/>
      <c r="PR7" s="168"/>
      <c r="PS7" s="168"/>
      <c r="PT7" s="168"/>
      <c r="PU7" s="168"/>
      <c r="PV7" s="168"/>
      <c r="PW7" s="168"/>
      <c r="PX7" s="168"/>
      <c r="PY7" s="168"/>
      <c r="PZ7" s="168"/>
      <c r="QA7" s="168"/>
      <c r="QB7" s="168"/>
      <c r="QC7" s="168"/>
      <c r="QD7" s="168"/>
      <c r="QE7" s="168"/>
      <c r="QF7" s="168"/>
      <c r="QG7" s="168"/>
      <c r="QH7" s="168"/>
      <c r="QI7" s="168"/>
      <c r="QJ7" s="168"/>
      <c r="QK7" s="168"/>
      <c r="QL7" s="168"/>
      <c r="QM7" s="168"/>
      <c r="QN7" s="168"/>
      <c r="QO7" s="168"/>
      <c r="QP7" s="168"/>
      <c r="QQ7" s="168"/>
      <c r="QR7" s="168"/>
      <c r="QS7" s="168"/>
      <c r="QT7" s="168"/>
      <c r="QU7" s="168"/>
      <c r="QV7" s="168"/>
      <c r="QW7" s="168"/>
      <c r="QX7" s="168"/>
      <c r="QY7" s="168"/>
      <c r="QZ7" s="168"/>
      <c r="RA7" s="168"/>
      <c r="RB7" s="168"/>
      <c r="RC7" s="168"/>
      <c r="RD7" s="168"/>
      <c r="RE7" s="168"/>
      <c r="RF7" s="168"/>
      <c r="RG7" s="168"/>
      <c r="RH7" s="168"/>
      <c r="RI7" s="168"/>
      <c r="RJ7" s="168"/>
      <c r="RK7" s="168"/>
      <c r="RL7" s="168"/>
      <c r="RM7" s="168"/>
      <c r="RN7" s="168"/>
      <c r="RO7" s="168"/>
      <c r="RP7" s="168"/>
      <c r="RQ7" s="168"/>
      <c r="RR7" s="168"/>
      <c r="RS7" s="168"/>
      <c r="RT7" s="168"/>
      <c r="RU7" s="168"/>
      <c r="RV7" s="168"/>
      <c r="RW7" s="168"/>
      <c r="RX7" s="168"/>
      <c r="RY7" s="168"/>
      <c r="RZ7" s="168"/>
      <c r="SA7" s="168"/>
      <c r="SB7" s="168"/>
      <c r="SC7" s="168"/>
      <c r="SD7" s="168"/>
      <c r="SE7" s="168"/>
      <c r="SF7" s="168"/>
      <c r="SG7" s="168"/>
      <c r="SH7" s="168"/>
      <c r="SI7" s="168"/>
      <c r="SJ7" s="168"/>
      <c r="SK7" s="168"/>
      <c r="SL7" s="168"/>
      <c r="SM7" s="168"/>
      <c r="SN7" s="168"/>
      <c r="SO7" s="168"/>
      <c r="SP7" s="168"/>
      <c r="SQ7" s="168"/>
      <c r="SR7" s="168"/>
      <c r="SS7" s="168"/>
      <c r="ST7" s="168"/>
      <c r="SU7" s="168"/>
      <c r="SV7" s="168"/>
      <c r="SW7" s="168"/>
      <c r="SX7" s="168"/>
      <c r="SY7" s="168"/>
      <c r="SZ7" s="168"/>
      <c r="TA7" s="168"/>
      <c r="TB7" s="168"/>
      <c r="TC7" s="168"/>
      <c r="TD7" s="168"/>
      <c r="TE7" s="168"/>
      <c r="TF7" s="168"/>
      <c r="TG7" s="168"/>
      <c r="TH7" s="168"/>
      <c r="TI7" s="168"/>
      <c r="TJ7" s="168"/>
      <c r="TK7" s="168"/>
      <c r="TL7" s="168"/>
      <c r="TM7" s="168"/>
      <c r="TN7" s="168"/>
      <c r="TO7" s="168"/>
      <c r="TP7" s="168"/>
      <c r="TQ7" s="168"/>
      <c r="TR7" s="168"/>
      <c r="TS7" s="168"/>
      <c r="TT7" s="168"/>
      <c r="TU7" s="168"/>
      <c r="TV7" s="168"/>
      <c r="TW7" s="168"/>
      <c r="TX7" s="168"/>
      <c r="TY7" s="168"/>
      <c r="TZ7" s="168"/>
      <c r="UA7" s="168"/>
      <c r="UB7" s="168"/>
      <c r="UC7" s="168"/>
      <c r="UD7" s="168"/>
      <c r="UE7" s="168"/>
      <c r="UF7" s="168"/>
      <c r="UG7" s="168"/>
      <c r="UH7" s="168"/>
      <c r="UI7" s="168"/>
      <c r="UJ7" s="168"/>
      <c r="UK7" s="168"/>
      <c r="UL7" s="168"/>
      <c r="UM7" s="168"/>
      <c r="UN7" s="168"/>
      <c r="UO7" s="168"/>
      <c r="UP7" s="168"/>
      <c r="UQ7" s="168"/>
      <c r="UR7" s="168"/>
      <c r="US7" s="168"/>
      <c r="UT7" s="168"/>
      <c r="UU7" s="168"/>
      <c r="UV7" s="168"/>
      <c r="UW7" s="168"/>
      <c r="UX7" s="168"/>
      <c r="UY7" s="168"/>
      <c r="UZ7" s="168"/>
      <c r="VA7" s="168"/>
      <c r="VB7" s="168"/>
      <c r="VC7" s="168"/>
      <c r="VD7" s="168"/>
      <c r="VE7" s="168"/>
      <c r="VF7" s="168"/>
      <c r="VG7" s="168"/>
      <c r="VH7" s="168"/>
      <c r="VI7" s="168"/>
      <c r="VJ7" s="168"/>
      <c r="VK7" s="168"/>
      <c r="VL7" s="168"/>
      <c r="VM7" s="168"/>
      <c r="VN7" s="168"/>
      <c r="VO7" s="168"/>
      <c r="VP7" s="168"/>
      <c r="VQ7" s="168"/>
      <c r="VR7" s="168"/>
      <c r="VS7" s="168"/>
      <c r="VT7" s="168"/>
      <c r="VU7" s="168"/>
      <c r="VV7" s="168"/>
      <c r="VW7" s="168"/>
      <c r="VX7" s="168"/>
      <c r="VY7" s="168"/>
      <c r="VZ7" s="168"/>
      <c r="WA7" s="168"/>
      <c r="WB7" s="168"/>
      <c r="WC7" s="168"/>
      <c r="WD7" s="168"/>
      <c r="WE7" s="168"/>
      <c r="WF7" s="168"/>
      <c r="WG7" s="168"/>
      <c r="WH7" s="168"/>
      <c r="WI7" s="168"/>
      <c r="WJ7" s="168"/>
      <c r="WK7" s="168"/>
      <c r="WL7" s="168"/>
      <c r="WM7" s="168"/>
      <c r="WN7" s="168"/>
      <c r="WO7" s="168"/>
      <c r="WP7" s="168"/>
      <c r="WQ7" s="168"/>
      <c r="WR7" s="168"/>
      <c r="WS7" s="168"/>
      <c r="WT7" s="168"/>
      <c r="WU7" s="168"/>
      <c r="WV7" s="168"/>
      <c r="WW7" s="168"/>
      <c r="WX7" s="168"/>
      <c r="WY7" s="168"/>
      <c r="WZ7" s="168"/>
      <c r="XA7" s="168"/>
      <c r="XB7" s="168"/>
      <c r="XC7" s="168"/>
      <c r="XD7" s="168"/>
      <c r="XE7" s="168"/>
      <c r="XF7" s="168"/>
      <c r="XG7" s="168"/>
      <c r="XH7" s="168"/>
      <c r="XI7" s="168"/>
      <c r="XJ7" s="168"/>
      <c r="XK7" s="168"/>
      <c r="XL7" s="168"/>
      <c r="XM7" s="168"/>
      <c r="XN7" s="168"/>
      <c r="XO7" s="168"/>
      <c r="XP7" s="168"/>
      <c r="XQ7" s="168"/>
      <c r="XR7" s="168"/>
      <c r="XS7" s="168"/>
      <c r="XT7" s="168"/>
      <c r="XU7" s="168"/>
      <c r="XV7" s="168"/>
      <c r="XW7" s="168"/>
      <c r="XX7" s="168"/>
      <c r="XY7" s="168"/>
      <c r="XZ7" s="168"/>
      <c r="YA7" s="168"/>
      <c r="YB7" s="168"/>
      <c r="YC7" s="168"/>
      <c r="YD7" s="168"/>
      <c r="YE7" s="168"/>
      <c r="YF7" s="168"/>
      <c r="YG7" s="168"/>
      <c r="YH7" s="168"/>
      <c r="YI7" s="168"/>
      <c r="YJ7" s="168"/>
      <c r="YK7" s="168"/>
      <c r="YL7" s="168"/>
      <c r="YM7" s="168"/>
      <c r="YN7" s="168"/>
      <c r="YO7" s="168"/>
      <c r="YP7" s="168"/>
      <c r="YQ7" s="168"/>
      <c r="YR7" s="168"/>
      <c r="YS7" s="168"/>
      <c r="YT7" s="168"/>
      <c r="YU7" s="168"/>
      <c r="YV7" s="168"/>
      <c r="YW7" s="168"/>
      <c r="YX7" s="168"/>
      <c r="YY7" s="168"/>
      <c r="YZ7" s="168"/>
      <c r="ZA7" s="168"/>
      <c r="ZB7" s="168"/>
      <c r="ZC7" s="168"/>
      <c r="ZD7" s="168"/>
      <c r="ZE7" s="168"/>
      <c r="ZF7" s="168"/>
      <c r="ZG7" s="168"/>
      <c r="ZH7" s="168"/>
      <c r="ZI7" s="168"/>
      <c r="ZJ7" s="168"/>
      <c r="ZK7" s="168"/>
      <c r="ZL7" s="168"/>
      <c r="ZM7" s="168"/>
      <c r="ZN7" s="168"/>
      <c r="ZO7" s="168"/>
      <c r="ZP7" s="168"/>
      <c r="ZQ7" s="168"/>
      <c r="ZR7" s="168"/>
      <c r="ZS7" s="168"/>
      <c r="ZT7" s="168"/>
      <c r="ZU7" s="168"/>
      <c r="ZV7" s="168"/>
      <c r="ZW7" s="168"/>
      <c r="ZX7" s="168"/>
      <c r="ZY7" s="168"/>
      <c r="ZZ7" s="168"/>
      <c r="AAA7" s="168"/>
      <c r="AAB7" s="168"/>
      <c r="AAC7" s="168"/>
      <c r="AAD7" s="168"/>
      <c r="AAE7" s="168"/>
      <c r="AAF7" s="168"/>
      <c r="AAG7" s="168"/>
      <c r="AAH7" s="168"/>
      <c r="AAI7" s="168"/>
      <c r="AAJ7" s="168"/>
      <c r="AAK7" s="168"/>
      <c r="AAL7" s="168"/>
      <c r="AAM7" s="168"/>
      <c r="AAN7" s="168"/>
      <c r="AAO7" s="168"/>
      <c r="AAP7" s="168"/>
      <c r="AAQ7" s="168"/>
      <c r="AAR7" s="168"/>
      <c r="AAS7" s="168"/>
      <c r="AAT7" s="168"/>
      <c r="AAU7" s="168"/>
      <c r="AAV7" s="168"/>
      <c r="AAW7" s="168"/>
      <c r="AAX7" s="168"/>
      <c r="AAY7" s="168"/>
      <c r="AAZ7" s="168"/>
      <c r="ABA7" s="168"/>
      <c r="ABB7" s="168"/>
      <c r="ABC7" s="168"/>
      <c r="ABD7" s="168"/>
      <c r="ABE7" s="168"/>
      <c r="ABF7" s="168"/>
      <c r="ABG7" s="168"/>
      <c r="ABH7" s="168"/>
      <c r="ABI7" s="168"/>
      <c r="ABJ7" s="168"/>
      <c r="ABK7" s="168"/>
      <c r="ABL7" s="168"/>
      <c r="ABM7" s="168"/>
      <c r="ABN7" s="168"/>
      <c r="ABO7" s="168"/>
      <c r="ABP7" s="168"/>
      <c r="ABQ7" s="168"/>
      <c r="ABR7" s="168"/>
      <c r="ABS7" s="168"/>
      <c r="ABT7" s="168"/>
      <c r="ABU7" s="168"/>
      <c r="ABV7" s="168"/>
      <c r="ABW7" s="168"/>
      <c r="ABX7" s="168"/>
      <c r="ABY7" s="168"/>
      <c r="ABZ7" s="168"/>
      <c r="ACA7" s="168"/>
      <c r="ACB7" s="168"/>
      <c r="ACC7" s="168"/>
      <c r="ACD7" s="168"/>
      <c r="ACE7" s="168"/>
      <c r="ACF7" s="168"/>
      <c r="ACG7" s="168"/>
      <c r="ACH7" s="168"/>
      <c r="ACI7" s="168"/>
      <c r="ACJ7" s="168"/>
      <c r="ACK7" s="168"/>
      <c r="ACL7" s="168"/>
      <c r="ACM7" s="168"/>
      <c r="ACN7" s="168"/>
      <c r="ACO7" s="168"/>
      <c r="ACP7" s="168"/>
      <c r="ACQ7" s="168"/>
      <c r="ACR7" s="168"/>
      <c r="ACS7" s="168"/>
      <c r="ACT7" s="168"/>
      <c r="ACU7" s="168"/>
      <c r="ACV7" s="168"/>
      <c r="ACW7" s="168"/>
      <c r="ACX7" s="168"/>
      <c r="ACY7" s="168"/>
      <c r="ACZ7" s="168"/>
      <c r="ADA7" s="168"/>
      <c r="ADB7" s="168"/>
      <c r="ADC7" s="168"/>
      <c r="ADD7" s="168"/>
      <c r="ADE7" s="168"/>
      <c r="ADF7" s="168"/>
      <c r="ADG7" s="168"/>
      <c r="ADH7" s="168"/>
      <c r="ADI7" s="168"/>
      <c r="ADJ7" s="168"/>
      <c r="ADK7" s="168"/>
      <c r="ADL7" s="168"/>
      <c r="ADM7" s="168"/>
      <c r="ADN7" s="168"/>
      <c r="ADO7" s="168"/>
      <c r="ADP7" s="168"/>
      <c r="ADQ7" s="168"/>
      <c r="ADR7" s="168"/>
      <c r="ADS7" s="168"/>
      <c r="ADT7" s="168"/>
      <c r="ADU7" s="168"/>
      <c r="ADV7" s="168"/>
      <c r="ADW7" s="168"/>
      <c r="ADX7" s="168"/>
      <c r="ADY7" s="168"/>
      <c r="ADZ7" s="168"/>
      <c r="AEA7" s="168"/>
      <c r="AEB7" s="168"/>
      <c r="AEC7" s="168"/>
      <c r="AED7" s="168"/>
      <c r="AEE7" s="168"/>
      <c r="AEF7" s="168"/>
      <c r="AEG7" s="168"/>
      <c r="AEH7" s="168"/>
      <c r="AEI7" s="168"/>
      <c r="AEJ7" s="168"/>
      <c r="AEK7" s="168"/>
      <c r="AEL7" s="168"/>
      <c r="AEM7" s="168"/>
      <c r="AEN7" s="168"/>
      <c r="AEO7" s="168"/>
      <c r="AEP7" s="168"/>
      <c r="AEQ7" s="168"/>
      <c r="AER7" s="168"/>
      <c r="AES7" s="168"/>
      <c r="AET7" s="168"/>
      <c r="AEU7" s="168"/>
      <c r="AEV7" s="168"/>
      <c r="AEW7" s="168"/>
      <c r="AEX7" s="168"/>
      <c r="AEY7" s="168"/>
      <c r="AEZ7" s="168"/>
      <c r="AFA7" s="168"/>
      <c r="AFB7" s="168"/>
      <c r="AFC7" s="168"/>
      <c r="AFD7" s="168"/>
      <c r="AFE7" s="168"/>
      <c r="AFF7" s="168"/>
      <c r="AFG7" s="168"/>
      <c r="AFH7" s="168"/>
      <c r="AFI7" s="168"/>
      <c r="AFJ7" s="168"/>
      <c r="AFK7" s="168"/>
      <c r="AFL7" s="168"/>
      <c r="AFM7" s="168"/>
      <c r="AFN7" s="168"/>
      <c r="AFO7" s="168"/>
      <c r="AFP7" s="168"/>
      <c r="AFQ7" s="168"/>
      <c r="AFR7" s="168"/>
      <c r="AFS7" s="168"/>
      <c r="AFT7" s="168"/>
      <c r="AFU7" s="168"/>
      <c r="AFV7" s="168"/>
      <c r="AFW7" s="168"/>
      <c r="AFX7" s="168"/>
      <c r="AFY7" s="168"/>
      <c r="AFZ7" s="168"/>
      <c r="AGA7" s="168"/>
      <c r="AGB7" s="168"/>
      <c r="AGC7" s="168"/>
      <c r="AGD7" s="168"/>
      <c r="AGE7" s="168"/>
      <c r="AGF7" s="168"/>
      <c r="AGG7" s="168"/>
      <c r="AGH7" s="168"/>
      <c r="AGI7" s="168"/>
      <c r="AGJ7" s="168"/>
      <c r="AGK7" s="168"/>
      <c r="AGL7" s="168"/>
      <c r="AGM7" s="168"/>
      <c r="AGN7" s="168"/>
      <c r="AGO7" s="168"/>
      <c r="AGP7" s="168"/>
      <c r="AGQ7" s="168"/>
      <c r="AGR7" s="168"/>
      <c r="AGS7" s="168"/>
      <c r="AGT7" s="168"/>
      <c r="AGU7" s="168"/>
      <c r="AGV7" s="168"/>
      <c r="AGW7" s="168"/>
      <c r="AGX7" s="168"/>
      <c r="AGY7" s="168"/>
      <c r="AGZ7" s="168"/>
      <c r="AHA7" s="168"/>
      <c r="AHB7" s="168"/>
      <c r="AHC7" s="168"/>
      <c r="AHD7" s="168"/>
      <c r="AHE7" s="168"/>
      <c r="AHF7" s="168"/>
      <c r="AHG7" s="168"/>
      <c r="AHH7" s="168"/>
      <c r="AHI7" s="168"/>
      <c r="AHJ7" s="168"/>
      <c r="AHK7" s="168"/>
      <c r="AHL7" s="168"/>
      <c r="AHM7" s="168"/>
      <c r="AHN7" s="168"/>
      <c r="AHO7" s="168"/>
      <c r="AHP7" s="168"/>
      <c r="AHQ7" s="168"/>
      <c r="AHR7" s="168"/>
      <c r="AHS7" s="168"/>
      <c r="AHT7" s="168"/>
      <c r="AHU7" s="168"/>
      <c r="AHV7" s="168"/>
      <c r="AHW7" s="168"/>
      <c r="AHX7" s="168"/>
      <c r="AHY7" s="168"/>
      <c r="AHZ7" s="168"/>
      <c r="AIA7" s="168"/>
      <c r="AIB7" s="168"/>
      <c r="AIC7" s="168"/>
      <c r="AID7" s="168"/>
      <c r="AIE7" s="168"/>
      <c r="AIF7" s="168"/>
      <c r="AIG7" s="168"/>
      <c r="AIH7" s="168"/>
      <c r="AII7" s="168"/>
      <c r="AIJ7" s="168"/>
      <c r="AIK7" s="168"/>
      <c r="AIL7" s="168"/>
      <c r="AIM7" s="168"/>
      <c r="AIN7" s="168"/>
      <c r="AIO7" s="168"/>
      <c r="AIP7" s="168"/>
      <c r="AIQ7" s="168"/>
      <c r="AIR7" s="168"/>
      <c r="AIS7" s="168"/>
      <c r="AIT7" s="168"/>
      <c r="AIU7" s="168"/>
      <c r="AIV7" s="168"/>
      <c r="AIW7" s="168"/>
      <c r="AIX7" s="168"/>
      <c r="AIY7" s="168"/>
      <c r="AIZ7" s="168"/>
      <c r="AJA7" s="168"/>
      <c r="AJB7" s="168"/>
      <c r="AJC7" s="168"/>
      <c r="AJD7" s="168"/>
      <c r="AJE7" s="168"/>
      <c r="AJF7" s="168"/>
      <c r="AJG7" s="168"/>
      <c r="AJH7" s="168"/>
      <c r="AJI7" s="168"/>
      <c r="AJJ7" s="168"/>
      <c r="AJK7" s="168"/>
      <c r="AJL7" s="168"/>
      <c r="AJM7" s="168"/>
      <c r="AJN7" s="168"/>
      <c r="AJO7" s="168"/>
      <c r="AJP7" s="168"/>
      <c r="AJQ7" s="168"/>
      <c r="AJR7" s="168"/>
      <c r="AJS7" s="168"/>
      <c r="AJT7" s="168"/>
      <c r="AJU7" s="168"/>
      <c r="AJV7" s="168"/>
      <c r="AJW7" s="168"/>
      <c r="AJX7" s="168"/>
      <c r="AJY7" s="168"/>
      <c r="AJZ7" s="168"/>
      <c r="AKA7" s="168"/>
      <c r="AKB7" s="168"/>
      <c r="AKC7" s="168"/>
      <c r="AKD7" s="168"/>
      <c r="AKE7" s="168"/>
      <c r="AKF7" s="168"/>
      <c r="AKG7" s="168"/>
      <c r="AKH7" s="168"/>
      <c r="AKI7" s="168"/>
      <c r="AKJ7" s="168"/>
      <c r="AKK7" s="168"/>
      <c r="AKL7" s="168"/>
      <c r="AKM7" s="168"/>
      <c r="AKN7" s="168"/>
      <c r="AKO7" s="168"/>
      <c r="AKP7" s="168"/>
      <c r="AKQ7" s="168"/>
      <c r="AKR7" s="168"/>
      <c r="AKS7" s="168"/>
      <c r="AKT7" s="168"/>
      <c r="AKU7" s="168"/>
      <c r="AKV7" s="168"/>
      <c r="AKW7" s="168"/>
      <c r="AKX7" s="168"/>
      <c r="AKY7" s="168"/>
      <c r="AKZ7" s="168"/>
      <c r="ALA7" s="168"/>
      <c r="ALB7" s="168"/>
      <c r="ALC7" s="168"/>
      <c r="ALD7" s="168"/>
      <c r="ALE7" s="168"/>
      <c r="ALF7" s="168"/>
      <c r="ALG7" s="168"/>
      <c r="ALH7" s="168"/>
      <c r="ALI7" s="168"/>
      <c r="ALJ7" s="168"/>
      <c r="ALK7" s="168"/>
      <c r="ALL7" s="168"/>
      <c r="ALM7" s="168"/>
      <c r="ALN7" s="168"/>
      <c r="ALO7" s="168"/>
      <c r="ALP7" s="168"/>
      <c r="ALQ7" s="168"/>
      <c r="ALR7" s="168"/>
      <c r="ALS7" s="168"/>
      <c r="ALT7" s="168"/>
      <c r="ALU7" s="168"/>
      <c r="ALV7" s="168"/>
      <c r="ALW7" s="168"/>
      <c r="ALX7" s="168"/>
      <c r="ALY7" s="168"/>
      <c r="ALZ7" s="168"/>
      <c r="AMA7" s="168"/>
    </row>
    <row r="8" spans="1:1015" s="153" customFormat="1" x14ac:dyDescent="0.3">
      <c r="C8" s="253"/>
      <c r="D8" s="253"/>
      <c r="E8" s="253"/>
      <c r="F8" s="253"/>
      <c r="G8" s="253"/>
      <c r="H8" s="254"/>
      <c r="I8" s="168"/>
      <c r="J8" s="168"/>
      <c r="K8" s="253"/>
      <c r="L8" s="253"/>
      <c r="M8" s="253"/>
      <c r="N8" s="253"/>
      <c r="O8" s="253"/>
      <c r="P8" s="253"/>
      <c r="Q8" s="254"/>
      <c r="R8" s="168"/>
      <c r="S8" s="255"/>
      <c r="T8" s="256"/>
      <c r="U8" s="256"/>
      <c r="V8" s="256"/>
      <c r="W8" s="256"/>
      <c r="X8" s="256"/>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c r="KM8" s="168"/>
      <c r="KN8" s="168"/>
      <c r="KO8" s="168"/>
      <c r="KP8" s="168"/>
      <c r="KQ8" s="168"/>
      <c r="KR8" s="168"/>
      <c r="KS8" s="168"/>
      <c r="KT8" s="168"/>
      <c r="KU8" s="168"/>
      <c r="KV8" s="168"/>
      <c r="KW8" s="168"/>
      <c r="KX8" s="168"/>
      <c r="KY8" s="168"/>
      <c r="KZ8" s="168"/>
      <c r="LA8" s="168"/>
      <c r="LB8" s="168"/>
      <c r="LC8" s="168"/>
      <c r="LD8" s="168"/>
      <c r="LE8" s="168"/>
      <c r="LF8" s="168"/>
      <c r="LG8" s="168"/>
      <c r="LH8" s="168"/>
      <c r="LI8" s="168"/>
      <c r="LJ8" s="168"/>
      <c r="LK8" s="168"/>
      <c r="LL8" s="168"/>
      <c r="LM8" s="168"/>
      <c r="LN8" s="168"/>
      <c r="LO8" s="168"/>
      <c r="LP8" s="168"/>
      <c r="LQ8" s="168"/>
      <c r="LR8" s="168"/>
      <c r="LS8" s="168"/>
      <c r="LT8" s="168"/>
      <c r="LU8" s="168"/>
      <c r="LV8" s="168"/>
      <c r="LW8" s="168"/>
      <c r="LX8" s="168"/>
      <c r="LY8" s="168"/>
      <c r="LZ8" s="168"/>
      <c r="MA8" s="168"/>
      <c r="MB8" s="168"/>
      <c r="MC8" s="168"/>
      <c r="MD8" s="168"/>
      <c r="ME8" s="168"/>
      <c r="MF8" s="168"/>
      <c r="MG8" s="168"/>
      <c r="MH8" s="168"/>
      <c r="MI8" s="168"/>
      <c r="MJ8" s="168"/>
      <c r="MK8" s="168"/>
      <c r="ML8" s="168"/>
      <c r="MM8" s="168"/>
      <c r="MN8" s="168"/>
      <c r="MO8" s="168"/>
      <c r="MP8" s="168"/>
      <c r="MQ8" s="168"/>
      <c r="MR8" s="168"/>
      <c r="MS8" s="168"/>
      <c r="MT8" s="168"/>
      <c r="MU8" s="168"/>
      <c r="MV8" s="168"/>
      <c r="MW8" s="168"/>
      <c r="MX8" s="168"/>
      <c r="MY8" s="168"/>
      <c r="MZ8" s="168"/>
      <c r="NA8" s="168"/>
      <c r="NB8" s="168"/>
      <c r="NC8" s="168"/>
      <c r="ND8" s="168"/>
      <c r="NE8" s="168"/>
      <c r="NF8" s="168"/>
      <c r="NG8" s="168"/>
      <c r="NH8" s="168"/>
      <c r="NI8" s="168"/>
      <c r="NJ8" s="168"/>
      <c r="NK8" s="168"/>
      <c r="NL8" s="168"/>
      <c r="NM8" s="168"/>
      <c r="NN8" s="168"/>
      <c r="NO8" s="168"/>
      <c r="NP8" s="168"/>
      <c r="NQ8" s="168"/>
      <c r="NR8" s="168"/>
      <c r="NS8" s="168"/>
      <c r="NT8" s="168"/>
      <c r="NU8" s="168"/>
      <c r="NV8" s="168"/>
      <c r="NW8" s="168"/>
      <c r="NX8" s="168"/>
      <c r="NY8" s="168"/>
      <c r="NZ8" s="168"/>
      <c r="OA8" s="168"/>
      <c r="OB8" s="168"/>
      <c r="OC8" s="168"/>
      <c r="OD8" s="168"/>
      <c r="OE8" s="168"/>
      <c r="OF8" s="168"/>
      <c r="OG8" s="168"/>
      <c r="OH8" s="168"/>
      <c r="OI8" s="168"/>
      <c r="OJ8" s="168"/>
      <c r="OK8" s="168"/>
      <c r="OL8" s="168"/>
      <c r="OM8" s="168"/>
      <c r="ON8" s="168"/>
      <c r="OO8" s="168"/>
      <c r="OP8" s="168"/>
      <c r="OQ8" s="168"/>
      <c r="OR8" s="168"/>
      <c r="OS8" s="168"/>
      <c r="OT8" s="168"/>
      <c r="OU8" s="168"/>
      <c r="OV8" s="168"/>
      <c r="OW8" s="168"/>
      <c r="OX8" s="168"/>
      <c r="OY8" s="168"/>
      <c r="OZ8" s="168"/>
      <c r="PA8" s="168"/>
      <c r="PB8" s="168"/>
      <c r="PC8" s="168"/>
      <c r="PD8" s="168"/>
      <c r="PE8" s="168"/>
      <c r="PF8" s="168"/>
      <c r="PG8" s="168"/>
      <c r="PH8" s="168"/>
      <c r="PI8" s="168"/>
      <c r="PJ8" s="168"/>
      <c r="PK8" s="168"/>
      <c r="PL8" s="168"/>
      <c r="PM8" s="168"/>
      <c r="PN8" s="168"/>
      <c r="PO8" s="168"/>
      <c r="PP8" s="168"/>
      <c r="PQ8" s="168"/>
      <c r="PR8" s="168"/>
      <c r="PS8" s="168"/>
      <c r="PT8" s="168"/>
      <c r="PU8" s="168"/>
      <c r="PV8" s="168"/>
      <c r="PW8" s="168"/>
      <c r="PX8" s="168"/>
      <c r="PY8" s="168"/>
      <c r="PZ8" s="168"/>
      <c r="QA8" s="168"/>
      <c r="QB8" s="168"/>
      <c r="QC8" s="168"/>
      <c r="QD8" s="168"/>
      <c r="QE8" s="168"/>
      <c r="QF8" s="168"/>
      <c r="QG8" s="168"/>
      <c r="QH8" s="168"/>
      <c r="QI8" s="168"/>
      <c r="QJ8" s="168"/>
      <c r="QK8" s="168"/>
      <c r="QL8" s="168"/>
      <c r="QM8" s="168"/>
      <c r="QN8" s="168"/>
      <c r="QO8" s="168"/>
      <c r="QP8" s="168"/>
      <c r="QQ8" s="168"/>
      <c r="QR8" s="168"/>
      <c r="QS8" s="168"/>
      <c r="QT8" s="168"/>
      <c r="QU8" s="168"/>
      <c r="QV8" s="168"/>
      <c r="QW8" s="168"/>
      <c r="QX8" s="168"/>
      <c r="QY8" s="168"/>
      <c r="QZ8" s="168"/>
      <c r="RA8" s="168"/>
      <c r="RB8" s="168"/>
      <c r="RC8" s="168"/>
      <c r="RD8" s="168"/>
      <c r="RE8" s="168"/>
      <c r="RF8" s="168"/>
      <c r="RG8" s="168"/>
      <c r="RH8" s="168"/>
      <c r="RI8" s="168"/>
      <c r="RJ8" s="168"/>
      <c r="RK8" s="168"/>
      <c r="RL8" s="168"/>
      <c r="RM8" s="168"/>
      <c r="RN8" s="168"/>
      <c r="RO8" s="168"/>
      <c r="RP8" s="168"/>
      <c r="RQ8" s="168"/>
      <c r="RR8" s="168"/>
      <c r="RS8" s="168"/>
      <c r="RT8" s="168"/>
      <c r="RU8" s="168"/>
      <c r="RV8" s="168"/>
      <c r="RW8" s="168"/>
      <c r="RX8" s="168"/>
      <c r="RY8" s="168"/>
      <c r="RZ8" s="168"/>
      <c r="SA8" s="168"/>
      <c r="SB8" s="168"/>
      <c r="SC8" s="168"/>
      <c r="SD8" s="168"/>
      <c r="SE8" s="168"/>
      <c r="SF8" s="168"/>
      <c r="SG8" s="168"/>
      <c r="SH8" s="168"/>
      <c r="SI8" s="168"/>
      <c r="SJ8" s="168"/>
      <c r="SK8" s="168"/>
      <c r="SL8" s="168"/>
      <c r="SM8" s="168"/>
      <c r="SN8" s="168"/>
      <c r="SO8" s="168"/>
      <c r="SP8" s="168"/>
      <c r="SQ8" s="168"/>
      <c r="SR8" s="168"/>
      <c r="SS8" s="168"/>
      <c r="ST8" s="168"/>
      <c r="SU8" s="168"/>
      <c r="SV8" s="168"/>
      <c r="SW8" s="168"/>
      <c r="SX8" s="168"/>
      <c r="SY8" s="168"/>
      <c r="SZ8" s="168"/>
      <c r="TA8" s="168"/>
      <c r="TB8" s="168"/>
      <c r="TC8" s="168"/>
      <c r="TD8" s="168"/>
      <c r="TE8" s="168"/>
      <c r="TF8" s="168"/>
      <c r="TG8" s="168"/>
      <c r="TH8" s="168"/>
      <c r="TI8" s="168"/>
      <c r="TJ8" s="168"/>
      <c r="TK8" s="168"/>
      <c r="TL8" s="168"/>
      <c r="TM8" s="168"/>
      <c r="TN8" s="168"/>
      <c r="TO8" s="168"/>
      <c r="TP8" s="168"/>
      <c r="TQ8" s="168"/>
      <c r="TR8" s="168"/>
      <c r="TS8" s="168"/>
      <c r="TT8" s="168"/>
      <c r="TU8" s="168"/>
      <c r="TV8" s="168"/>
      <c r="TW8" s="168"/>
      <c r="TX8" s="168"/>
      <c r="TY8" s="168"/>
      <c r="TZ8" s="168"/>
      <c r="UA8" s="168"/>
      <c r="UB8" s="168"/>
      <c r="UC8" s="168"/>
      <c r="UD8" s="168"/>
      <c r="UE8" s="168"/>
      <c r="UF8" s="168"/>
      <c r="UG8" s="168"/>
      <c r="UH8" s="168"/>
      <c r="UI8" s="168"/>
      <c r="UJ8" s="168"/>
      <c r="UK8" s="168"/>
      <c r="UL8" s="168"/>
      <c r="UM8" s="168"/>
      <c r="UN8" s="168"/>
      <c r="UO8" s="168"/>
      <c r="UP8" s="168"/>
      <c r="UQ8" s="168"/>
      <c r="UR8" s="168"/>
      <c r="US8" s="168"/>
      <c r="UT8" s="168"/>
      <c r="UU8" s="168"/>
      <c r="UV8" s="168"/>
      <c r="UW8" s="168"/>
      <c r="UX8" s="168"/>
      <c r="UY8" s="168"/>
      <c r="UZ8" s="168"/>
      <c r="VA8" s="168"/>
      <c r="VB8" s="168"/>
      <c r="VC8" s="168"/>
      <c r="VD8" s="168"/>
      <c r="VE8" s="168"/>
      <c r="VF8" s="168"/>
      <c r="VG8" s="168"/>
      <c r="VH8" s="168"/>
      <c r="VI8" s="168"/>
      <c r="VJ8" s="168"/>
      <c r="VK8" s="168"/>
      <c r="VL8" s="168"/>
      <c r="VM8" s="168"/>
      <c r="VN8" s="168"/>
      <c r="VO8" s="168"/>
      <c r="VP8" s="168"/>
      <c r="VQ8" s="168"/>
      <c r="VR8" s="168"/>
      <c r="VS8" s="168"/>
      <c r="VT8" s="168"/>
      <c r="VU8" s="168"/>
      <c r="VV8" s="168"/>
      <c r="VW8" s="168"/>
      <c r="VX8" s="168"/>
      <c r="VY8" s="168"/>
      <c r="VZ8" s="168"/>
      <c r="WA8" s="168"/>
      <c r="WB8" s="168"/>
      <c r="WC8" s="168"/>
      <c r="WD8" s="168"/>
      <c r="WE8" s="168"/>
      <c r="WF8" s="168"/>
      <c r="WG8" s="168"/>
      <c r="WH8" s="168"/>
      <c r="WI8" s="168"/>
      <c r="WJ8" s="168"/>
      <c r="WK8" s="168"/>
      <c r="WL8" s="168"/>
      <c r="WM8" s="168"/>
      <c r="WN8" s="168"/>
      <c r="WO8" s="168"/>
      <c r="WP8" s="168"/>
      <c r="WQ8" s="168"/>
      <c r="WR8" s="168"/>
      <c r="WS8" s="168"/>
      <c r="WT8" s="168"/>
      <c r="WU8" s="168"/>
      <c r="WV8" s="168"/>
      <c r="WW8" s="168"/>
      <c r="WX8" s="168"/>
      <c r="WY8" s="168"/>
      <c r="WZ8" s="168"/>
      <c r="XA8" s="168"/>
      <c r="XB8" s="168"/>
      <c r="XC8" s="168"/>
      <c r="XD8" s="168"/>
      <c r="XE8" s="168"/>
      <c r="XF8" s="168"/>
      <c r="XG8" s="168"/>
      <c r="XH8" s="168"/>
      <c r="XI8" s="168"/>
      <c r="XJ8" s="168"/>
      <c r="XK8" s="168"/>
      <c r="XL8" s="168"/>
      <c r="XM8" s="168"/>
      <c r="XN8" s="168"/>
      <c r="XO8" s="168"/>
      <c r="XP8" s="168"/>
      <c r="XQ8" s="168"/>
      <c r="XR8" s="168"/>
      <c r="XS8" s="168"/>
      <c r="XT8" s="168"/>
      <c r="XU8" s="168"/>
      <c r="XV8" s="168"/>
      <c r="XW8" s="168"/>
      <c r="XX8" s="168"/>
      <c r="XY8" s="168"/>
      <c r="XZ8" s="168"/>
      <c r="YA8" s="168"/>
      <c r="YB8" s="168"/>
      <c r="YC8" s="168"/>
      <c r="YD8" s="168"/>
      <c r="YE8" s="168"/>
      <c r="YF8" s="168"/>
      <c r="YG8" s="168"/>
      <c r="YH8" s="168"/>
      <c r="YI8" s="168"/>
      <c r="YJ8" s="168"/>
      <c r="YK8" s="168"/>
      <c r="YL8" s="168"/>
      <c r="YM8" s="168"/>
      <c r="YN8" s="168"/>
      <c r="YO8" s="168"/>
      <c r="YP8" s="168"/>
      <c r="YQ8" s="168"/>
      <c r="YR8" s="168"/>
      <c r="YS8" s="168"/>
      <c r="YT8" s="168"/>
      <c r="YU8" s="168"/>
      <c r="YV8" s="168"/>
      <c r="YW8" s="168"/>
      <c r="YX8" s="168"/>
      <c r="YY8" s="168"/>
      <c r="YZ8" s="168"/>
      <c r="ZA8" s="168"/>
      <c r="ZB8" s="168"/>
      <c r="ZC8" s="168"/>
      <c r="ZD8" s="168"/>
      <c r="ZE8" s="168"/>
      <c r="ZF8" s="168"/>
      <c r="ZG8" s="168"/>
      <c r="ZH8" s="168"/>
      <c r="ZI8" s="168"/>
      <c r="ZJ8" s="168"/>
      <c r="ZK8" s="168"/>
      <c r="ZL8" s="168"/>
      <c r="ZM8" s="168"/>
      <c r="ZN8" s="168"/>
      <c r="ZO8" s="168"/>
      <c r="ZP8" s="168"/>
      <c r="ZQ8" s="168"/>
      <c r="ZR8" s="168"/>
      <c r="ZS8" s="168"/>
      <c r="ZT8" s="168"/>
      <c r="ZU8" s="168"/>
      <c r="ZV8" s="168"/>
      <c r="ZW8" s="168"/>
      <c r="ZX8" s="168"/>
      <c r="ZY8" s="168"/>
      <c r="ZZ8" s="168"/>
      <c r="AAA8" s="168"/>
      <c r="AAB8" s="168"/>
      <c r="AAC8" s="168"/>
      <c r="AAD8" s="168"/>
      <c r="AAE8" s="168"/>
      <c r="AAF8" s="168"/>
      <c r="AAG8" s="168"/>
      <c r="AAH8" s="168"/>
      <c r="AAI8" s="168"/>
      <c r="AAJ8" s="168"/>
      <c r="AAK8" s="168"/>
      <c r="AAL8" s="168"/>
      <c r="AAM8" s="168"/>
      <c r="AAN8" s="168"/>
      <c r="AAO8" s="168"/>
      <c r="AAP8" s="168"/>
      <c r="AAQ8" s="168"/>
      <c r="AAR8" s="168"/>
      <c r="AAS8" s="168"/>
      <c r="AAT8" s="168"/>
      <c r="AAU8" s="168"/>
      <c r="AAV8" s="168"/>
      <c r="AAW8" s="168"/>
      <c r="AAX8" s="168"/>
      <c r="AAY8" s="168"/>
      <c r="AAZ8" s="168"/>
      <c r="ABA8" s="168"/>
      <c r="ABB8" s="168"/>
      <c r="ABC8" s="168"/>
      <c r="ABD8" s="168"/>
      <c r="ABE8" s="168"/>
      <c r="ABF8" s="168"/>
      <c r="ABG8" s="168"/>
      <c r="ABH8" s="168"/>
      <c r="ABI8" s="168"/>
      <c r="ABJ8" s="168"/>
      <c r="ABK8" s="168"/>
      <c r="ABL8" s="168"/>
      <c r="ABM8" s="168"/>
      <c r="ABN8" s="168"/>
      <c r="ABO8" s="168"/>
      <c r="ABP8" s="168"/>
      <c r="ABQ8" s="168"/>
      <c r="ABR8" s="168"/>
      <c r="ABS8" s="168"/>
      <c r="ABT8" s="168"/>
      <c r="ABU8" s="168"/>
      <c r="ABV8" s="168"/>
      <c r="ABW8" s="168"/>
      <c r="ABX8" s="168"/>
      <c r="ABY8" s="168"/>
      <c r="ABZ8" s="168"/>
      <c r="ACA8" s="168"/>
      <c r="ACB8" s="168"/>
      <c r="ACC8" s="168"/>
      <c r="ACD8" s="168"/>
      <c r="ACE8" s="168"/>
      <c r="ACF8" s="168"/>
      <c r="ACG8" s="168"/>
      <c r="ACH8" s="168"/>
      <c r="ACI8" s="168"/>
      <c r="ACJ8" s="168"/>
      <c r="ACK8" s="168"/>
      <c r="ACL8" s="168"/>
      <c r="ACM8" s="168"/>
      <c r="ACN8" s="168"/>
      <c r="ACO8" s="168"/>
      <c r="ACP8" s="168"/>
      <c r="ACQ8" s="168"/>
      <c r="ACR8" s="168"/>
      <c r="ACS8" s="168"/>
      <c r="ACT8" s="168"/>
      <c r="ACU8" s="168"/>
      <c r="ACV8" s="168"/>
      <c r="ACW8" s="168"/>
      <c r="ACX8" s="168"/>
      <c r="ACY8" s="168"/>
      <c r="ACZ8" s="168"/>
      <c r="ADA8" s="168"/>
      <c r="ADB8" s="168"/>
      <c r="ADC8" s="168"/>
      <c r="ADD8" s="168"/>
      <c r="ADE8" s="168"/>
      <c r="ADF8" s="168"/>
      <c r="ADG8" s="168"/>
      <c r="ADH8" s="168"/>
      <c r="ADI8" s="168"/>
      <c r="ADJ8" s="168"/>
      <c r="ADK8" s="168"/>
      <c r="ADL8" s="168"/>
      <c r="ADM8" s="168"/>
      <c r="ADN8" s="168"/>
      <c r="ADO8" s="168"/>
      <c r="ADP8" s="168"/>
      <c r="ADQ8" s="168"/>
      <c r="ADR8" s="168"/>
      <c r="ADS8" s="168"/>
      <c r="ADT8" s="168"/>
      <c r="ADU8" s="168"/>
      <c r="ADV8" s="168"/>
      <c r="ADW8" s="168"/>
      <c r="ADX8" s="168"/>
      <c r="ADY8" s="168"/>
      <c r="ADZ8" s="168"/>
      <c r="AEA8" s="168"/>
      <c r="AEB8" s="168"/>
      <c r="AEC8" s="168"/>
      <c r="AED8" s="168"/>
      <c r="AEE8" s="168"/>
      <c r="AEF8" s="168"/>
      <c r="AEG8" s="168"/>
      <c r="AEH8" s="168"/>
      <c r="AEI8" s="168"/>
      <c r="AEJ8" s="168"/>
      <c r="AEK8" s="168"/>
      <c r="AEL8" s="168"/>
      <c r="AEM8" s="168"/>
      <c r="AEN8" s="168"/>
      <c r="AEO8" s="168"/>
      <c r="AEP8" s="168"/>
      <c r="AEQ8" s="168"/>
      <c r="AER8" s="168"/>
      <c r="AES8" s="168"/>
      <c r="AET8" s="168"/>
      <c r="AEU8" s="168"/>
      <c r="AEV8" s="168"/>
      <c r="AEW8" s="168"/>
      <c r="AEX8" s="168"/>
      <c r="AEY8" s="168"/>
      <c r="AEZ8" s="168"/>
      <c r="AFA8" s="168"/>
      <c r="AFB8" s="168"/>
      <c r="AFC8" s="168"/>
      <c r="AFD8" s="168"/>
      <c r="AFE8" s="168"/>
      <c r="AFF8" s="168"/>
      <c r="AFG8" s="168"/>
      <c r="AFH8" s="168"/>
      <c r="AFI8" s="168"/>
      <c r="AFJ8" s="168"/>
      <c r="AFK8" s="168"/>
      <c r="AFL8" s="168"/>
      <c r="AFM8" s="168"/>
      <c r="AFN8" s="168"/>
      <c r="AFO8" s="168"/>
      <c r="AFP8" s="168"/>
      <c r="AFQ8" s="168"/>
      <c r="AFR8" s="168"/>
      <c r="AFS8" s="168"/>
      <c r="AFT8" s="168"/>
      <c r="AFU8" s="168"/>
      <c r="AFV8" s="168"/>
      <c r="AFW8" s="168"/>
      <c r="AFX8" s="168"/>
      <c r="AFY8" s="168"/>
      <c r="AFZ8" s="168"/>
      <c r="AGA8" s="168"/>
      <c r="AGB8" s="168"/>
      <c r="AGC8" s="168"/>
      <c r="AGD8" s="168"/>
      <c r="AGE8" s="168"/>
      <c r="AGF8" s="168"/>
      <c r="AGG8" s="168"/>
      <c r="AGH8" s="168"/>
      <c r="AGI8" s="168"/>
      <c r="AGJ8" s="168"/>
      <c r="AGK8" s="168"/>
      <c r="AGL8" s="168"/>
      <c r="AGM8" s="168"/>
      <c r="AGN8" s="168"/>
      <c r="AGO8" s="168"/>
      <c r="AGP8" s="168"/>
      <c r="AGQ8" s="168"/>
      <c r="AGR8" s="168"/>
      <c r="AGS8" s="168"/>
      <c r="AGT8" s="168"/>
      <c r="AGU8" s="168"/>
      <c r="AGV8" s="168"/>
      <c r="AGW8" s="168"/>
      <c r="AGX8" s="168"/>
      <c r="AGY8" s="168"/>
      <c r="AGZ8" s="168"/>
      <c r="AHA8" s="168"/>
      <c r="AHB8" s="168"/>
      <c r="AHC8" s="168"/>
      <c r="AHD8" s="168"/>
      <c r="AHE8" s="168"/>
      <c r="AHF8" s="168"/>
      <c r="AHG8" s="168"/>
      <c r="AHH8" s="168"/>
      <c r="AHI8" s="168"/>
      <c r="AHJ8" s="168"/>
      <c r="AHK8" s="168"/>
      <c r="AHL8" s="168"/>
      <c r="AHM8" s="168"/>
      <c r="AHN8" s="168"/>
      <c r="AHO8" s="168"/>
      <c r="AHP8" s="168"/>
      <c r="AHQ8" s="168"/>
      <c r="AHR8" s="168"/>
      <c r="AHS8" s="168"/>
      <c r="AHT8" s="168"/>
      <c r="AHU8" s="168"/>
      <c r="AHV8" s="168"/>
      <c r="AHW8" s="168"/>
      <c r="AHX8" s="168"/>
      <c r="AHY8" s="168"/>
      <c r="AHZ8" s="168"/>
      <c r="AIA8" s="168"/>
      <c r="AIB8" s="168"/>
      <c r="AIC8" s="168"/>
      <c r="AID8" s="168"/>
      <c r="AIE8" s="168"/>
      <c r="AIF8" s="168"/>
      <c r="AIG8" s="168"/>
      <c r="AIH8" s="168"/>
      <c r="AII8" s="168"/>
      <c r="AIJ8" s="168"/>
      <c r="AIK8" s="168"/>
      <c r="AIL8" s="168"/>
      <c r="AIM8" s="168"/>
      <c r="AIN8" s="168"/>
      <c r="AIO8" s="168"/>
      <c r="AIP8" s="168"/>
      <c r="AIQ8" s="168"/>
      <c r="AIR8" s="168"/>
      <c r="AIS8" s="168"/>
      <c r="AIT8" s="168"/>
      <c r="AIU8" s="168"/>
      <c r="AIV8" s="168"/>
      <c r="AIW8" s="168"/>
      <c r="AIX8" s="168"/>
      <c r="AIY8" s="168"/>
      <c r="AIZ8" s="168"/>
      <c r="AJA8" s="168"/>
      <c r="AJB8" s="168"/>
      <c r="AJC8" s="168"/>
      <c r="AJD8" s="168"/>
      <c r="AJE8" s="168"/>
      <c r="AJF8" s="168"/>
      <c r="AJG8" s="168"/>
      <c r="AJH8" s="168"/>
      <c r="AJI8" s="168"/>
      <c r="AJJ8" s="168"/>
      <c r="AJK8" s="168"/>
      <c r="AJL8" s="168"/>
      <c r="AJM8" s="168"/>
      <c r="AJN8" s="168"/>
      <c r="AJO8" s="168"/>
      <c r="AJP8" s="168"/>
      <c r="AJQ8" s="168"/>
      <c r="AJR8" s="168"/>
      <c r="AJS8" s="168"/>
      <c r="AJT8" s="168"/>
      <c r="AJU8" s="168"/>
      <c r="AJV8" s="168"/>
      <c r="AJW8" s="168"/>
      <c r="AJX8" s="168"/>
      <c r="AJY8" s="168"/>
      <c r="AJZ8" s="168"/>
      <c r="AKA8" s="168"/>
      <c r="AKB8" s="168"/>
      <c r="AKC8" s="168"/>
      <c r="AKD8" s="168"/>
      <c r="AKE8" s="168"/>
      <c r="AKF8" s="168"/>
      <c r="AKG8" s="168"/>
      <c r="AKH8" s="168"/>
      <c r="AKI8" s="168"/>
      <c r="AKJ8" s="168"/>
      <c r="AKK8" s="168"/>
      <c r="AKL8" s="168"/>
      <c r="AKM8" s="168"/>
      <c r="AKN8" s="168"/>
      <c r="AKO8" s="168"/>
      <c r="AKP8" s="168"/>
      <c r="AKQ8" s="168"/>
      <c r="AKR8" s="168"/>
      <c r="AKS8" s="168"/>
      <c r="AKT8" s="168"/>
      <c r="AKU8" s="168"/>
      <c r="AKV8" s="168"/>
      <c r="AKW8" s="168"/>
      <c r="AKX8" s="168"/>
      <c r="AKY8" s="168"/>
      <c r="AKZ8" s="168"/>
      <c r="ALA8" s="168"/>
      <c r="ALB8" s="168"/>
      <c r="ALC8" s="168"/>
      <c r="ALD8" s="168"/>
      <c r="ALE8" s="168"/>
      <c r="ALF8" s="168"/>
      <c r="ALG8" s="168"/>
      <c r="ALH8" s="168"/>
      <c r="ALI8" s="168"/>
      <c r="ALJ8" s="168"/>
      <c r="ALK8" s="168"/>
      <c r="ALL8" s="168"/>
      <c r="ALM8" s="168"/>
      <c r="ALN8" s="168"/>
      <c r="ALO8" s="168"/>
      <c r="ALP8" s="168"/>
      <c r="ALQ8" s="168"/>
      <c r="ALR8" s="168"/>
      <c r="ALS8" s="168"/>
      <c r="ALT8" s="168"/>
      <c r="ALU8" s="168"/>
      <c r="ALV8" s="168"/>
      <c r="ALW8" s="168"/>
      <c r="ALX8" s="168"/>
      <c r="ALY8" s="168"/>
      <c r="ALZ8" s="168"/>
      <c r="AMA8" s="168"/>
    </row>
    <row r="9" spans="1:1015" s="153" customFormat="1" x14ac:dyDescent="0.3">
      <c r="C9" s="253"/>
      <c r="D9" s="253"/>
      <c r="E9" s="253"/>
      <c r="F9" s="253"/>
      <c r="G9" s="253"/>
      <c r="H9" s="254"/>
      <c r="I9" s="168"/>
      <c r="J9" s="168"/>
      <c r="K9" s="253"/>
      <c r="L9" s="253"/>
      <c r="M9" s="253"/>
      <c r="N9" s="253"/>
      <c r="O9" s="253"/>
      <c r="P9" s="253"/>
      <c r="Q9" s="254"/>
      <c r="R9" s="168"/>
      <c r="S9" s="255"/>
      <c r="T9" s="256"/>
      <c r="U9" s="256"/>
      <c r="V9" s="256"/>
      <c r="W9" s="256"/>
      <c r="X9" s="256"/>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c r="IX9" s="168"/>
      <c r="IY9" s="168"/>
      <c r="IZ9" s="168"/>
      <c r="JA9" s="168"/>
      <c r="JB9" s="168"/>
      <c r="JC9" s="168"/>
      <c r="JD9" s="168"/>
      <c r="JE9" s="168"/>
      <c r="JF9" s="168"/>
      <c r="JG9" s="168"/>
      <c r="JH9" s="168"/>
      <c r="JI9" s="168"/>
      <c r="JJ9" s="168"/>
      <c r="JK9" s="168"/>
      <c r="JL9" s="168"/>
      <c r="JM9" s="168"/>
      <c r="JN9" s="168"/>
      <c r="JO9" s="168"/>
      <c r="JP9" s="168"/>
      <c r="JQ9" s="168"/>
      <c r="JR9" s="168"/>
      <c r="JS9" s="168"/>
      <c r="JT9" s="168"/>
      <c r="JU9" s="168"/>
      <c r="JV9" s="168"/>
      <c r="JW9" s="168"/>
      <c r="JX9" s="168"/>
      <c r="JY9" s="168"/>
      <c r="JZ9" s="168"/>
      <c r="KA9" s="168"/>
      <c r="KB9" s="168"/>
      <c r="KC9" s="168"/>
      <c r="KD9" s="168"/>
      <c r="KE9" s="168"/>
      <c r="KF9" s="168"/>
      <c r="KG9" s="168"/>
      <c r="KH9" s="168"/>
      <c r="KI9" s="168"/>
      <c r="KJ9" s="168"/>
      <c r="KK9" s="168"/>
      <c r="KL9" s="168"/>
      <c r="KM9" s="168"/>
      <c r="KN9" s="168"/>
      <c r="KO9" s="168"/>
      <c r="KP9" s="168"/>
      <c r="KQ9" s="168"/>
      <c r="KR9" s="168"/>
      <c r="KS9" s="168"/>
      <c r="KT9" s="168"/>
      <c r="KU9" s="168"/>
      <c r="KV9" s="168"/>
      <c r="KW9" s="168"/>
      <c r="KX9" s="168"/>
      <c r="KY9" s="168"/>
      <c r="KZ9" s="168"/>
      <c r="LA9" s="168"/>
      <c r="LB9" s="168"/>
      <c r="LC9" s="168"/>
      <c r="LD9" s="168"/>
      <c r="LE9" s="168"/>
      <c r="LF9" s="168"/>
      <c r="LG9" s="168"/>
      <c r="LH9" s="168"/>
      <c r="LI9" s="168"/>
      <c r="LJ9" s="168"/>
      <c r="LK9" s="168"/>
      <c r="LL9" s="168"/>
      <c r="LM9" s="168"/>
      <c r="LN9" s="168"/>
      <c r="LO9" s="168"/>
      <c r="LP9" s="168"/>
      <c r="LQ9" s="168"/>
      <c r="LR9" s="168"/>
      <c r="LS9" s="168"/>
      <c r="LT9" s="168"/>
      <c r="LU9" s="168"/>
      <c r="LV9" s="168"/>
      <c r="LW9" s="168"/>
      <c r="LX9" s="168"/>
      <c r="LY9" s="168"/>
      <c r="LZ9" s="168"/>
      <c r="MA9" s="168"/>
      <c r="MB9" s="168"/>
      <c r="MC9" s="168"/>
      <c r="MD9" s="168"/>
      <c r="ME9" s="168"/>
      <c r="MF9" s="168"/>
      <c r="MG9" s="168"/>
      <c r="MH9" s="168"/>
      <c r="MI9" s="168"/>
      <c r="MJ9" s="168"/>
      <c r="MK9" s="168"/>
      <c r="ML9" s="168"/>
      <c r="MM9" s="168"/>
      <c r="MN9" s="168"/>
      <c r="MO9" s="168"/>
      <c r="MP9" s="168"/>
      <c r="MQ9" s="168"/>
      <c r="MR9" s="168"/>
      <c r="MS9" s="168"/>
      <c r="MT9" s="168"/>
      <c r="MU9" s="168"/>
      <c r="MV9" s="168"/>
      <c r="MW9" s="168"/>
      <c r="MX9" s="168"/>
      <c r="MY9" s="168"/>
      <c r="MZ9" s="168"/>
      <c r="NA9" s="168"/>
      <c r="NB9" s="168"/>
      <c r="NC9" s="168"/>
      <c r="ND9" s="168"/>
      <c r="NE9" s="168"/>
      <c r="NF9" s="168"/>
      <c r="NG9" s="168"/>
      <c r="NH9" s="168"/>
      <c r="NI9" s="168"/>
      <c r="NJ9" s="168"/>
      <c r="NK9" s="168"/>
      <c r="NL9" s="168"/>
      <c r="NM9" s="168"/>
      <c r="NN9" s="168"/>
      <c r="NO9" s="168"/>
      <c r="NP9" s="168"/>
      <c r="NQ9" s="168"/>
      <c r="NR9" s="168"/>
      <c r="NS9" s="168"/>
      <c r="NT9" s="168"/>
      <c r="NU9" s="168"/>
      <c r="NV9" s="168"/>
      <c r="NW9" s="168"/>
      <c r="NX9" s="168"/>
      <c r="NY9" s="168"/>
      <c r="NZ9" s="168"/>
      <c r="OA9" s="168"/>
      <c r="OB9" s="168"/>
      <c r="OC9" s="168"/>
      <c r="OD9" s="168"/>
      <c r="OE9" s="168"/>
      <c r="OF9" s="168"/>
      <c r="OG9" s="168"/>
      <c r="OH9" s="168"/>
      <c r="OI9" s="168"/>
      <c r="OJ9" s="168"/>
      <c r="OK9" s="168"/>
      <c r="OL9" s="168"/>
      <c r="OM9" s="168"/>
      <c r="ON9" s="168"/>
      <c r="OO9" s="168"/>
      <c r="OP9" s="168"/>
      <c r="OQ9" s="168"/>
      <c r="OR9" s="168"/>
      <c r="OS9" s="168"/>
      <c r="OT9" s="168"/>
      <c r="OU9" s="168"/>
      <c r="OV9" s="168"/>
      <c r="OW9" s="168"/>
      <c r="OX9" s="168"/>
      <c r="OY9" s="168"/>
      <c r="OZ9" s="168"/>
      <c r="PA9" s="168"/>
      <c r="PB9" s="168"/>
      <c r="PC9" s="168"/>
      <c r="PD9" s="168"/>
      <c r="PE9" s="168"/>
      <c r="PF9" s="168"/>
      <c r="PG9" s="168"/>
      <c r="PH9" s="168"/>
      <c r="PI9" s="168"/>
      <c r="PJ9" s="168"/>
      <c r="PK9" s="168"/>
      <c r="PL9" s="168"/>
      <c r="PM9" s="168"/>
      <c r="PN9" s="168"/>
      <c r="PO9" s="168"/>
      <c r="PP9" s="168"/>
      <c r="PQ9" s="168"/>
      <c r="PR9" s="168"/>
      <c r="PS9" s="168"/>
      <c r="PT9" s="168"/>
      <c r="PU9" s="168"/>
      <c r="PV9" s="168"/>
      <c r="PW9" s="168"/>
      <c r="PX9" s="168"/>
      <c r="PY9" s="168"/>
      <c r="PZ9" s="168"/>
      <c r="QA9" s="168"/>
      <c r="QB9" s="168"/>
      <c r="QC9" s="168"/>
      <c r="QD9" s="168"/>
      <c r="QE9" s="168"/>
      <c r="QF9" s="168"/>
      <c r="QG9" s="168"/>
      <c r="QH9" s="168"/>
      <c r="QI9" s="168"/>
      <c r="QJ9" s="168"/>
      <c r="QK9" s="168"/>
      <c r="QL9" s="168"/>
      <c r="QM9" s="168"/>
      <c r="QN9" s="168"/>
      <c r="QO9" s="168"/>
      <c r="QP9" s="168"/>
      <c r="QQ9" s="168"/>
      <c r="QR9" s="168"/>
      <c r="QS9" s="168"/>
      <c r="QT9" s="168"/>
      <c r="QU9" s="168"/>
      <c r="QV9" s="168"/>
      <c r="QW9" s="168"/>
      <c r="QX9" s="168"/>
      <c r="QY9" s="168"/>
      <c r="QZ9" s="168"/>
      <c r="RA9" s="168"/>
      <c r="RB9" s="168"/>
      <c r="RC9" s="168"/>
      <c r="RD9" s="168"/>
      <c r="RE9" s="168"/>
      <c r="RF9" s="168"/>
      <c r="RG9" s="168"/>
      <c r="RH9" s="168"/>
      <c r="RI9" s="168"/>
      <c r="RJ9" s="168"/>
      <c r="RK9" s="168"/>
      <c r="RL9" s="168"/>
      <c r="RM9" s="168"/>
      <c r="RN9" s="168"/>
      <c r="RO9" s="168"/>
      <c r="RP9" s="168"/>
      <c r="RQ9" s="168"/>
      <c r="RR9" s="168"/>
      <c r="RS9" s="168"/>
      <c r="RT9" s="168"/>
      <c r="RU9" s="168"/>
      <c r="RV9" s="168"/>
      <c r="RW9" s="168"/>
      <c r="RX9" s="168"/>
      <c r="RY9" s="168"/>
      <c r="RZ9" s="168"/>
      <c r="SA9" s="168"/>
      <c r="SB9" s="168"/>
      <c r="SC9" s="168"/>
      <c r="SD9" s="168"/>
      <c r="SE9" s="168"/>
      <c r="SF9" s="168"/>
      <c r="SG9" s="168"/>
      <c r="SH9" s="168"/>
      <c r="SI9" s="168"/>
      <c r="SJ9" s="168"/>
      <c r="SK9" s="168"/>
      <c r="SL9" s="168"/>
      <c r="SM9" s="168"/>
      <c r="SN9" s="168"/>
      <c r="SO9" s="168"/>
      <c r="SP9" s="168"/>
      <c r="SQ9" s="168"/>
      <c r="SR9" s="168"/>
      <c r="SS9" s="168"/>
      <c r="ST9" s="168"/>
      <c r="SU9" s="168"/>
      <c r="SV9" s="168"/>
      <c r="SW9" s="168"/>
      <c r="SX9" s="168"/>
      <c r="SY9" s="168"/>
      <c r="SZ9" s="168"/>
      <c r="TA9" s="168"/>
      <c r="TB9" s="168"/>
      <c r="TC9" s="168"/>
      <c r="TD9" s="168"/>
      <c r="TE9" s="168"/>
      <c r="TF9" s="168"/>
      <c r="TG9" s="168"/>
      <c r="TH9" s="168"/>
      <c r="TI9" s="168"/>
      <c r="TJ9" s="168"/>
      <c r="TK9" s="168"/>
      <c r="TL9" s="168"/>
      <c r="TM9" s="168"/>
      <c r="TN9" s="168"/>
      <c r="TO9" s="168"/>
      <c r="TP9" s="168"/>
      <c r="TQ9" s="168"/>
      <c r="TR9" s="168"/>
      <c r="TS9" s="168"/>
      <c r="TT9" s="168"/>
      <c r="TU9" s="168"/>
      <c r="TV9" s="168"/>
      <c r="TW9" s="168"/>
      <c r="TX9" s="168"/>
      <c r="TY9" s="168"/>
      <c r="TZ9" s="168"/>
      <c r="UA9" s="168"/>
      <c r="UB9" s="168"/>
      <c r="UC9" s="168"/>
      <c r="UD9" s="168"/>
      <c r="UE9" s="168"/>
      <c r="UF9" s="168"/>
      <c r="UG9" s="168"/>
      <c r="UH9" s="168"/>
      <c r="UI9" s="168"/>
      <c r="UJ9" s="168"/>
      <c r="UK9" s="168"/>
      <c r="UL9" s="168"/>
      <c r="UM9" s="168"/>
      <c r="UN9" s="168"/>
      <c r="UO9" s="168"/>
      <c r="UP9" s="168"/>
      <c r="UQ9" s="168"/>
      <c r="UR9" s="168"/>
      <c r="US9" s="168"/>
      <c r="UT9" s="168"/>
      <c r="UU9" s="168"/>
      <c r="UV9" s="168"/>
      <c r="UW9" s="168"/>
      <c r="UX9" s="168"/>
      <c r="UY9" s="168"/>
      <c r="UZ9" s="168"/>
      <c r="VA9" s="168"/>
      <c r="VB9" s="168"/>
      <c r="VC9" s="168"/>
      <c r="VD9" s="168"/>
      <c r="VE9" s="168"/>
      <c r="VF9" s="168"/>
      <c r="VG9" s="168"/>
      <c r="VH9" s="168"/>
      <c r="VI9" s="168"/>
      <c r="VJ9" s="168"/>
      <c r="VK9" s="168"/>
      <c r="VL9" s="168"/>
      <c r="VM9" s="168"/>
      <c r="VN9" s="168"/>
      <c r="VO9" s="168"/>
      <c r="VP9" s="168"/>
      <c r="VQ9" s="168"/>
      <c r="VR9" s="168"/>
      <c r="VS9" s="168"/>
      <c r="VT9" s="168"/>
      <c r="VU9" s="168"/>
      <c r="VV9" s="168"/>
      <c r="VW9" s="168"/>
      <c r="VX9" s="168"/>
      <c r="VY9" s="168"/>
      <c r="VZ9" s="168"/>
      <c r="WA9" s="168"/>
      <c r="WB9" s="168"/>
      <c r="WC9" s="168"/>
      <c r="WD9" s="168"/>
      <c r="WE9" s="168"/>
      <c r="WF9" s="168"/>
      <c r="WG9" s="168"/>
      <c r="WH9" s="168"/>
      <c r="WI9" s="168"/>
      <c r="WJ9" s="168"/>
      <c r="WK9" s="168"/>
      <c r="WL9" s="168"/>
      <c r="WM9" s="168"/>
      <c r="WN9" s="168"/>
      <c r="WO9" s="168"/>
      <c r="WP9" s="168"/>
      <c r="WQ9" s="168"/>
      <c r="WR9" s="168"/>
      <c r="WS9" s="168"/>
      <c r="WT9" s="168"/>
      <c r="WU9" s="168"/>
      <c r="WV9" s="168"/>
      <c r="WW9" s="168"/>
      <c r="WX9" s="168"/>
      <c r="WY9" s="168"/>
      <c r="WZ9" s="168"/>
      <c r="XA9" s="168"/>
      <c r="XB9" s="168"/>
      <c r="XC9" s="168"/>
      <c r="XD9" s="168"/>
      <c r="XE9" s="168"/>
      <c r="XF9" s="168"/>
      <c r="XG9" s="168"/>
      <c r="XH9" s="168"/>
      <c r="XI9" s="168"/>
      <c r="XJ9" s="168"/>
      <c r="XK9" s="168"/>
      <c r="XL9" s="168"/>
      <c r="XM9" s="168"/>
      <c r="XN9" s="168"/>
      <c r="XO9" s="168"/>
      <c r="XP9" s="168"/>
      <c r="XQ9" s="168"/>
      <c r="XR9" s="168"/>
      <c r="XS9" s="168"/>
      <c r="XT9" s="168"/>
      <c r="XU9" s="168"/>
      <c r="XV9" s="168"/>
      <c r="XW9" s="168"/>
      <c r="XX9" s="168"/>
      <c r="XY9" s="168"/>
      <c r="XZ9" s="168"/>
      <c r="YA9" s="168"/>
      <c r="YB9" s="168"/>
      <c r="YC9" s="168"/>
      <c r="YD9" s="168"/>
      <c r="YE9" s="168"/>
      <c r="YF9" s="168"/>
      <c r="YG9" s="168"/>
      <c r="YH9" s="168"/>
      <c r="YI9" s="168"/>
      <c r="YJ9" s="168"/>
      <c r="YK9" s="168"/>
      <c r="YL9" s="168"/>
      <c r="YM9" s="168"/>
      <c r="YN9" s="168"/>
      <c r="YO9" s="168"/>
      <c r="YP9" s="168"/>
      <c r="YQ9" s="168"/>
      <c r="YR9" s="168"/>
      <c r="YS9" s="168"/>
      <c r="YT9" s="168"/>
      <c r="YU9" s="168"/>
      <c r="YV9" s="168"/>
      <c r="YW9" s="168"/>
      <c r="YX9" s="168"/>
      <c r="YY9" s="168"/>
      <c r="YZ9" s="168"/>
      <c r="ZA9" s="168"/>
      <c r="ZB9" s="168"/>
      <c r="ZC9" s="168"/>
      <c r="ZD9" s="168"/>
      <c r="ZE9" s="168"/>
      <c r="ZF9" s="168"/>
      <c r="ZG9" s="168"/>
      <c r="ZH9" s="168"/>
      <c r="ZI9" s="168"/>
      <c r="ZJ9" s="168"/>
      <c r="ZK9" s="168"/>
      <c r="ZL9" s="168"/>
      <c r="ZM9" s="168"/>
      <c r="ZN9" s="168"/>
      <c r="ZO9" s="168"/>
      <c r="ZP9" s="168"/>
      <c r="ZQ9" s="168"/>
      <c r="ZR9" s="168"/>
      <c r="ZS9" s="168"/>
      <c r="ZT9" s="168"/>
      <c r="ZU9" s="168"/>
      <c r="ZV9" s="168"/>
      <c r="ZW9" s="168"/>
      <c r="ZX9" s="168"/>
      <c r="ZY9" s="168"/>
      <c r="ZZ9" s="168"/>
      <c r="AAA9" s="168"/>
      <c r="AAB9" s="168"/>
      <c r="AAC9" s="168"/>
      <c r="AAD9" s="168"/>
      <c r="AAE9" s="168"/>
      <c r="AAF9" s="168"/>
      <c r="AAG9" s="168"/>
      <c r="AAH9" s="168"/>
      <c r="AAI9" s="168"/>
      <c r="AAJ9" s="168"/>
      <c r="AAK9" s="168"/>
      <c r="AAL9" s="168"/>
      <c r="AAM9" s="168"/>
      <c r="AAN9" s="168"/>
      <c r="AAO9" s="168"/>
      <c r="AAP9" s="168"/>
      <c r="AAQ9" s="168"/>
      <c r="AAR9" s="168"/>
      <c r="AAS9" s="168"/>
      <c r="AAT9" s="168"/>
      <c r="AAU9" s="168"/>
      <c r="AAV9" s="168"/>
      <c r="AAW9" s="168"/>
      <c r="AAX9" s="168"/>
      <c r="AAY9" s="168"/>
      <c r="AAZ9" s="168"/>
      <c r="ABA9" s="168"/>
      <c r="ABB9" s="168"/>
      <c r="ABC9" s="168"/>
      <c r="ABD9" s="168"/>
      <c r="ABE9" s="168"/>
      <c r="ABF9" s="168"/>
      <c r="ABG9" s="168"/>
      <c r="ABH9" s="168"/>
      <c r="ABI9" s="168"/>
      <c r="ABJ9" s="168"/>
      <c r="ABK9" s="168"/>
      <c r="ABL9" s="168"/>
      <c r="ABM9" s="168"/>
      <c r="ABN9" s="168"/>
      <c r="ABO9" s="168"/>
      <c r="ABP9" s="168"/>
      <c r="ABQ9" s="168"/>
      <c r="ABR9" s="168"/>
      <c r="ABS9" s="168"/>
      <c r="ABT9" s="168"/>
      <c r="ABU9" s="168"/>
      <c r="ABV9" s="168"/>
      <c r="ABW9" s="168"/>
      <c r="ABX9" s="168"/>
      <c r="ABY9" s="168"/>
      <c r="ABZ9" s="168"/>
      <c r="ACA9" s="168"/>
      <c r="ACB9" s="168"/>
      <c r="ACC9" s="168"/>
      <c r="ACD9" s="168"/>
      <c r="ACE9" s="168"/>
      <c r="ACF9" s="168"/>
      <c r="ACG9" s="168"/>
      <c r="ACH9" s="168"/>
      <c r="ACI9" s="168"/>
      <c r="ACJ9" s="168"/>
      <c r="ACK9" s="168"/>
      <c r="ACL9" s="168"/>
      <c r="ACM9" s="168"/>
      <c r="ACN9" s="168"/>
      <c r="ACO9" s="168"/>
      <c r="ACP9" s="168"/>
      <c r="ACQ9" s="168"/>
      <c r="ACR9" s="168"/>
      <c r="ACS9" s="168"/>
      <c r="ACT9" s="168"/>
      <c r="ACU9" s="168"/>
      <c r="ACV9" s="168"/>
      <c r="ACW9" s="168"/>
      <c r="ACX9" s="168"/>
      <c r="ACY9" s="168"/>
      <c r="ACZ9" s="168"/>
      <c r="ADA9" s="168"/>
      <c r="ADB9" s="168"/>
      <c r="ADC9" s="168"/>
      <c r="ADD9" s="168"/>
      <c r="ADE9" s="168"/>
      <c r="ADF9" s="168"/>
      <c r="ADG9" s="168"/>
      <c r="ADH9" s="168"/>
      <c r="ADI9" s="168"/>
      <c r="ADJ9" s="168"/>
      <c r="ADK9" s="168"/>
      <c r="ADL9" s="168"/>
      <c r="ADM9" s="168"/>
      <c r="ADN9" s="168"/>
      <c r="ADO9" s="168"/>
      <c r="ADP9" s="168"/>
      <c r="ADQ9" s="168"/>
      <c r="ADR9" s="168"/>
      <c r="ADS9" s="168"/>
      <c r="ADT9" s="168"/>
      <c r="ADU9" s="168"/>
      <c r="ADV9" s="168"/>
      <c r="ADW9" s="168"/>
      <c r="ADX9" s="168"/>
      <c r="ADY9" s="168"/>
      <c r="ADZ9" s="168"/>
      <c r="AEA9" s="168"/>
      <c r="AEB9" s="168"/>
      <c r="AEC9" s="168"/>
      <c r="AED9" s="168"/>
      <c r="AEE9" s="168"/>
      <c r="AEF9" s="168"/>
      <c r="AEG9" s="168"/>
      <c r="AEH9" s="168"/>
      <c r="AEI9" s="168"/>
      <c r="AEJ9" s="168"/>
      <c r="AEK9" s="168"/>
      <c r="AEL9" s="168"/>
      <c r="AEM9" s="168"/>
      <c r="AEN9" s="168"/>
      <c r="AEO9" s="168"/>
      <c r="AEP9" s="168"/>
      <c r="AEQ9" s="168"/>
      <c r="AER9" s="168"/>
      <c r="AES9" s="168"/>
      <c r="AET9" s="168"/>
      <c r="AEU9" s="168"/>
      <c r="AEV9" s="168"/>
      <c r="AEW9" s="168"/>
      <c r="AEX9" s="168"/>
      <c r="AEY9" s="168"/>
      <c r="AEZ9" s="168"/>
      <c r="AFA9" s="168"/>
      <c r="AFB9" s="168"/>
      <c r="AFC9" s="168"/>
      <c r="AFD9" s="168"/>
      <c r="AFE9" s="168"/>
      <c r="AFF9" s="168"/>
      <c r="AFG9" s="168"/>
      <c r="AFH9" s="168"/>
      <c r="AFI9" s="168"/>
      <c r="AFJ9" s="168"/>
      <c r="AFK9" s="168"/>
      <c r="AFL9" s="168"/>
      <c r="AFM9" s="168"/>
      <c r="AFN9" s="168"/>
      <c r="AFO9" s="168"/>
      <c r="AFP9" s="168"/>
      <c r="AFQ9" s="168"/>
      <c r="AFR9" s="168"/>
      <c r="AFS9" s="168"/>
      <c r="AFT9" s="168"/>
      <c r="AFU9" s="168"/>
      <c r="AFV9" s="168"/>
      <c r="AFW9" s="168"/>
      <c r="AFX9" s="168"/>
      <c r="AFY9" s="168"/>
      <c r="AFZ9" s="168"/>
      <c r="AGA9" s="168"/>
      <c r="AGB9" s="168"/>
      <c r="AGC9" s="168"/>
      <c r="AGD9" s="168"/>
      <c r="AGE9" s="168"/>
      <c r="AGF9" s="168"/>
      <c r="AGG9" s="168"/>
      <c r="AGH9" s="168"/>
      <c r="AGI9" s="168"/>
      <c r="AGJ9" s="168"/>
      <c r="AGK9" s="168"/>
      <c r="AGL9" s="168"/>
      <c r="AGM9" s="168"/>
      <c r="AGN9" s="168"/>
      <c r="AGO9" s="168"/>
      <c r="AGP9" s="168"/>
      <c r="AGQ9" s="168"/>
      <c r="AGR9" s="168"/>
      <c r="AGS9" s="168"/>
      <c r="AGT9" s="168"/>
      <c r="AGU9" s="168"/>
      <c r="AGV9" s="168"/>
      <c r="AGW9" s="168"/>
      <c r="AGX9" s="168"/>
      <c r="AGY9" s="168"/>
      <c r="AGZ9" s="168"/>
      <c r="AHA9" s="168"/>
      <c r="AHB9" s="168"/>
      <c r="AHC9" s="168"/>
      <c r="AHD9" s="168"/>
      <c r="AHE9" s="168"/>
      <c r="AHF9" s="168"/>
      <c r="AHG9" s="168"/>
      <c r="AHH9" s="168"/>
      <c r="AHI9" s="168"/>
      <c r="AHJ9" s="168"/>
      <c r="AHK9" s="168"/>
      <c r="AHL9" s="168"/>
      <c r="AHM9" s="168"/>
      <c r="AHN9" s="168"/>
      <c r="AHO9" s="168"/>
      <c r="AHP9" s="168"/>
      <c r="AHQ9" s="168"/>
      <c r="AHR9" s="168"/>
      <c r="AHS9" s="168"/>
      <c r="AHT9" s="168"/>
      <c r="AHU9" s="168"/>
      <c r="AHV9" s="168"/>
      <c r="AHW9" s="168"/>
      <c r="AHX9" s="168"/>
      <c r="AHY9" s="168"/>
      <c r="AHZ9" s="168"/>
      <c r="AIA9" s="168"/>
      <c r="AIB9" s="168"/>
      <c r="AIC9" s="168"/>
      <c r="AID9" s="168"/>
      <c r="AIE9" s="168"/>
      <c r="AIF9" s="168"/>
      <c r="AIG9" s="168"/>
      <c r="AIH9" s="168"/>
      <c r="AII9" s="168"/>
      <c r="AIJ9" s="168"/>
      <c r="AIK9" s="168"/>
      <c r="AIL9" s="168"/>
      <c r="AIM9" s="168"/>
      <c r="AIN9" s="168"/>
      <c r="AIO9" s="168"/>
      <c r="AIP9" s="168"/>
      <c r="AIQ9" s="168"/>
      <c r="AIR9" s="168"/>
      <c r="AIS9" s="168"/>
      <c r="AIT9" s="168"/>
      <c r="AIU9" s="168"/>
      <c r="AIV9" s="168"/>
      <c r="AIW9" s="168"/>
      <c r="AIX9" s="168"/>
      <c r="AIY9" s="168"/>
      <c r="AIZ9" s="168"/>
      <c r="AJA9" s="168"/>
      <c r="AJB9" s="168"/>
      <c r="AJC9" s="168"/>
      <c r="AJD9" s="168"/>
      <c r="AJE9" s="168"/>
      <c r="AJF9" s="168"/>
      <c r="AJG9" s="168"/>
      <c r="AJH9" s="168"/>
      <c r="AJI9" s="168"/>
      <c r="AJJ9" s="168"/>
      <c r="AJK9" s="168"/>
      <c r="AJL9" s="168"/>
      <c r="AJM9" s="168"/>
      <c r="AJN9" s="168"/>
      <c r="AJO9" s="168"/>
      <c r="AJP9" s="168"/>
      <c r="AJQ9" s="168"/>
      <c r="AJR9" s="168"/>
      <c r="AJS9" s="168"/>
      <c r="AJT9" s="168"/>
      <c r="AJU9" s="168"/>
      <c r="AJV9" s="168"/>
      <c r="AJW9" s="168"/>
      <c r="AJX9" s="168"/>
      <c r="AJY9" s="168"/>
      <c r="AJZ9" s="168"/>
      <c r="AKA9" s="168"/>
      <c r="AKB9" s="168"/>
      <c r="AKC9" s="168"/>
      <c r="AKD9" s="168"/>
      <c r="AKE9" s="168"/>
      <c r="AKF9" s="168"/>
      <c r="AKG9" s="168"/>
      <c r="AKH9" s="168"/>
      <c r="AKI9" s="168"/>
      <c r="AKJ9" s="168"/>
      <c r="AKK9" s="168"/>
      <c r="AKL9" s="168"/>
      <c r="AKM9" s="168"/>
      <c r="AKN9" s="168"/>
      <c r="AKO9" s="168"/>
      <c r="AKP9" s="168"/>
      <c r="AKQ9" s="168"/>
      <c r="AKR9" s="168"/>
      <c r="AKS9" s="168"/>
      <c r="AKT9" s="168"/>
      <c r="AKU9" s="168"/>
      <c r="AKV9" s="168"/>
      <c r="AKW9" s="168"/>
      <c r="AKX9" s="168"/>
      <c r="AKY9" s="168"/>
      <c r="AKZ9" s="168"/>
      <c r="ALA9" s="168"/>
      <c r="ALB9" s="168"/>
      <c r="ALC9" s="168"/>
      <c r="ALD9" s="168"/>
      <c r="ALE9" s="168"/>
      <c r="ALF9" s="168"/>
      <c r="ALG9" s="168"/>
      <c r="ALH9" s="168"/>
      <c r="ALI9" s="168"/>
      <c r="ALJ9" s="168"/>
      <c r="ALK9" s="168"/>
      <c r="ALL9" s="168"/>
      <c r="ALM9" s="168"/>
      <c r="ALN9" s="168"/>
      <c r="ALO9" s="168"/>
      <c r="ALP9" s="168"/>
      <c r="ALQ9" s="168"/>
      <c r="ALR9" s="168"/>
      <c r="ALS9" s="168"/>
      <c r="ALT9" s="168"/>
      <c r="ALU9" s="168"/>
      <c r="ALV9" s="168"/>
      <c r="ALW9" s="168"/>
      <c r="ALX9" s="168"/>
      <c r="ALY9" s="168"/>
      <c r="ALZ9" s="168"/>
      <c r="AMA9" s="168"/>
    </row>
    <row r="10" spans="1:1015" s="153" customFormat="1" x14ac:dyDescent="0.3">
      <c r="C10" s="253"/>
      <c r="D10" s="253"/>
      <c r="E10" s="253"/>
      <c r="F10" s="253"/>
      <c r="G10" s="253"/>
      <c r="H10" s="254"/>
      <c r="I10" s="168"/>
      <c r="J10" s="168"/>
      <c r="K10" s="253"/>
      <c r="L10" s="253"/>
      <c r="M10" s="253"/>
      <c r="N10" s="253"/>
      <c r="O10" s="253"/>
      <c r="P10" s="253"/>
      <c r="Q10" s="254"/>
      <c r="R10" s="168"/>
      <c r="S10" s="255"/>
      <c r="T10" s="256"/>
      <c r="U10" s="256"/>
      <c r="V10" s="256"/>
      <c r="W10" s="256"/>
      <c r="X10" s="256"/>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c r="IW10" s="168"/>
      <c r="IX10" s="168"/>
      <c r="IY10" s="168"/>
      <c r="IZ10" s="168"/>
      <c r="JA10" s="168"/>
      <c r="JB10" s="168"/>
      <c r="JC10" s="168"/>
      <c r="JD10" s="168"/>
      <c r="JE10" s="168"/>
      <c r="JF10" s="168"/>
      <c r="JG10" s="168"/>
      <c r="JH10" s="168"/>
      <c r="JI10" s="168"/>
      <c r="JJ10" s="168"/>
      <c r="JK10" s="168"/>
      <c r="JL10" s="168"/>
      <c r="JM10" s="168"/>
      <c r="JN10" s="168"/>
      <c r="JO10" s="168"/>
      <c r="JP10" s="168"/>
      <c r="JQ10" s="168"/>
      <c r="JR10" s="168"/>
      <c r="JS10" s="168"/>
      <c r="JT10" s="168"/>
      <c r="JU10" s="168"/>
      <c r="JV10" s="168"/>
      <c r="JW10" s="168"/>
      <c r="JX10" s="168"/>
      <c r="JY10" s="168"/>
      <c r="JZ10" s="168"/>
      <c r="KA10" s="168"/>
      <c r="KB10" s="168"/>
      <c r="KC10" s="168"/>
      <c r="KD10" s="168"/>
      <c r="KE10" s="168"/>
      <c r="KF10" s="168"/>
      <c r="KG10" s="168"/>
      <c r="KH10" s="168"/>
      <c r="KI10" s="168"/>
      <c r="KJ10" s="168"/>
      <c r="KK10" s="168"/>
      <c r="KL10" s="168"/>
      <c r="KM10" s="168"/>
      <c r="KN10" s="168"/>
      <c r="KO10" s="168"/>
      <c r="KP10" s="168"/>
      <c r="KQ10" s="168"/>
      <c r="KR10" s="168"/>
      <c r="KS10" s="168"/>
      <c r="KT10" s="168"/>
      <c r="KU10" s="168"/>
      <c r="KV10" s="168"/>
      <c r="KW10" s="168"/>
      <c r="KX10" s="168"/>
      <c r="KY10" s="168"/>
      <c r="KZ10" s="168"/>
      <c r="LA10" s="168"/>
      <c r="LB10" s="168"/>
      <c r="LC10" s="168"/>
      <c r="LD10" s="168"/>
      <c r="LE10" s="168"/>
      <c r="LF10" s="168"/>
      <c r="LG10" s="168"/>
      <c r="LH10" s="168"/>
      <c r="LI10" s="168"/>
      <c r="LJ10" s="168"/>
      <c r="LK10" s="168"/>
      <c r="LL10" s="168"/>
      <c r="LM10" s="168"/>
      <c r="LN10" s="168"/>
      <c r="LO10" s="168"/>
      <c r="LP10" s="168"/>
      <c r="LQ10" s="168"/>
      <c r="LR10" s="168"/>
      <c r="LS10" s="168"/>
      <c r="LT10" s="168"/>
      <c r="LU10" s="168"/>
      <c r="LV10" s="168"/>
      <c r="LW10" s="168"/>
      <c r="LX10" s="168"/>
      <c r="LY10" s="168"/>
      <c r="LZ10" s="168"/>
      <c r="MA10" s="168"/>
      <c r="MB10" s="168"/>
      <c r="MC10" s="168"/>
      <c r="MD10" s="168"/>
      <c r="ME10" s="168"/>
      <c r="MF10" s="168"/>
      <c r="MG10" s="168"/>
      <c r="MH10" s="168"/>
      <c r="MI10" s="168"/>
      <c r="MJ10" s="168"/>
      <c r="MK10" s="168"/>
      <c r="ML10" s="168"/>
      <c r="MM10" s="168"/>
      <c r="MN10" s="168"/>
      <c r="MO10" s="168"/>
      <c r="MP10" s="168"/>
      <c r="MQ10" s="168"/>
      <c r="MR10" s="168"/>
      <c r="MS10" s="168"/>
      <c r="MT10" s="168"/>
      <c r="MU10" s="168"/>
      <c r="MV10" s="168"/>
      <c r="MW10" s="168"/>
      <c r="MX10" s="168"/>
      <c r="MY10" s="168"/>
      <c r="MZ10" s="168"/>
      <c r="NA10" s="168"/>
      <c r="NB10" s="168"/>
      <c r="NC10" s="168"/>
      <c r="ND10" s="168"/>
      <c r="NE10" s="168"/>
      <c r="NF10" s="168"/>
      <c r="NG10" s="168"/>
      <c r="NH10" s="168"/>
      <c r="NI10" s="168"/>
      <c r="NJ10" s="168"/>
      <c r="NK10" s="168"/>
      <c r="NL10" s="168"/>
      <c r="NM10" s="168"/>
      <c r="NN10" s="168"/>
      <c r="NO10" s="168"/>
      <c r="NP10" s="168"/>
      <c r="NQ10" s="168"/>
      <c r="NR10" s="168"/>
      <c r="NS10" s="168"/>
      <c r="NT10" s="168"/>
      <c r="NU10" s="168"/>
      <c r="NV10" s="168"/>
      <c r="NW10" s="168"/>
      <c r="NX10" s="168"/>
      <c r="NY10" s="168"/>
      <c r="NZ10" s="168"/>
      <c r="OA10" s="168"/>
      <c r="OB10" s="168"/>
      <c r="OC10" s="168"/>
      <c r="OD10" s="168"/>
      <c r="OE10" s="168"/>
      <c r="OF10" s="168"/>
      <c r="OG10" s="168"/>
      <c r="OH10" s="168"/>
      <c r="OI10" s="168"/>
      <c r="OJ10" s="168"/>
      <c r="OK10" s="168"/>
      <c r="OL10" s="168"/>
      <c r="OM10" s="168"/>
      <c r="ON10" s="168"/>
      <c r="OO10" s="168"/>
      <c r="OP10" s="168"/>
      <c r="OQ10" s="168"/>
      <c r="OR10" s="168"/>
      <c r="OS10" s="168"/>
      <c r="OT10" s="168"/>
      <c r="OU10" s="168"/>
      <c r="OV10" s="168"/>
      <c r="OW10" s="168"/>
      <c r="OX10" s="168"/>
      <c r="OY10" s="168"/>
      <c r="OZ10" s="168"/>
      <c r="PA10" s="168"/>
      <c r="PB10" s="168"/>
      <c r="PC10" s="168"/>
      <c r="PD10" s="168"/>
      <c r="PE10" s="168"/>
      <c r="PF10" s="168"/>
      <c r="PG10" s="168"/>
      <c r="PH10" s="168"/>
      <c r="PI10" s="168"/>
      <c r="PJ10" s="168"/>
      <c r="PK10" s="168"/>
      <c r="PL10" s="168"/>
      <c r="PM10" s="168"/>
      <c r="PN10" s="168"/>
      <c r="PO10" s="168"/>
      <c r="PP10" s="168"/>
      <c r="PQ10" s="168"/>
      <c r="PR10" s="168"/>
      <c r="PS10" s="168"/>
      <c r="PT10" s="168"/>
      <c r="PU10" s="168"/>
      <c r="PV10" s="168"/>
      <c r="PW10" s="168"/>
      <c r="PX10" s="168"/>
      <c r="PY10" s="168"/>
      <c r="PZ10" s="168"/>
      <c r="QA10" s="168"/>
      <c r="QB10" s="168"/>
      <c r="QC10" s="168"/>
      <c r="QD10" s="168"/>
      <c r="QE10" s="168"/>
      <c r="QF10" s="168"/>
      <c r="QG10" s="168"/>
      <c r="QH10" s="168"/>
      <c r="QI10" s="168"/>
      <c r="QJ10" s="168"/>
      <c r="QK10" s="168"/>
      <c r="QL10" s="168"/>
      <c r="QM10" s="168"/>
      <c r="QN10" s="168"/>
      <c r="QO10" s="168"/>
      <c r="QP10" s="168"/>
      <c r="QQ10" s="168"/>
      <c r="QR10" s="168"/>
      <c r="QS10" s="168"/>
      <c r="QT10" s="168"/>
      <c r="QU10" s="168"/>
      <c r="QV10" s="168"/>
      <c r="QW10" s="168"/>
      <c r="QX10" s="168"/>
      <c r="QY10" s="168"/>
      <c r="QZ10" s="168"/>
      <c r="RA10" s="168"/>
      <c r="RB10" s="168"/>
      <c r="RC10" s="168"/>
      <c r="RD10" s="168"/>
      <c r="RE10" s="168"/>
      <c r="RF10" s="168"/>
      <c r="RG10" s="168"/>
      <c r="RH10" s="168"/>
      <c r="RI10" s="168"/>
      <c r="RJ10" s="168"/>
      <c r="RK10" s="168"/>
      <c r="RL10" s="168"/>
      <c r="RM10" s="168"/>
      <c r="RN10" s="168"/>
      <c r="RO10" s="168"/>
      <c r="RP10" s="168"/>
      <c r="RQ10" s="168"/>
      <c r="RR10" s="168"/>
      <c r="RS10" s="168"/>
      <c r="RT10" s="168"/>
      <c r="RU10" s="168"/>
      <c r="RV10" s="168"/>
      <c r="RW10" s="168"/>
      <c r="RX10" s="168"/>
      <c r="RY10" s="168"/>
      <c r="RZ10" s="168"/>
      <c r="SA10" s="168"/>
      <c r="SB10" s="168"/>
      <c r="SC10" s="168"/>
      <c r="SD10" s="168"/>
      <c r="SE10" s="168"/>
      <c r="SF10" s="168"/>
      <c r="SG10" s="168"/>
      <c r="SH10" s="168"/>
      <c r="SI10" s="168"/>
      <c r="SJ10" s="168"/>
      <c r="SK10" s="168"/>
      <c r="SL10" s="168"/>
      <c r="SM10" s="168"/>
      <c r="SN10" s="168"/>
      <c r="SO10" s="168"/>
      <c r="SP10" s="168"/>
      <c r="SQ10" s="168"/>
      <c r="SR10" s="168"/>
      <c r="SS10" s="168"/>
      <c r="ST10" s="168"/>
      <c r="SU10" s="168"/>
      <c r="SV10" s="168"/>
      <c r="SW10" s="168"/>
      <c r="SX10" s="168"/>
      <c r="SY10" s="168"/>
      <c r="SZ10" s="168"/>
      <c r="TA10" s="168"/>
      <c r="TB10" s="168"/>
      <c r="TC10" s="168"/>
      <c r="TD10" s="168"/>
      <c r="TE10" s="168"/>
      <c r="TF10" s="168"/>
      <c r="TG10" s="168"/>
      <c r="TH10" s="168"/>
      <c r="TI10" s="168"/>
      <c r="TJ10" s="168"/>
      <c r="TK10" s="168"/>
      <c r="TL10" s="168"/>
      <c r="TM10" s="168"/>
      <c r="TN10" s="168"/>
      <c r="TO10" s="168"/>
      <c r="TP10" s="168"/>
      <c r="TQ10" s="168"/>
      <c r="TR10" s="168"/>
      <c r="TS10" s="168"/>
      <c r="TT10" s="168"/>
      <c r="TU10" s="168"/>
      <c r="TV10" s="168"/>
      <c r="TW10" s="168"/>
      <c r="TX10" s="168"/>
      <c r="TY10" s="168"/>
      <c r="TZ10" s="168"/>
      <c r="UA10" s="168"/>
      <c r="UB10" s="168"/>
      <c r="UC10" s="168"/>
      <c r="UD10" s="168"/>
      <c r="UE10" s="168"/>
      <c r="UF10" s="168"/>
      <c r="UG10" s="168"/>
      <c r="UH10" s="168"/>
      <c r="UI10" s="168"/>
      <c r="UJ10" s="168"/>
      <c r="UK10" s="168"/>
      <c r="UL10" s="168"/>
      <c r="UM10" s="168"/>
      <c r="UN10" s="168"/>
      <c r="UO10" s="168"/>
      <c r="UP10" s="168"/>
      <c r="UQ10" s="168"/>
      <c r="UR10" s="168"/>
      <c r="US10" s="168"/>
      <c r="UT10" s="168"/>
      <c r="UU10" s="168"/>
      <c r="UV10" s="168"/>
      <c r="UW10" s="168"/>
      <c r="UX10" s="168"/>
      <c r="UY10" s="168"/>
      <c r="UZ10" s="168"/>
      <c r="VA10" s="168"/>
      <c r="VB10" s="168"/>
      <c r="VC10" s="168"/>
      <c r="VD10" s="168"/>
      <c r="VE10" s="168"/>
      <c r="VF10" s="168"/>
      <c r="VG10" s="168"/>
      <c r="VH10" s="168"/>
      <c r="VI10" s="168"/>
      <c r="VJ10" s="168"/>
      <c r="VK10" s="168"/>
      <c r="VL10" s="168"/>
      <c r="VM10" s="168"/>
      <c r="VN10" s="168"/>
      <c r="VO10" s="168"/>
      <c r="VP10" s="168"/>
      <c r="VQ10" s="168"/>
      <c r="VR10" s="168"/>
      <c r="VS10" s="168"/>
      <c r="VT10" s="168"/>
      <c r="VU10" s="168"/>
      <c r="VV10" s="168"/>
      <c r="VW10" s="168"/>
      <c r="VX10" s="168"/>
      <c r="VY10" s="168"/>
      <c r="VZ10" s="168"/>
      <c r="WA10" s="168"/>
      <c r="WB10" s="168"/>
      <c r="WC10" s="168"/>
      <c r="WD10" s="168"/>
      <c r="WE10" s="168"/>
      <c r="WF10" s="168"/>
      <c r="WG10" s="168"/>
      <c r="WH10" s="168"/>
      <c r="WI10" s="168"/>
      <c r="WJ10" s="168"/>
      <c r="WK10" s="168"/>
      <c r="WL10" s="168"/>
      <c r="WM10" s="168"/>
      <c r="WN10" s="168"/>
      <c r="WO10" s="168"/>
      <c r="WP10" s="168"/>
      <c r="WQ10" s="168"/>
      <c r="WR10" s="168"/>
      <c r="WS10" s="168"/>
      <c r="WT10" s="168"/>
      <c r="WU10" s="168"/>
      <c r="WV10" s="168"/>
      <c r="WW10" s="168"/>
      <c r="WX10" s="168"/>
      <c r="WY10" s="168"/>
      <c r="WZ10" s="168"/>
      <c r="XA10" s="168"/>
      <c r="XB10" s="168"/>
      <c r="XC10" s="168"/>
      <c r="XD10" s="168"/>
      <c r="XE10" s="168"/>
      <c r="XF10" s="168"/>
      <c r="XG10" s="168"/>
      <c r="XH10" s="168"/>
      <c r="XI10" s="168"/>
      <c r="XJ10" s="168"/>
      <c r="XK10" s="168"/>
      <c r="XL10" s="168"/>
      <c r="XM10" s="168"/>
      <c r="XN10" s="168"/>
      <c r="XO10" s="168"/>
      <c r="XP10" s="168"/>
      <c r="XQ10" s="168"/>
      <c r="XR10" s="168"/>
      <c r="XS10" s="168"/>
      <c r="XT10" s="168"/>
      <c r="XU10" s="168"/>
      <c r="XV10" s="168"/>
      <c r="XW10" s="168"/>
      <c r="XX10" s="168"/>
      <c r="XY10" s="168"/>
      <c r="XZ10" s="168"/>
      <c r="YA10" s="168"/>
      <c r="YB10" s="168"/>
      <c r="YC10" s="168"/>
      <c r="YD10" s="168"/>
      <c r="YE10" s="168"/>
      <c r="YF10" s="168"/>
      <c r="YG10" s="168"/>
      <c r="YH10" s="168"/>
      <c r="YI10" s="168"/>
      <c r="YJ10" s="168"/>
      <c r="YK10" s="168"/>
      <c r="YL10" s="168"/>
      <c r="YM10" s="168"/>
      <c r="YN10" s="168"/>
      <c r="YO10" s="168"/>
      <c r="YP10" s="168"/>
      <c r="YQ10" s="168"/>
      <c r="YR10" s="168"/>
      <c r="YS10" s="168"/>
      <c r="YT10" s="168"/>
      <c r="YU10" s="168"/>
      <c r="YV10" s="168"/>
      <c r="YW10" s="168"/>
      <c r="YX10" s="168"/>
      <c r="YY10" s="168"/>
      <c r="YZ10" s="168"/>
      <c r="ZA10" s="168"/>
      <c r="ZB10" s="168"/>
      <c r="ZC10" s="168"/>
      <c r="ZD10" s="168"/>
      <c r="ZE10" s="168"/>
      <c r="ZF10" s="168"/>
      <c r="ZG10" s="168"/>
      <c r="ZH10" s="168"/>
      <c r="ZI10" s="168"/>
      <c r="ZJ10" s="168"/>
      <c r="ZK10" s="168"/>
      <c r="ZL10" s="168"/>
      <c r="ZM10" s="168"/>
      <c r="ZN10" s="168"/>
      <c r="ZO10" s="168"/>
      <c r="ZP10" s="168"/>
      <c r="ZQ10" s="168"/>
      <c r="ZR10" s="168"/>
      <c r="ZS10" s="168"/>
      <c r="ZT10" s="168"/>
      <c r="ZU10" s="168"/>
      <c r="ZV10" s="168"/>
      <c r="ZW10" s="168"/>
      <c r="ZX10" s="168"/>
      <c r="ZY10" s="168"/>
      <c r="ZZ10" s="168"/>
      <c r="AAA10" s="168"/>
      <c r="AAB10" s="168"/>
      <c r="AAC10" s="168"/>
      <c r="AAD10" s="168"/>
      <c r="AAE10" s="168"/>
      <c r="AAF10" s="168"/>
      <c r="AAG10" s="168"/>
      <c r="AAH10" s="168"/>
      <c r="AAI10" s="168"/>
      <c r="AAJ10" s="168"/>
      <c r="AAK10" s="168"/>
      <c r="AAL10" s="168"/>
      <c r="AAM10" s="168"/>
      <c r="AAN10" s="168"/>
      <c r="AAO10" s="168"/>
      <c r="AAP10" s="168"/>
      <c r="AAQ10" s="168"/>
      <c r="AAR10" s="168"/>
      <c r="AAS10" s="168"/>
      <c r="AAT10" s="168"/>
      <c r="AAU10" s="168"/>
      <c r="AAV10" s="168"/>
      <c r="AAW10" s="168"/>
      <c r="AAX10" s="168"/>
      <c r="AAY10" s="168"/>
      <c r="AAZ10" s="168"/>
      <c r="ABA10" s="168"/>
      <c r="ABB10" s="168"/>
      <c r="ABC10" s="168"/>
      <c r="ABD10" s="168"/>
      <c r="ABE10" s="168"/>
      <c r="ABF10" s="168"/>
      <c r="ABG10" s="168"/>
      <c r="ABH10" s="168"/>
      <c r="ABI10" s="168"/>
      <c r="ABJ10" s="168"/>
      <c r="ABK10" s="168"/>
      <c r="ABL10" s="168"/>
      <c r="ABM10" s="168"/>
      <c r="ABN10" s="168"/>
      <c r="ABO10" s="168"/>
      <c r="ABP10" s="168"/>
      <c r="ABQ10" s="168"/>
      <c r="ABR10" s="168"/>
      <c r="ABS10" s="168"/>
      <c r="ABT10" s="168"/>
      <c r="ABU10" s="168"/>
      <c r="ABV10" s="168"/>
      <c r="ABW10" s="168"/>
      <c r="ABX10" s="168"/>
      <c r="ABY10" s="168"/>
      <c r="ABZ10" s="168"/>
      <c r="ACA10" s="168"/>
      <c r="ACB10" s="168"/>
      <c r="ACC10" s="168"/>
      <c r="ACD10" s="168"/>
      <c r="ACE10" s="168"/>
      <c r="ACF10" s="168"/>
      <c r="ACG10" s="168"/>
      <c r="ACH10" s="168"/>
      <c r="ACI10" s="168"/>
      <c r="ACJ10" s="168"/>
      <c r="ACK10" s="168"/>
      <c r="ACL10" s="168"/>
      <c r="ACM10" s="168"/>
      <c r="ACN10" s="168"/>
      <c r="ACO10" s="168"/>
      <c r="ACP10" s="168"/>
      <c r="ACQ10" s="168"/>
      <c r="ACR10" s="168"/>
      <c r="ACS10" s="168"/>
      <c r="ACT10" s="168"/>
      <c r="ACU10" s="168"/>
      <c r="ACV10" s="168"/>
      <c r="ACW10" s="168"/>
      <c r="ACX10" s="168"/>
      <c r="ACY10" s="168"/>
      <c r="ACZ10" s="168"/>
      <c r="ADA10" s="168"/>
      <c r="ADB10" s="168"/>
      <c r="ADC10" s="168"/>
      <c r="ADD10" s="168"/>
      <c r="ADE10" s="168"/>
      <c r="ADF10" s="168"/>
      <c r="ADG10" s="168"/>
      <c r="ADH10" s="168"/>
      <c r="ADI10" s="168"/>
      <c r="ADJ10" s="168"/>
      <c r="ADK10" s="168"/>
      <c r="ADL10" s="168"/>
      <c r="ADM10" s="168"/>
      <c r="ADN10" s="168"/>
      <c r="ADO10" s="168"/>
      <c r="ADP10" s="168"/>
      <c r="ADQ10" s="168"/>
      <c r="ADR10" s="168"/>
      <c r="ADS10" s="168"/>
      <c r="ADT10" s="168"/>
      <c r="ADU10" s="168"/>
      <c r="ADV10" s="168"/>
      <c r="ADW10" s="168"/>
      <c r="ADX10" s="168"/>
      <c r="ADY10" s="168"/>
      <c r="ADZ10" s="168"/>
      <c r="AEA10" s="168"/>
      <c r="AEB10" s="168"/>
      <c r="AEC10" s="168"/>
      <c r="AED10" s="168"/>
      <c r="AEE10" s="168"/>
      <c r="AEF10" s="168"/>
      <c r="AEG10" s="168"/>
      <c r="AEH10" s="168"/>
      <c r="AEI10" s="168"/>
      <c r="AEJ10" s="168"/>
      <c r="AEK10" s="168"/>
      <c r="AEL10" s="168"/>
      <c r="AEM10" s="168"/>
      <c r="AEN10" s="168"/>
      <c r="AEO10" s="168"/>
      <c r="AEP10" s="168"/>
      <c r="AEQ10" s="168"/>
      <c r="AER10" s="168"/>
      <c r="AES10" s="168"/>
      <c r="AET10" s="168"/>
      <c r="AEU10" s="168"/>
      <c r="AEV10" s="168"/>
      <c r="AEW10" s="168"/>
      <c r="AEX10" s="168"/>
      <c r="AEY10" s="168"/>
      <c r="AEZ10" s="168"/>
      <c r="AFA10" s="168"/>
      <c r="AFB10" s="168"/>
      <c r="AFC10" s="168"/>
      <c r="AFD10" s="168"/>
      <c r="AFE10" s="168"/>
      <c r="AFF10" s="168"/>
      <c r="AFG10" s="168"/>
      <c r="AFH10" s="168"/>
      <c r="AFI10" s="168"/>
      <c r="AFJ10" s="168"/>
      <c r="AFK10" s="168"/>
      <c r="AFL10" s="168"/>
      <c r="AFM10" s="168"/>
      <c r="AFN10" s="168"/>
      <c r="AFO10" s="168"/>
      <c r="AFP10" s="168"/>
      <c r="AFQ10" s="168"/>
      <c r="AFR10" s="168"/>
      <c r="AFS10" s="168"/>
      <c r="AFT10" s="168"/>
      <c r="AFU10" s="168"/>
      <c r="AFV10" s="168"/>
      <c r="AFW10" s="168"/>
      <c r="AFX10" s="168"/>
      <c r="AFY10" s="168"/>
      <c r="AFZ10" s="168"/>
      <c r="AGA10" s="168"/>
      <c r="AGB10" s="168"/>
      <c r="AGC10" s="168"/>
      <c r="AGD10" s="168"/>
      <c r="AGE10" s="168"/>
      <c r="AGF10" s="168"/>
      <c r="AGG10" s="168"/>
      <c r="AGH10" s="168"/>
      <c r="AGI10" s="168"/>
      <c r="AGJ10" s="168"/>
      <c r="AGK10" s="168"/>
      <c r="AGL10" s="168"/>
      <c r="AGM10" s="168"/>
      <c r="AGN10" s="168"/>
      <c r="AGO10" s="168"/>
      <c r="AGP10" s="168"/>
      <c r="AGQ10" s="168"/>
      <c r="AGR10" s="168"/>
      <c r="AGS10" s="168"/>
      <c r="AGT10" s="168"/>
      <c r="AGU10" s="168"/>
      <c r="AGV10" s="168"/>
      <c r="AGW10" s="168"/>
      <c r="AGX10" s="168"/>
      <c r="AGY10" s="168"/>
      <c r="AGZ10" s="168"/>
      <c r="AHA10" s="168"/>
      <c r="AHB10" s="168"/>
      <c r="AHC10" s="168"/>
      <c r="AHD10" s="168"/>
      <c r="AHE10" s="168"/>
      <c r="AHF10" s="168"/>
      <c r="AHG10" s="168"/>
      <c r="AHH10" s="168"/>
      <c r="AHI10" s="168"/>
      <c r="AHJ10" s="168"/>
      <c r="AHK10" s="168"/>
      <c r="AHL10" s="168"/>
      <c r="AHM10" s="168"/>
      <c r="AHN10" s="168"/>
      <c r="AHO10" s="168"/>
      <c r="AHP10" s="168"/>
      <c r="AHQ10" s="168"/>
      <c r="AHR10" s="168"/>
      <c r="AHS10" s="168"/>
      <c r="AHT10" s="168"/>
      <c r="AHU10" s="168"/>
      <c r="AHV10" s="168"/>
      <c r="AHW10" s="168"/>
      <c r="AHX10" s="168"/>
      <c r="AHY10" s="168"/>
      <c r="AHZ10" s="168"/>
      <c r="AIA10" s="168"/>
      <c r="AIB10" s="168"/>
      <c r="AIC10" s="168"/>
      <c r="AID10" s="168"/>
      <c r="AIE10" s="168"/>
      <c r="AIF10" s="168"/>
      <c r="AIG10" s="168"/>
      <c r="AIH10" s="168"/>
      <c r="AII10" s="168"/>
      <c r="AIJ10" s="168"/>
      <c r="AIK10" s="168"/>
      <c r="AIL10" s="168"/>
      <c r="AIM10" s="168"/>
      <c r="AIN10" s="168"/>
      <c r="AIO10" s="168"/>
      <c r="AIP10" s="168"/>
      <c r="AIQ10" s="168"/>
      <c r="AIR10" s="168"/>
      <c r="AIS10" s="168"/>
      <c r="AIT10" s="168"/>
      <c r="AIU10" s="168"/>
      <c r="AIV10" s="168"/>
      <c r="AIW10" s="168"/>
      <c r="AIX10" s="168"/>
      <c r="AIY10" s="168"/>
      <c r="AIZ10" s="168"/>
      <c r="AJA10" s="168"/>
      <c r="AJB10" s="168"/>
      <c r="AJC10" s="168"/>
      <c r="AJD10" s="168"/>
      <c r="AJE10" s="168"/>
      <c r="AJF10" s="168"/>
      <c r="AJG10" s="168"/>
      <c r="AJH10" s="168"/>
      <c r="AJI10" s="168"/>
      <c r="AJJ10" s="168"/>
      <c r="AJK10" s="168"/>
      <c r="AJL10" s="168"/>
      <c r="AJM10" s="168"/>
      <c r="AJN10" s="168"/>
      <c r="AJO10" s="168"/>
      <c r="AJP10" s="168"/>
      <c r="AJQ10" s="168"/>
      <c r="AJR10" s="168"/>
      <c r="AJS10" s="168"/>
      <c r="AJT10" s="168"/>
      <c r="AJU10" s="168"/>
      <c r="AJV10" s="168"/>
      <c r="AJW10" s="168"/>
      <c r="AJX10" s="168"/>
      <c r="AJY10" s="168"/>
      <c r="AJZ10" s="168"/>
      <c r="AKA10" s="168"/>
      <c r="AKB10" s="168"/>
      <c r="AKC10" s="168"/>
      <c r="AKD10" s="168"/>
      <c r="AKE10" s="168"/>
      <c r="AKF10" s="168"/>
      <c r="AKG10" s="168"/>
      <c r="AKH10" s="168"/>
      <c r="AKI10" s="168"/>
      <c r="AKJ10" s="168"/>
      <c r="AKK10" s="168"/>
      <c r="AKL10" s="168"/>
      <c r="AKM10" s="168"/>
      <c r="AKN10" s="168"/>
      <c r="AKO10" s="168"/>
      <c r="AKP10" s="168"/>
      <c r="AKQ10" s="168"/>
      <c r="AKR10" s="168"/>
      <c r="AKS10" s="168"/>
      <c r="AKT10" s="168"/>
      <c r="AKU10" s="168"/>
      <c r="AKV10" s="168"/>
      <c r="AKW10" s="168"/>
      <c r="AKX10" s="168"/>
      <c r="AKY10" s="168"/>
      <c r="AKZ10" s="168"/>
      <c r="ALA10" s="168"/>
      <c r="ALB10" s="168"/>
      <c r="ALC10" s="168"/>
      <c r="ALD10" s="168"/>
      <c r="ALE10" s="168"/>
      <c r="ALF10" s="168"/>
      <c r="ALG10" s="168"/>
      <c r="ALH10" s="168"/>
      <c r="ALI10" s="168"/>
      <c r="ALJ10" s="168"/>
      <c r="ALK10" s="168"/>
      <c r="ALL10" s="168"/>
      <c r="ALM10" s="168"/>
      <c r="ALN10" s="168"/>
      <c r="ALO10" s="168"/>
      <c r="ALP10" s="168"/>
      <c r="ALQ10" s="168"/>
      <c r="ALR10" s="168"/>
      <c r="ALS10" s="168"/>
      <c r="ALT10" s="168"/>
      <c r="ALU10" s="168"/>
      <c r="ALV10" s="168"/>
      <c r="ALW10" s="168"/>
      <c r="ALX10" s="168"/>
      <c r="ALY10" s="168"/>
      <c r="ALZ10" s="168"/>
      <c r="AMA10" s="168"/>
    </row>
    <row r="11" spans="1:1015" s="153" customFormat="1" x14ac:dyDescent="0.3">
      <c r="C11" s="253"/>
      <c r="D11" s="253"/>
      <c r="E11" s="253"/>
      <c r="F11" s="253"/>
      <c r="G11" s="253"/>
      <c r="H11" s="254"/>
      <c r="I11" s="168"/>
      <c r="J11" s="168"/>
      <c r="K11" s="253"/>
      <c r="L11" s="253"/>
      <c r="M11" s="253"/>
      <c r="N11" s="253"/>
      <c r="O11" s="253"/>
      <c r="P11" s="253"/>
      <c r="Q11" s="254"/>
      <c r="R11" s="168"/>
      <c r="S11" s="255"/>
      <c r="T11" s="256"/>
      <c r="U11" s="256"/>
      <c r="V11" s="256"/>
      <c r="W11" s="256"/>
      <c r="X11" s="256"/>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c r="HW11" s="168"/>
      <c r="HX11" s="168"/>
      <c r="HY11" s="168"/>
      <c r="HZ11" s="168"/>
      <c r="IA11" s="168"/>
      <c r="IB11" s="168"/>
      <c r="IC11" s="168"/>
      <c r="ID11" s="168"/>
      <c r="IE11" s="168"/>
      <c r="IF11" s="168"/>
      <c r="IG11" s="168"/>
      <c r="IH11" s="168"/>
      <c r="II11" s="168"/>
      <c r="IJ11" s="168"/>
      <c r="IK11" s="168"/>
      <c r="IL11" s="168"/>
      <c r="IM11" s="168"/>
      <c r="IN11" s="168"/>
      <c r="IO11" s="168"/>
      <c r="IP11" s="168"/>
      <c r="IQ11" s="168"/>
      <c r="IR11" s="168"/>
      <c r="IS11" s="168"/>
      <c r="IT11" s="168"/>
      <c r="IU11" s="168"/>
      <c r="IV11" s="168"/>
      <c r="IW11" s="168"/>
      <c r="IX11" s="168"/>
      <c r="IY11" s="168"/>
      <c r="IZ11" s="168"/>
      <c r="JA11" s="168"/>
      <c r="JB11" s="168"/>
      <c r="JC11" s="168"/>
      <c r="JD11" s="168"/>
      <c r="JE11" s="168"/>
      <c r="JF11" s="168"/>
      <c r="JG11" s="168"/>
      <c r="JH11" s="168"/>
      <c r="JI11" s="168"/>
      <c r="JJ11" s="168"/>
      <c r="JK11" s="168"/>
      <c r="JL11" s="168"/>
      <c r="JM11" s="168"/>
      <c r="JN11" s="168"/>
      <c r="JO11" s="168"/>
      <c r="JP11" s="168"/>
      <c r="JQ11" s="168"/>
      <c r="JR11" s="168"/>
      <c r="JS11" s="168"/>
      <c r="JT11" s="168"/>
      <c r="JU11" s="168"/>
      <c r="JV11" s="168"/>
      <c r="JW11" s="168"/>
      <c r="JX11" s="168"/>
      <c r="JY11" s="168"/>
      <c r="JZ11" s="168"/>
      <c r="KA11" s="168"/>
      <c r="KB11" s="168"/>
      <c r="KC11" s="168"/>
      <c r="KD11" s="168"/>
      <c r="KE11" s="168"/>
      <c r="KF11" s="168"/>
      <c r="KG11" s="168"/>
      <c r="KH11" s="168"/>
      <c r="KI11" s="168"/>
      <c r="KJ11" s="168"/>
      <c r="KK11" s="168"/>
      <c r="KL11" s="168"/>
      <c r="KM11" s="168"/>
      <c r="KN11" s="168"/>
      <c r="KO11" s="168"/>
      <c r="KP11" s="168"/>
      <c r="KQ11" s="168"/>
      <c r="KR11" s="168"/>
      <c r="KS11" s="168"/>
      <c r="KT11" s="168"/>
      <c r="KU11" s="168"/>
      <c r="KV11" s="168"/>
      <c r="KW11" s="168"/>
      <c r="KX11" s="168"/>
      <c r="KY11" s="168"/>
      <c r="KZ11" s="168"/>
      <c r="LA11" s="168"/>
      <c r="LB11" s="168"/>
      <c r="LC11" s="168"/>
      <c r="LD11" s="168"/>
      <c r="LE11" s="168"/>
      <c r="LF11" s="168"/>
      <c r="LG11" s="168"/>
      <c r="LH11" s="168"/>
      <c r="LI11" s="168"/>
      <c r="LJ11" s="168"/>
      <c r="LK11" s="168"/>
      <c r="LL11" s="168"/>
      <c r="LM11" s="168"/>
      <c r="LN11" s="168"/>
      <c r="LO11" s="168"/>
      <c r="LP11" s="168"/>
      <c r="LQ11" s="168"/>
      <c r="LR11" s="168"/>
      <c r="LS11" s="168"/>
      <c r="LT11" s="168"/>
      <c r="LU11" s="168"/>
      <c r="LV11" s="168"/>
      <c r="LW11" s="168"/>
      <c r="LX11" s="168"/>
      <c r="LY11" s="168"/>
      <c r="LZ11" s="168"/>
      <c r="MA11" s="168"/>
      <c r="MB11" s="168"/>
      <c r="MC11" s="168"/>
      <c r="MD11" s="168"/>
      <c r="ME11" s="168"/>
      <c r="MF11" s="168"/>
      <c r="MG11" s="168"/>
      <c r="MH11" s="168"/>
      <c r="MI11" s="168"/>
      <c r="MJ11" s="168"/>
      <c r="MK11" s="168"/>
      <c r="ML11" s="168"/>
      <c r="MM11" s="168"/>
      <c r="MN11" s="168"/>
      <c r="MO11" s="168"/>
      <c r="MP11" s="168"/>
      <c r="MQ11" s="168"/>
      <c r="MR11" s="168"/>
      <c r="MS11" s="168"/>
      <c r="MT11" s="168"/>
      <c r="MU11" s="168"/>
      <c r="MV11" s="168"/>
      <c r="MW11" s="168"/>
      <c r="MX11" s="168"/>
      <c r="MY11" s="168"/>
      <c r="MZ11" s="168"/>
      <c r="NA11" s="168"/>
      <c r="NB11" s="168"/>
      <c r="NC11" s="168"/>
      <c r="ND11" s="168"/>
      <c r="NE11" s="168"/>
      <c r="NF11" s="168"/>
      <c r="NG11" s="168"/>
      <c r="NH11" s="168"/>
      <c r="NI11" s="168"/>
      <c r="NJ11" s="168"/>
      <c r="NK11" s="168"/>
      <c r="NL11" s="168"/>
      <c r="NM11" s="168"/>
      <c r="NN11" s="168"/>
      <c r="NO11" s="168"/>
      <c r="NP11" s="168"/>
      <c r="NQ11" s="168"/>
      <c r="NR11" s="168"/>
      <c r="NS11" s="168"/>
      <c r="NT11" s="168"/>
      <c r="NU11" s="168"/>
      <c r="NV11" s="168"/>
      <c r="NW11" s="168"/>
      <c r="NX11" s="168"/>
      <c r="NY11" s="168"/>
      <c r="NZ11" s="168"/>
      <c r="OA11" s="168"/>
      <c r="OB11" s="168"/>
      <c r="OC11" s="168"/>
      <c r="OD11" s="168"/>
      <c r="OE11" s="168"/>
      <c r="OF11" s="168"/>
      <c r="OG11" s="168"/>
      <c r="OH11" s="168"/>
      <c r="OI11" s="168"/>
      <c r="OJ11" s="168"/>
      <c r="OK11" s="168"/>
      <c r="OL11" s="168"/>
      <c r="OM11" s="168"/>
      <c r="ON11" s="168"/>
      <c r="OO11" s="168"/>
      <c r="OP11" s="168"/>
      <c r="OQ11" s="168"/>
      <c r="OR11" s="168"/>
      <c r="OS11" s="168"/>
      <c r="OT11" s="168"/>
      <c r="OU11" s="168"/>
      <c r="OV11" s="168"/>
      <c r="OW11" s="168"/>
      <c r="OX11" s="168"/>
      <c r="OY11" s="168"/>
      <c r="OZ11" s="168"/>
      <c r="PA11" s="168"/>
      <c r="PB11" s="168"/>
      <c r="PC11" s="168"/>
      <c r="PD11" s="168"/>
      <c r="PE11" s="168"/>
      <c r="PF11" s="168"/>
      <c r="PG11" s="168"/>
      <c r="PH11" s="168"/>
      <c r="PI11" s="168"/>
      <c r="PJ11" s="168"/>
      <c r="PK11" s="168"/>
      <c r="PL11" s="168"/>
      <c r="PM11" s="168"/>
      <c r="PN11" s="168"/>
      <c r="PO11" s="168"/>
      <c r="PP11" s="168"/>
      <c r="PQ11" s="168"/>
      <c r="PR11" s="168"/>
      <c r="PS11" s="168"/>
      <c r="PT11" s="168"/>
      <c r="PU11" s="168"/>
      <c r="PV11" s="168"/>
      <c r="PW11" s="168"/>
      <c r="PX11" s="168"/>
      <c r="PY11" s="168"/>
      <c r="PZ11" s="168"/>
      <c r="QA11" s="168"/>
      <c r="QB11" s="168"/>
      <c r="QC11" s="168"/>
      <c r="QD11" s="168"/>
      <c r="QE11" s="168"/>
      <c r="QF11" s="168"/>
      <c r="QG11" s="168"/>
      <c r="QH11" s="168"/>
      <c r="QI11" s="168"/>
      <c r="QJ11" s="168"/>
      <c r="QK11" s="168"/>
      <c r="QL11" s="168"/>
      <c r="QM11" s="168"/>
      <c r="QN11" s="168"/>
      <c r="QO11" s="168"/>
      <c r="QP11" s="168"/>
      <c r="QQ11" s="168"/>
      <c r="QR11" s="168"/>
      <c r="QS11" s="168"/>
      <c r="QT11" s="168"/>
      <c r="QU11" s="168"/>
      <c r="QV11" s="168"/>
      <c r="QW11" s="168"/>
      <c r="QX11" s="168"/>
      <c r="QY11" s="168"/>
      <c r="QZ11" s="168"/>
      <c r="RA11" s="168"/>
      <c r="RB11" s="168"/>
      <c r="RC11" s="168"/>
      <c r="RD11" s="168"/>
      <c r="RE11" s="168"/>
      <c r="RF11" s="168"/>
      <c r="RG11" s="168"/>
      <c r="RH11" s="168"/>
      <c r="RI11" s="168"/>
      <c r="RJ11" s="168"/>
      <c r="RK11" s="168"/>
      <c r="RL11" s="168"/>
      <c r="RM11" s="168"/>
      <c r="RN11" s="168"/>
      <c r="RO11" s="168"/>
      <c r="RP11" s="168"/>
      <c r="RQ11" s="168"/>
      <c r="RR11" s="168"/>
      <c r="RS11" s="168"/>
      <c r="RT11" s="168"/>
      <c r="RU11" s="168"/>
      <c r="RV11" s="168"/>
      <c r="RW11" s="168"/>
      <c r="RX11" s="168"/>
      <c r="RY11" s="168"/>
      <c r="RZ11" s="168"/>
      <c r="SA11" s="168"/>
      <c r="SB11" s="168"/>
      <c r="SC11" s="168"/>
      <c r="SD11" s="168"/>
      <c r="SE11" s="168"/>
      <c r="SF11" s="168"/>
      <c r="SG11" s="168"/>
      <c r="SH11" s="168"/>
      <c r="SI11" s="168"/>
      <c r="SJ11" s="168"/>
      <c r="SK11" s="168"/>
      <c r="SL11" s="168"/>
      <c r="SM11" s="168"/>
      <c r="SN11" s="168"/>
      <c r="SO11" s="168"/>
      <c r="SP11" s="168"/>
      <c r="SQ11" s="168"/>
      <c r="SR11" s="168"/>
      <c r="SS11" s="168"/>
      <c r="ST11" s="168"/>
      <c r="SU11" s="168"/>
      <c r="SV11" s="168"/>
      <c r="SW11" s="168"/>
      <c r="SX11" s="168"/>
      <c r="SY11" s="168"/>
      <c r="SZ11" s="168"/>
      <c r="TA11" s="168"/>
      <c r="TB11" s="168"/>
      <c r="TC11" s="168"/>
      <c r="TD11" s="168"/>
      <c r="TE11" s="168"/>
      <c r="TF11" s="168"/>
      <c r="TG11" s="168"/>
      <c r="TH11" s="168"/>
      <c r="TI11" s="168"/>
      <c r="TJ11" s="168"/>
      <c r="TK11" s="168"/>
      <c r="TL11" s="168"/>
      <c r="TM11" s="168"/>
      <c r="TN11" s="168"/>
      <c r="TO11" s="168"/>
      <c r="TP11" s="168"/>
      <c r="TQ11" s="168"/>
      <c r="TR11" s="168"/>
      <c r="TS11" s="168"/>
      <c r="TT11" s="168"/>
      <c r="TU11" s="168"/>
      <c r="TV11" s="168"/>
      <c r="TW11" s="168"/>
      <c r="TX11" s="168"/>
      <c r="TY11" s="168"/>
      <c r="TZ11" s="168"/>
      <c r="UA11" s="168"/>
      <c r="UB11" s="168"/>
      <c r="UC11" s="168"/>
      <c r="UD11" s="168"/>
      <c r="UE11" s="168"/>
      <c r="UF11" s="168"/>
      <c r="UG11" s="168"/>
      <c r="UH11" s="168"/>
      <c r="UI11" s="168"/>
      <c r="UJ11" s="168"/>
      <c r="UK11" s="168"/>
      <c r="UL11" s="168"/>
      <c r="UM11" s="168"/>
      <c r="UN11" s="168"/>
      <c r="UO11" s="168"/>
      <c r="UP11" s="168"/>
      <c r="UQ11" s="168"/>
      <c r="UR11" s="168"/>
      <c r="US11" s="168"/>
      <c r="UT11" s="168"/>
      <c r="UU11" s="168"/>
      <c r="UV11" s="168"/>
      <c r="UW11" s="168"/>
      <c r="UX11" s="168"/>
      <c r="UY11" s="168"/>
      <c r="UZ11" s="168"/>
      <c r="VA11" s="168"/>
      <c r="VB11" s="168"/>
      <c r="VC11" s="168"/>
      <c r="VD11" s="168"/>
      <c r="VE11" s="168"/>
      <c r="VF11" s="168"/>
      <c r="VG11" s="168"/>
      <c r="VH11" s="168"/>
      <c r="VI11" s="168"/>
      <c r="VJ11" s="168"/>
      <c r="VK11" s="168"/>
      <c r="VL11" s="168"/>
      <c r="VM11" s="168"/>
      <c r="VN11" s="168"/>
      <c r="VO11" s="168"/>
      <c r="VP11" s="168"/>
      <c r="VQ11" s="168"/>
      <c r="VR11" s="168"/>
      <c r="VS11" s="168"/>
      <c r="VT11" s="168"/>
      <c r="VU11" s="168"/>
      <c r="VV11" s="168"/>
      <c r="VW11" s="168"/>
      <c r="VX11" s="168"/>
      <c r="VY11" s="168"/>
      <c r="VZ11" s="168"/>
      <c r="WA11" s="168"/>
      <c r="WB11" s="168"/>
      <c r="WC11" s="168"/>
      <c r="WD11" s="168"/>
      <c r="WE11" s="168"/>
      <c r="WF11" s="168"/>
      <c r="WG11" s="168"/>
      <c r="WH11" s="168"/>
      <c r="WI11" s="168"/>
      <c r="WJ11" s="168"/>
      <c r="WK11" s="168"/>
      <c r="WL11" s="168"/>
      <c r="WM11" s="168"/>
      <c r="WN11" s="168"/>
      <c r="WO11" s="168"/>
      <c r="WP11" s="168"/>
      <c r="WQ11" s="168"/>
      <c r="WR11" s="168"/>
      <c r="WS11" s="168"/>
      <c r="WT11" s="168"/>
      <c r="WU11" s="168"/>
      <c r="WV11" s="168"/>
      <c r="WW11" s="168"/>
      <c r="WX11" s="168"/>
      <c r="WY11" s="168"/>
      <c r="WZ11" s="168"/>
      <c r="XA11" s="168"/>
      <c r="XB11" s="168"/>
      <c r="XC11" s="168"/>
      <c r="XD11" s="168"/>
      <c r="XE11" s="168"/>
      <c r="XF11" s="168"/>
      <c r="XG11" s="168"/>
      <c r="XH11" s="168"/>
      <c r="XI11" s="168"/>
      <c r="XJ11" s="168"/>
      <c r="XK11" s="168"/>
      <c r="XL11" s="168"/>
      <c r="XM11" s="168"/>
      <c r="XN11" s="168"/>
      <c r="XO11" s="168"/>
      <c r="XP11" s="168"/>
      <c r="XQ11" s="168"/>
      <c r="XR11" s="168"/>
      <c r="XS11" s="168"/>
      <c r="XT11" s="168"/>
      <c r="XU11" s="168"/>
      <c r="XV11" s="168"/>
      <c r="XW11" s="168"/>
      <c r="XX11" s="168"/>
      <c r="XY11" s="168"/>
      <c r="XZ11" s="168"/>
      <c r="YA11" s="168"/>
      <c r="YB11" s="168"/>
      <c r="YC11" s="168"/>
      <c r="YD11" s="168"/>
      <c r="YE11" s="168"/>
      <c r="YF11" s="168"/>
      <c r="YG11" s="168"/>
      <c r="YH11" s="168"/>
      <c r="YI11" s="168"/>
      <c r="YJ11" s="168"/>
      <c r="YK11" s="168"/>
      <c r="YL11" s="168"/>
      <c r="YM11" s="168"/>
      <c r="YN11" s="168"/>
      <c r="YO11" s="168"/>
      <c r="YP11" s="168"/>
      <c r="YQ11" s="168"/>
      <c r="YR11" s="168"/>
      <c r="YS11" s="168"/>
      <c r="YT11" s="168"/>
      <c r="YU11" s="168"/>
      <c r="YV11" s="168"/>
      <c r="YW11" s="168"/>
      <c r="YX11" s="168"/>
      <c r="YY11" s="168"/>
      <c r="YZ11" s="168"/>
      <c r="ZA11" s="168"/>
      <c r="ZB11" s="168"/>
      <c r="ZC11" s="168"/>
      <c r="ZD11" s="168"/>
      <c r="ZE11" s="168"/>
      <c r="ZF11" s="168"/>
      <c r="ZG11" s="168"/>
      <c r="ZH11" s="168"/>
      <c r="ZI11" s="168"/>
      <c r="ZJ11" s="168"/>
      <c r="ZK11" s="168"/>
      <c r="ZL11" s="168"/>
      <c r="ZM11" s="168"/>
      <c r="ZN11" s="168"/>
      <c r="ZO11" s="168"/>
      <c r="ZP11" s="168"/>
      <c r="ZQ11" s="168"/>
      <c r="ZR11" s="168"/>
      <c r="ZS11" s="168"/>
      <c r="ZT11" s="168"/>
      <c r="ZU11" s="168"/>
      <c r="ZV11" s="168"/>
      <c r="ZW11" s="168"/>
      <c r="ZX11" s="168"/>
      <c r="ZY11" s="168"/>
      <c r="ZZ11" s="168"/>
      <c r="AAA11" s="168"/>
      <c r="AAB11" s="168"/>
      <c r="AAC11" s="168"/>
      <c r="AAD11" s="168"/>
      <c r="AAE11" s="168"/>
      <c r="AAF11" s="168"/>
      <c r="AAG11" s="168"/>
      <c r="AAH11" s="168"/>
      <c r="AAI11" s="168"/>
      <c r="AAJ11" s="168"/>
      <c r="AAK11" s="168"/>
      <c r="AAL11" s="168"/>
      <c r="AAM11" s="168"/>
      <c r="AAN11" s="168"/>
      <c r="AAO11" s="168"/>
      <c r="AAP11" s="168"/>
      <c r="AAQ11" s="168"/>
      <c r="AAR11" s="168"/>
      <c r="AAS11" s="168"/>
      <c r="AAT11" s="168"/>
      <c r="AAU11" s="168"/>
      <c r="AAV11" s="168"/>
      <c r="AAW11" s="168"/>
      <c r="AAX11" s="168"/>
      <c r="AAY11" s="168"/>
      <c r="AAZ11" s="168"/>
      <c r="ABA11" s="168"/>
      <c r="ABB11" s="168"/>
      <c r="ABC11" s="168"/>
      <c r="ABD11" s="168"/>
      <c r="ABE11" s="168"/>
      <c r="ABF11" s="168"/>
      <c r="ABG11" s="168"/>
      <c r="ABH11" s="168"/>
      <c r="ABI11" s="168"/>
      <c r="ABJ11" s="168"/>
      <c r="ABK11" s="168"/>
      <c r="ABL11" s="168"/>
      <c r="ABM11" s="168"/>
      <c r="ABN11" s="168"/>
      <c r="ABO11" s="168"/>
      <c r="ABP11" s="168"/>
      <c r="ABQ11" s="168"/>
      <c r="ABR11" s="168"/>
      <c r="ABS11" s="168"/>
      <c r="ABT11" s="168"/>
      <c r="ABU11" s="168"/>
      <c r="ABV11" s="168"/>
      <c r="ABW11" s="168"/>
      <c r="ABX11" s="168"/>
      <c r="ABY11" s="168"/>
      <c r="ABZ11" s="168"/>
      <c r="ACA11" s="168"/>
      <c r="ACB11" s="168"/>
      <c r="ACC11" s="168"/>
      <c r="ACD11" s="168"/>
      <c r="ACE11" s="168"/>
      <c r="ACF11" s="168"/>
      <c r="ACG11" s="168"/>
      <c r="ACH11" s="168"/>
      <c r="ACI11" s="168"/>
      <c r="ACJ11" s="168"/>
      <c r="ACK11" s="168"/>
      <c r="ACL11" s="168"/>
      <c r="ACM11" s="168"/>
      <c r="ACN11" s="168"/>
      <c r="ACO11" s="168"/>
      <c r="ACP11" s="168"/>
      <c r="ACQ11" s="168"/>
      <c r="ACR11" s="168"/>
      <c r="ACS11" s="168"/>
      <c r="ACT11" s="168"/>
      <c r="ACU11" s="168"/>
      <c r="ACV11" s="168"/>
      <c r="ACW11" s="168"/>
      <c r="ACX11" s="168"/>
      <c r="ACY11" s="168"/>
      <c r="ACZ11" s="168"/>
      <c r="ADA11" s="168"/>
      <c r="ADB11" s="168"/>
      <c r="ADC11" s="168"/>
      <c r="ADD11" s="168"/>
      <c r="ADE11" s="168"/>
      <c r="ADF11" s="168"/>
      <c r="ADG11" s="168"/>
      <c r="ADH11" s="168"/>
      <c r="ADI11" s="168"/>
      <c r="ADJ11" s="168"/>
      <c r="ADK11" s="168"/>
      <c r="ADL11" s="168"/>
      <c r="ADM11" s="168"/>
      <c r="ADN11" s="168"/>
      <c r="ADO11" s="168"/>
      <c r="ADP11" s="168"/>
      <c r="ADQ11" s="168"/>
      <c r="ADR11" s="168"/>
      <c r="ADS11" s="168"/>
      <c r="ADT11" s="168"/>
      <c r="ADU11" s="168"/>
      <c r="ADV11" s="168"/>
      <c r="ADW11" s="168"/>
      <c r="ADX11" s="168"/>
      <c r="ADY11" s="168"/>
      <c r="ADZ11" s="168"/>
      <c r="AEA11" s="168"/>
      <c r="AEB11" s="168"/>
      <c r="AEC11" s="168"/>
      <c r="AED11" s="168"/>
      <c r="AEE11" s="168"/>
      <c r="AEF11" s="168"/>
      <c r="AEG11" s="168"/>
      <c r="AEH11" s="168"/>
      <c r="AEI11" s="168"/>
      <c r="AEJ11" s="168"/>
      <c r="AEK11" s="168"/>
      <c r="AEL11" s="168"/>
      <c r="AEM11" s="168"/>
      <c r="AEN11" s="168"/>
      <c r="AEO11" s="168"/>
      <c r="AEP11" s="168"/>
      <c r="AEQ11" s="168"/>
      <c r="AER11" s="168"/>
      <c r="AES11" s="168"/>
      <c r="AET11" s="168"/>
      <c r="AEU11" s="168"/>
      <c r="AEV11" s="168"/>
      <c r="AEW11" s="168"/>
      <c r="AEX11" s="168"/>
      <c r="AEY11" s="168"/>
      <c r="AEZ11" s="168"/>
      <c r="AFA11" s="168"/>
      <c r="AFB11" s="168"/>
      <c r="AFC11" s="168"/>
      <c r="AFD11" s="168"/>
      <c r="AFE11" s="168"/>
      <c r="AFF11" s="168"/>
      <c r="AFG11" s="168"/>
      <c r="AFH11" s="168"/>
      <c r="AFI11" s="168"/>
      <c r="AFJ11" s="168"/>
      <c r="AFK11" s="168"/>
      <c r="AFL11" s="168"/>
      <c r="AFM11" s="168"/>
      <c r="AFN11" s="168"/>
      <c r="AFO11" s="168"/>
      <c r="AFP11" s="168"/>
      <c r="AFQ11" s="168"/>
      <c r="AFR11" s="168"/>
      <c r="AFS11" s="168"/>
      <c r="AFT11" s="168"/>
      <c r="AFU11" s="168"/>
      <c r="AFV11" s="168"/>
      <c r="AFW11" s="168"/>
      <c r="AFX11" s="168"/>
      <c r="AFY11" s="168"/>
      <c r="AFZ11" s="168"/>
      <c r="AGA11" s="168"/>
      <c r="AGB11" s="168"/>
      <c r="AGC11" s="168"/>
      <c r="AGD11" s="168"/>
      <c r="AGE11" s="168"/>
      <c r="AGF11" s="168"/>
      <c r="AGG11" s="168"/>
      <c r="AGH11" s="168"/>
      <c r="AGI11" s="168"/>
      <c r="AGJ11" s="168"/>
      <c r="AGK11" s="168"/>
      <c r="AGL11" s="168"/>
      <c r="AGM11" s="168"/>
      <c r="AGN11" s="168"/>
      <c r="AGO11" s="168"/>
      <c r="AGP11" s="168"/>
      <c r="AGQ11" s="168"/>
      <c r="AGR11" s="168"/>
      <c r="AGS11" s="168"/>
      <c r="AGT11" s="168"/>
      <c r="AGU11" s="168"/>
      <c r="AGV11" s="168"/>
      <c r="AGW11" s="168"/>
      <c r="AGX11" s="168"/>
      <c r="AGY11" s="168"/>
      <c r="AGZ11" s="168"/>
      <c r="AHA11" s="168"/>
      <c r="AHB11" s="168"/>
      <c r="AHC11" s="168"/>
      <c r="AHD11" s="168"/>
      <c r="AHE11" s="168"/>
      <c r="AHF11" s="168"/>
      <c r="AHG11" s="168"/>
      <c r="AHH11" s="168"/>
      <c r="AHI11" s="168"/>
      <c r="AHJ11" s="168"/>
      <c r="AHK11" s="168"/>
      <c r="AHL11" s="168"/>
      <c r="AHM11" s="168"/>
      <c r="AHN11" s="168"/>
      <c r="AHO11" s="168"/>
      <c r="AHP11" s="168"/>
      <c r="AHQ11" s="168"/>
      <c r="AHR11" s="168"/>
      <c r="AHS11" s="168"/>
      <c r="AHT11" s="168"/>
      <c r="AHU11" s="168"/>
      <c r="AHV11" s="168"/>
      <c r="AHW11" s="168"/>
      <c r="AHX11" s="168"/>
      <c r="AHY11" s="168"/>
      <c r="AHZ11" s="168"/>
      <c r="AIA11" s="168"/>
      <c r="AIB11" s="168"/>
      <c r="AIC11" s="168"/>
      <c r="AID11" s="168"/>
      <c r="AIE11" s="168"/>
      <c r="AIF11" s="168"/>
      <c r="AIG11" s="168"/>
      <c r="AIH11" s="168"/>
      <c r="AII11" s="168"/>
      <c r="AIJ11" s="168"/>
      <c r="AIK11" s="168"/>
      <c r="AIL11" s="168"/>
      <c r="AIM11" s="168"/>
      <c r="AIN11" s="168"/>
      <c r="AIO11" s="168"/>
      <c r="AIP11" s="168"/>
      <c r="AIQ11" s="168"/>
      <c r="AIR11" s="168"/>
      <c r="AIS11" s="168"/>
      <c r="AIT11" s="168"/>
      <c r="AIU11" s="168"/>
      <c r="AIV11" s="168"/>
      <c r="AIW11" s="168"/>
      <c r="AIX11" s="168"/>
      <c r="AIY11" s="168"/>
      <c r="AIZ11" s="168"/>
      <c r="AJA11" s="168"/>
      <c r="AJB11" s="168"/>
      <c r="AJC11" s="168"/>
      <c r="AJD11" s="168"/>
      <c r="AJE11" s="168"/>
      <c r="AJF11" s="168"/>
      <c r="AJG11" s="168"/>
      <c r="AJH11" s="168"/>
      <c r="AJI11" s="168"/>
      <c r="AJJ11" s="168"/>
      <c r="AJK11" s="168"/>
      <c r="AJL11" s="168"/>
      <c r="AJM11" s="168"/>
      <c r="AJN11" s="168"/>
      <c r="AJO11" s="168"/>
      <c r="AJP11" s="168"/>
      <c r="AJQ11" s="168"/>
      <c r="AJR11" s="168"/>
      <c r="AJS11" s="168"/>
      <c r="AJT11" s="168"/>
      <c r="AJU11" s="168"/>
      <c r="AJV11" s="168"/>
      <c r="AJW11" s="168"/>
      <c r="AJX11" s="168"/>
      <c r="AJY11" s="168"/>
      <c r="AJZ11" s="168"/>
      <c r="AKA11" s="168"/>
      <c r="AKB11" s="168"/>
      <c r="AKC11" s="168"/>
      <c r="AKD11" s="168"/>
      <c r="AKE11" s="168"/>
      <c r="AKF11" s="168"/>
      <c r="AKG11" s="168"/>
      <c r="AKH11" s="168"/>
      <c r="AKI11" s="168"/>
      <c r="AKJ11" s="168"/>
      <c r="AKK11" s="168"/>
      <c r="AKL11" s="168"/>
      <c r="AKM11" s="168"/>
      <c r="AKN11" s="168"/>
      <c r="AKO11" s="168"/>
      <c r="AKP11" s="168"/>
      <c r="AKQ11" s="168"/>
      <c r="AKR11" s="168"/>
      <c r="AKS11" s="168"/>
      <c r="AKT11" s="168"/>
      <c r="AKU11" s="168"/>
      <c r="AKV11" s="168"/>
      <c r="AKW11" s="168"/>
      <c r="AKX11" s="168"/>
      <c r="AKY11" s="168"/>
      <c r="AKZ11" s="168"/>
      <c r="ALA11" s="168"/>
      <c r="ALB11" s="168"/>
      <c r="ALC11" s="168"/>
      <c r="ALD11" s="168"/>
      <c r="ALE11" s="168"/>
      <c r="ALF11" s="168"/>
      <c r="ALG11" s="168"/>
      <c r="ALH11" s="168"/>
      <c r="ALI11" s="168"/>
      <c r="ALJ11" s="168"/>
      <c r="ALK11" s="168"/>
      <c r="ALL11" s="168"/>
      <c r="ALM11" s="168"/>
      <c r="ALN11" s="168"/>
      <c r="ALO11" s="168"/>
      <c r="ALP11" s="168"/>
      <c r="ALQ11" s="168"/>
      <c r="ALR11" s="168"/>
      <c r="ALS11" s="168"/>
      <c r="ALT11" s="168"/>
      <c r="ALU11" s="168"/>
      <c r="ALV11" s="168"/>
      <c r="ALW11" s="168"/>
      <c r="ALX11" s="168"/>
      <c r="ALY11" s="168"/>
      <c r="ALZ11" s="168"/>
      <c r="AMA11" s="168"/>
    </row>
    <row r="12" spans="1:1015" s="153" customFormat="1" x14ac:dyDescent="0.3">
      <c r="C12" s="253"/>
      <c r="D12" s="253"/>
      <c r="E12" s="253"/>
      <c r="F12" s="253"/>
      <c r="G12" s="253"/>
      <c r="H12" s="254"/>
      <c r="I12" s="168"/>
      <c r="J12" s="168"/>
      <c r="K12" s="253"/>
      <c r="L12" s="253"/>
      <c r="M12" s="253"/>
      <c r="N12" s="253"/>
      <c r="O12" s="253"/>
      <c r="P12" s="253"/>
      <c r="Q12" s="254"/>
      <c r="R12" s="168"/>
      <c r="S12" s="255"/>
      <c r="T12" s="256"/>
      <c r="U12" s="256"/>
      <c r="V12" s="256"/>
      <c r="W12" s="256"/>
      <c r="X12" s="256"/>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c r="HW12" s="168"/>
      <c r="HX12" s="168"/>
      <c r="HY12" s="168"/>
      <c r="HZ12" s="168"/>
      <c r="IA12" s="168"/>
      <c r="IB12" s="168"/>
      <c r="IC12" s="168"/>
      <c r="ID12" s="168"/>
      <c r="IE12" s="168"/>
      <c r="IF12" s="168"/>
      <c r="IG12" s="168"/>
      <c r="IH12" s="168"/>
      <c r="II12" s="168"/>
      <c r="IJ12" s="168"/>
      <c r="IK12" s="168"/>
      <c r="IL12" s="168"/>
      <c r="IM12" s="168"/>
      <c r="IN12" s="168"/>
      <c r="IO12" s="168"/>
      <c r="IP12" s="168"/>
      <c r="IQ12" s="168"/>
      <c r="IR12" s="168"/>
      <c r="IS12" s="168"/>
      <c r="IT12" s="168"/>
      <c r="IU12" s="168"/>
      <c r="IV12" s="168"/>
      <c r="IW12" s="168"/>
      <c r="IX12" s="168"/>
      <c r="IY12" s="168"/>
      <c r="IZ12" s="168"/>
      <c r="JA12" s="168"/>
      <c r="JB12" s="168"/>
      <c r="JC12" s="168"/>
      <c r="JD12" s="168"/>
      <c r="JE12" s="168"/>
      <c r="JF12" s="168"/>
      <c r="JG12" s="168"/>
      <c r="JH12" s="168"/>
      <c r="JI12" s="168"/>
      <c r="JJ12" s="168"/>
      <c r="JK12" s="168"/>
      <c r="JL12" s="168"/>
      <c r="JM12" s="168"/>
      <c r="JN12" s="168"/>
      <c r="JO12" s="168"/>
      <c r="JP12" s="168"/>
      <c r="JQ12" s="168"/>
      <c r="JR12" s="168"/>
      <c r="JS12" s="168"/>
      <c r="JT12" s="168"/>
      <c r="JU12" s="168"/>
      <c r="JV12" s="168"/>
      <c r="JW12" s="168"/>
      <c r="JX12" s="168"/>
      <c r="JY12" s="168"/>
      <c r="JZ12" s="168"/>
      <c r="KA12" s="168"/>
      <c r="KB12" s="168"/>
      <c r="KC12" s="168"/>
      <c r="KD12" s="168"/>
      <c r="KE12" s="168"/>
      <c r="KF12" s="168"/>
      <c r="KG12" s="168"/>
      <c r="KH12" s="168"/>
      <c r="KI12" s="168"/>
      <c r="KJ12" s="168"/>
      <c r="KK12" s="168"/>
      <c r="KL12" s="168"/>
      <c r="KM12" s="168"/>
      <c r="KN12" s="168"/>
      <c r="KO12" s="168"/>
      <c r="KP12" s="168"/>
      <c r="KQ12" s="168"/>
      <c r="KR12" s="168"/>
      <c r="KS12" s="168"/>
      <c r="KT12" s="168"/>
      <c r="KU12" s="168"/>
      <c r="KV12" s="168"/>
      <c r="KW12" s="168"/>
      <c r="KX12" s="168"/>
      <c r="KY12" s="168"/>
      <c r="KZ12" s="168"/>
      <c r="LA12" s="168"/>
      <c r="LB12" s="168"/>
      <c r="LC12" s="168"/>
      <c r="LD12" s="168"/>
      <c r="LE12" s="168"/>
      <c r="LF12" s="168"/>
      <c r="LG12" s="168"/>
      <c r="LH12" s="168"/>
      <c r="LI12" s="168"/>
      <c r="LJ12" s="168"/>
      <c r="LK12" s="168"/>
      <c r="LL12" s="168"/>
      <c r="LM12" s="168"/>
      <c r="LN12" s="168"/>
      <c r="LO12" s="168"/>
      <c r="LP12" s="168"/>
      <c r="LQ12" s="168"/>
      <c r="LR12" s="168"/>
      <c r="LS12" s="168"/>
      <c r="LT12" s="168"/>
      <c r="LU12" s="168"/>
      <c r="LV12" s="168"/>
      <c r="LW12" s="168"/>
      <c r="LX12" s="168"/>
      <c r="LY12" s="168"/>
      <c r="LZ12" s="168"/>
      <c r="MA12" s="168"/>
      <c r="MB12" s="168"/>
      <c r="MC12" s="168"/>
      <c r="MD12" s="168"/>
      <c r="ME12" s="168"/>
      <c r="MF12" s="168"/>
      <c r="MG12" s="168"/>
      <c r="MH12" s="168"/>
      <c r="MI12" s="168"/>
      <c r="MJ12" s="168"/>
      <c r="MK12" s="168"/>
      <c r="ML12" s="168"/>
      <c r="MM12" s="168"/>
      <c r="MN12" s="168"/>
      <c r="MO12" s="168"/>
      <c r="MP12" s="168"/>
      <c r="MQ12" s="168"/>
      <c r="MR12" s="168"/>
      <c r="MS12" s="168"/>
      <c r="MT12" s="168"/>
      <c r="MU12" s="168"/>
      <c r="MV12" s="168"/>
      <c r="MW12" s="168"/>
      <c r="MX12" s="168"/>
      <c r="MY12" s="168"/>
      <c r="MZ12" s="168"/>
      <c r="NA12" s="168"/>
      <c r="NB12" s="168"/>
      <c r="NC12" s="168"/>
      <c r="ND12" s="168"/>
      <c r="NE12" s="168"/>
      <c r="NF12" s="168"/>
      <c r="NG12" s="168"/>
      <c r="NH12" s="168"/>
      <c r="NI12" s="168"/>
      <c r="NJ12" s="168"/>
      <c r="NK12" s="168"/>
      <c r="NL12" s="168"/>
      <c r="NM12" s="168"/>
      <c r="NN12" s="168"/>
      <c r="NO12" s="168"/>
      <c r="NP12" s="168"/>
      <c r="NQ12" s="168"/>
      <c r="NR12" s="168"/>
      <c r="NS12" s="168"/>
      <c r="NT12" s="168"/>
      <c r="NU12" s="168"/>
      <c r="NV12" s="168"/>
      <c r="NW12" s="168"/>
      <c r="NX12" s="168"/>
      <c r="NY12" s="168"/>
      <c r="NZ12" s="168"/>
      <c r="OA12" s="168"/>
      <c r="OB12" s="168"/>
      <c r="OC12" s="168"/>
      <c r="OD12" s="168"/>
      <c r="OE12" s="168"/>
      <c r="OF12" s="168"/>
      <c r="OG12" s="168"/>
      <c r="OH12" s="168"/>
      <c r="OI12" s="168"/>
      <c r="OJ12" s="168"/>
      <c r="OK12" s="168"/>
      <c r="OL12" s="168"/>
      <c r="OM12" s="168"/>
      <c r="ON12" s="168"/>
      <c r="OO12" s="168"/>
      <c r="OP12" s="168"/>
      <c r="OQ12" s="168"/>
      <c r="OR12" s="168"/>
      <c r="OS12" s="168"/>
      <c r="OT12" s="168"/>
      <c r="OU12" s="168"/>
      <c r="OV12" s="168"/>
      <c r="OW12" s="168"/>
      <c r="OX12" s="168"/>
      <c r="OY12" s="168"/>
      <c r="OZ12" s="168"/>
      <c r="PA12" s="168"/>
      <c r="PB12" s="168"/>
      <c r="PC12" s="168"/>
      <c r="PD12" s="168"/>
      <c r="PE12" s="168"/>
      <c r="PF12" s="168"/>
      <c r="PG12" s="168"/>
      <c r="PH12" s="168"/>
      <c r="PI12" s="168"/>
      <c r="PJ12" s="168"/>
      <c r="PK12" s="168"/>
      <c r="PL12" s="168"/>
      <c r="PM12" s="168"/>
      <c r="PN12" s="168"/>
      <c r="PO12" s="168"/>
      <c r="PP12" s="168"/>
      <c r="PQ12" s="168"/>
      <c r="PR12" s="168"/>
      <c r="PS12" s="168"/>
      <c r="PT12" s="168"/>
      <c r="PU12" s="168"/>
      <c r="PV12" s="168"/>
      <c r="PW12" s="168"/>
      <c r="PX12" s="168"/>
      <c r="PY12" s="168"/>
      <c r="PZ12" s="168"/>
      <c r="QA12" s="168"/>
      <c r="QB12" s="168"/>
      <c r="QC12" s="168"/>
      <c r="QD12" s="168"/>
      <c r="QE12" s="168"/>
      <c r="QF12" s="168"/>
      <c r="QG12" s="168"/>
      <c r="QH12" s="168"/>
      <c r="QI12" s="168"/>
      <c r="QJ12" s="168"/>
      <c r="QK12" s="168"/>
      <c r="QL12" s="168"/>
      <c r="QM12" s="168"/>
      <c r="QN12" s="168"/>
      <c r="QO12" s="168"/>
      <c r="QP12" s="168"/>
      <c r="QQ12" s="168"/>
      <c r="QR12" s="168"/>
      <c r="QS12" s="168"/>
      <c r="QT12" s="168"/>
      <c r="QU12" s="168"/>
      <c r="QV12" s="168"/>
      <c r="QW12" s="168"/>
      <c r="QX12" s="168"/>
      <c r="QY12" s="168"/>
      <c r="QZ12" s="168"/>
      <c r="RA12" s="168"/>
      <c r="RB12" s="168"/>
      <c r="RC12" s="168"/>
      <c r="RD12" s="168"/>
      <c r="RE12" s="168"/>
      <c r="RF12" s="168"/>
      <c r="RG12" s="168"/>
      <c r="RH12" s="168"/>
      <c r="RI12" s="168"/>
      <c r="RJ12" s="168"/>
      <c r="RK12" s="168"/>
      <c r="RL12" s="168"/>
      <c r="RM12" s="168"/>
      <c r="RN12" s="168"/>
      <c r="RO12" s="168"/>
      <c r="RP12" s="168"/>
      <c r="RQ12" s="168"/>
      <c r="RR12" s="168"/>
      <c r="RS12" s="168"/>
      <c r="RT12" s="168"/>
      <c r="RU12" s="168"/>
      <c r="RV12" s="168"/>
      <c r="RW12" s="168"/>
      <c r="RX12" s="168"/>
      <c r="RY12" s="168"/>
      <c r="RZ12" s="168"/>
      <c r="SA12" s="168"/>
      <c r="SB12" s="168"/>
      <c r="SC12" s="168"/>
      <c r="SD12" s="168"/>
      <c r="SE12" s="168"/>
      <c r="SF12" s="168"/>
      <c r="SG12" s="168"/>
      <c r="SH12" s="168"/>
      <c r="SI12" s="168"/>
      <c r="SJ12" s="168"/>
      <c r="SK12" s="168"/>
      <c r="SL12" s="168"/>
      <c r="SM12" s="168"/>
      <c r="SN12" s="168"/>
      <c r="SO12" s="168"/>
      <c r="SP12" s="168"/>
      <c r="SQ12" s="168"/>
      <c r="SR12" s="168"/>
      <c r="SS12" s="168"/>
      <c r="ST12" s="168"/>
      <c r="SU12" s="168"/>
      <c r="SV12" s="168"/>
      <c r="SW12" s="168"/>
      <c r="SX12" s="168"/>
      <c r="SY12" s="168"/>
      <c r="SZ12" s="168"/>
      <c r="TA12" s="168"/>
      <c r="TB12" s="168"/>
      <c r="TC12" s="168"/>
      <c r="TD12" s="168"/>
      <c r="TE12" s="168"/>
      <c r="TF12" s="168"/>
      <c r="TG12" s="168"/>
      <c r="TH12" s="168"/>
      <c r="TI12" s="168"/>
      <c r="TJ12" s="168"/>
      <c r="TK12" s="168"/>
      <c r="TL12" s="168"/>
      <c r="TM12" s="168"/>
      <c r="TN12" s="168"/>
      <c r="TO12" s="168"/>
      <c r="TP12" s="168"/>
      <c r="TQ12" s="168"/>
      <c r="TR12" s="168"/>
      <c r="TS12" s="168"/>
      <c r="TT12" s="168"/>
      <c r="TU12" s="168"/>
      <c r="TV12" s="168"/>
      <c r="TW12" s="168"/>
      <c r="TX12" s="168"/>
      <c r="TY12" s="168"/>
      <c r="TZ12" s="168"/>
      <c r="UA12" s="168"/>
      <c r="UB12" s="168"/>
      <c r="UC12" s="168"/>
      <c r="UD12" s="168"/>
      <c r="UE12" s="168"/>
      <c r="UF12" s="168"/>
      <c r="UG12" s="168"/>
      <c r="UH12" s="168"/>
      <c r="UI12" s="168"/>
      <c r="UJ12" s="168"/>
      <c r="UK12" s="168"/>
      <c r="UL12" s="168"/>
      <c r="UM12" s="168"/>
      <c r="UN12" s="168"/>
      <c r="UO12" s="168"/>
      <c r="UP12" s="168"/>
      <c r="UQ12" s="168"/>
      <c r="UR12" s="168"/>
      <c r="US12" s="168"/>
      <c r="UT12" s="168"/>
      <c r="UU12" s="168"/>
      <c r="UV12" s="168"/>
      <c r="UW12" s="168"/>
      <c r="UX12" s="168"/>
      <c r="UY12" s="168"/>
      <c r="UZ12" s="168"/>
      <c r="VA12" s="168"/>
      <c r="VB12" s="168"/>
      <c r="VC12" s="168"/>
      <c r="VD12" s="168"/>
      <c r="VE12" s="168"/>
      <c r="VF12" s="168"/>
      <c r="VG12" s="168"/>
      <c r="VH12" s="168"/>
      <c r="VI12" s="168"/>
      <c r="VJ12" s="168"/>
      <c r="VK12" s="168"/>
      <c r="VL12" s="168"/>
      <c r="VM12" s="168"/>
      <c r="VN12" s="168"/>
      <c r="VO12" s="168"/>
      <c r="VP12" s="168"/>
      <c r="VQ12" s="168"/>
      <c r="VR12" s="168"/>
      <c r="VS12" s="168"/>
      <c r="VT12" s="168"/>
      <c r="VU12" s="168"/>
      <c r="VV12" s="168"/>
      <c r="VW12" s="168"/>
      <c r="VX12" s="168"/>
      <c r="VY12" s="168"/>
      <c r="VZ12" s="168"/>
      <c r="WA12" s="168"/>
      <c r="WB12" s="168"/>
      <c r="WC12" s="168"/>
      <c r="WD12" s="168"/>
      <c r="WE12" s="168"/>
      <c r="WF12" s="168"/>
      <c r="WG12" s="168"/>
      <c r="WH12" s="168"/>
      <c r="WI12" s="168"/>
      <c r="WJ12" s="168"/>
      <c r="WK12" s="168"/>
      <c r="WL12" s="168"/>
      <c r="WM12" s="168"/>
      <c r="WN12" s="168"/>
      <c r="WO12" s="168"/>
      <c r="WP12" s="168"/>
      <c r="WQ12" s="168"/>
      <c r="WR12" s="168"/>
      <c r="WS12" s="168"/>
      <c r="WT12" s="168"/>
      <c r="WU12" s="168"/>
      <c r="WV12" s="168"/>
      <c r="WW12" s="168"/>
      <c r="WX12" s="168"/>
      <c r="WY12" s="168"/>
      <c r="WZ12" s="168"/>
      <c r="XA12" s="168"/>
      <c r="XB12" s="168"/>
      <c r="XC12" s="168"/>
      <c r="XD12" s="168"/>
      <c r="XE12" s="168"/>
      <c r="XF12" s="168"/>
      <c r="XG12" s="168"/>
      <c r="XH12" s="168"/>
      <c r="XI12" s="168"/>
      <c r="XJ12" s="168"/>
      <c r="XK12" s="168"/>
      <c r="XL12" s="168"/>
      <c r="XM12" s="168"/>
      <c r="XN12" s="168"/>
      <c r="XO12" s="168"/>
      <c r="XP12" s="168"/>
      <c r="XQ12" s="168"/>
      <c r="XR12" s="168"/>
      <c r="XS12" s="168"/>
      <c r="XT12" s="168"/>
      <c r="XU12" s="168"/>
      <c r="XV12" s="168"/>
      <c r="XW12" s="168"/>
      <c r="XX12" s="168"/>
      <c r="XY12" s="168"/>
      <c r="XZ12" s="168"/>
      <c r="YA12" s="168"/>
      <c r="YB12" s="168"/>
      <c r="YC12" s="168"/>
      <c r="YD12" s="168"/>
      <c r="YE12" s="168"/>
      <c r="YF12" s="168"/>
      <c r="YG12" s="168"/>
      <c r="YH12" s="168"/>
      <c r="YI12" s="168"/>
      <c r="YJ12" s="168"/>
      <c r="YK12" s="168"/>
      <c r="YL12" s="168"/>
      <c r="YM12" s="168"/>
      <c r="YN12" s="168"/>
      <c r="YO12" s="168"/>
      <c r="YP12" s="168"/>
      <c r="YQ12" s="168"/>
      <c r="YR12" s="168"/>
      <c r="YS12" s="168"/>
      <c r="YT12" s="168"/>
      <c r="YU12" s="168"/>
      <c r="YV12" s="168"/>
      <c r="YW12" s="168"/>
      <c r="YX12" s="168"/>
      <c r="YY12" s="168"/>
      <c r="YZ12" s="168"/>
      <c r="ZA12" s="168"/>
      <c r="ZB12" s="168"/>
      <c r="ZC12" s="168"/>
      <c r="ZD12" s="168"/>
      <c r="ZE12" s="168"/>
      <c r="ZF12" s="168"/>
      <c r="ZG12" s="168"/>
      <c r="ZH12" s="168"/>
      <c r="ZI12" s="168"/>
      <c r="ZJ12" s="168"/>
      <c r="ZK12" s="168"/>
      <c r="ZL12" s="168"/>
      <c r="ZM12" s="168"/>
      <c r="ZN12" s="168"/>
      <c r="ZO12" s="168"/>
      <c r="ZP12" s="168"/>
      <c r="ZQ12" s="168"/>
      <c r="ZR12" s="168"/>
      <c r="ZS12" s="168"/>
      <c r="ZT12" s="168"/>
      <c r="ZU12" s="168"/>
      <c r="ZV12" s="168"/>
      <c r="ZW12" s="168"/>
      <c r="ZX12" s="168"/>
      <c r="ZY12" s="168"/>
      <c r="ZZ12" s="168"/>
      <c r="AAA12" s="168"/>
      <c r="AAB12" s="168"/>
      <c r="AAC12" s="168"/>
      <c r="AAD12" s="168"/>
      <c r="AAE12" s="168"/>
      <c r="AAF12" s="168"/>
      <c r="AAG12" s="168"/>
      <c r="AAH12" s="168"/>
      <c r="AAI12" s="168"/>
      <c r="AAJ12" s="168"/>
      <c r="AAK12" s="168"/>
      <c r="AAL12" s="168"/>
      <c r="AAM12" s="168"/>
      <c r="AAN12" s="168"/>
      <c r="AAO12" s="168"/>
      <c r="AAP12" s="168"/>
      <c r="AAQ12" s="168"/>
      <c r="AAR12" s="168"/>
      <c r="AAS12" s="168"/>
      <c r="AAT12" s="168"/>
      <c r="AAU12" s="168"/>
      <c r="AAV12" s="168"/>
      <c r="AAW12" s="168"/>
      <c r="AAX12" s="168"/>
      <c r="AAY12" s="168"/>
      <c r="AAZ12" s="168"/>
      <c r="ABA12" s="168"/>
      <c r="ABB12" s="168"/>
      <c r="ABC12" s="168"/>
      <c r="ABD12" s="168"/>
      <c r="ABE12" s="168"/>
      <c r="ABF12" s="168"/>
      <c r="ABG12" s="168"/>
      <c r="ABH12" s="168"/>
      <c r="ABI12" s="168"/>
      <c r="ABJ12" s="168"/>
      <c r="ABK12" s="168"/>
      <c r="ABL12" s="168"/>
      <c r="ABM12" s="168"/>
      <c r="ABN12" s="168"/>
      <c r="ABO12" s="168"/>
      <c r="ABP12" s="168"/>
      <c r="ABQ12" s="168"/>
      <c r="ABR12" s="168"/>
      <c r="ABS12" s="168"/>
      <c r="ABT12" s="168"/>
      <c r="ABU12" s="168"/>
      <c r="ABV12" s="168"/>
      <c r="ABW12" s="168"/>
      <c r="ABX12" s="168"/>
      <c r="ABY12" s="168"/>
      <c r="ABZ12" s="168"/>
      <c r="ACA12" s="168"/>
      <c r="ACB12" s="168"/>
      <c r="ACC12" s="168"/>
      <c r="ACD12" s="168"/>
      <c r="ACE12" s="168"/>
      <c r="ACF12" s="168"/>
      <c r="ACG12" s="168"/>
      <c r="ACH12" s="168"/>
      <c r="ACI12" s="168"/>
      <c r="ACJ12" s="168"/>
      <c r="ACK12" s="168"/>
      <c r="ACL12" s="168"/>
      <c r="ACM12" s="168"/>
      <c r="ACN12" s="168"/>
      <c r="ACO12" s="168"/>
      <c r="ACP12" s="168"/>
      <c r="ACQ12" s="168"/>
      <c r="ACR12" s="168"/>
      <c r="ACS12" s="168"/>
      <c r="ACT12" s="168"/>
      <c r="ACU12" s="168"/>
      <c r="ACV12" s="168"/>
      <c r="ACW12" s="168"/>
      <c r="ACX12" s="168"/>
      <c r="ACY12" s="168"/>
      <c r="ACZ12" s="168"/>
      <c r="ADA12" s="168"/>
      <c r="ADB12" s="168"/>
      <c r="ADC12" s="168"/>
      <c r="ADD12" s="168"/>
      <c r="ADE12" s="168"/>
      <c r="ADF12" s="168"/>
      <c r="ADG12" s="168"/>
      <c r="ADH12" s="168"/>
      <c r="ADI12" s="168"/>
      <c r="ADJ12" s="168"/>
      <c r="ADK12" s="168"/>
      <c r="ADL12" s="168"/>
      <c r="ADM12" s="168"/>
      <c r="ADN12" s="168"/>
      <c r="ADO12" s="168"/>
      <c r="ADP12" s="168"/>
      <c r="ADQ12" s="168"/>
      <c r="ADR12" s="168"/>
      <c r="ADS12" s="168"/>
      <c r="ADT12" s="168"/>
      <c r="ADU12" s="168"/>
      <c r="ADV12" s="168"/>
      <c r="ADW12" s="168"/>
      <c r="ADX12" s="168"/>
      <c r="ADY12" s="168"/>
      <c r="ADZ12" s="168"/>
      <c r="AEA12" s="168"/>
      <c r="AEB12" s="168"/>
      <c r="AEC12" s="168"/>
      <c r="AED12" s="168"/>
      <c r="AEE12" s="168"/>
      <c r="AEF12" s="168"/>
      <c r="AEG12" s="168"/>
      <c r="AEH12" s="168"/>
      <c r="AEI12" s="168"/>
      <c r="AEJ12" s="168"/>
      <c r="AEK12" s="168"/>
      <c r="AEL12" s="168"/>
      <c r="AEM12" s="168"/>
      <c r="AEN12" s="168"/>
      <c r="AEO12" s="168"/>
      <c r="AEP12" s="168"/>
      <c r="AEQ12" s="168"/>
      <c r="AER12" s="168"/>
      <c r="AES12" s="168"/>
      <c r="AET12" s="168"/>
      <c r="AEU12" s="168"/>
      <c r="AEV12" s="168"/>
      <c r="AEW12" s="168"/>
      <c r="AEX12" s="168"/>
      <c r="AEY12" s="168"/>
      <c r="AEZ12" s="168"/>
      <c r="AFA12" s="168"/>
      <c r="AFB12" s="168"/>
      <c r="AFC12" s="168"/>
      <c r="AFD12" s="168"/>
      <c r="AFE12" s="168"/>
      <c r="AFF12" s="168"/>
      <c r="AFG12" s="168"/>
      <c r="AFH12" s="168"/>
      <c r="AFI12" s="168"/>
      <c r="AFJ12" s="168"/>
      <c r="AFK12" s="168"/>
      <c r="AFL12" s="168"/>
      <c r="AFM12" s="168"/>
      <c r="AFN12" s="168"/>
      <c r="AFO12" s="168"/>
      <c r="AFP12" s="168"/>
      <c r="AFQ12" s="168"/>
      <c r="AFR12" s="168"/>
      <c r="AFS12" s="168"/>
      <c r="AFT12" s="168"/>
      <c r="AFU12" s="168"/>
      <c r="AFV12" s="168"/>
      <c r="AFW12" s="168"/>
      <c r="AFX12" s="168"/>
      <c r="AFY12" s="168"/>
      <c r="AFZ12" s="168"/>
      <c r="AGA12" s="168"/>
      <c r="AGB12" s="168"/>
      <c r="AGC12" s="168"/>
      <c r="AGD12" s="168"/>
      <c r="AGE12" s="168"/>
      <c r="AGF12" s="168"/>
      <c r="AGG12" s="168"/>
      <c r="AGH12" s="168"/>
      <c r="AGI12" s="168"/>
      <c r="AGJ12" s="168"/>
      <c r="AGK12" s="168"/>
      <c r="AGL12" s="168"/>
      <c r="AGM12" s="168"/>
      <c r="AGN12" s="168"/>
      <c r="AGO12" s="168"/>
      <c r="AGP12" s="168"/>
      <c r="AGQ12" s="168"/>
      <c r="AGR12" s="168"/>
      <c r="AGS12" s="168"/>
      <c r="AGT12" s="168"/>
      <c r="AGU12" s="168"/>
      <c r="AGV12" s="168"/>
      <c r="AGW12" s="168"/>
      <c r="AGX12" s="168"/>
      <c r="AGY12" s="168"/>
      <c r="AGZ12" s="168"/>
      <c r="AHA12" s="168"/>
      <c r="AHB12" s="168"/>
      <c r="AHC12" s="168"/>
      <c r="AHD12" s="168"/>
      <c r="AHE12" s="168"/>
      <c r="AHF12" s="168"/>
      <c r="AHG12" s="168"/>
      <c r="AHH12" s="168"/>
      <c r="AHI12" s="168"/>
      <c r="AHJ12" s="168"/>
      <c r="AHK12" s="168"/>
      <c r="AHL12" s="168"/>
      <c r="AHM12" s="168"/>
      <c r="AHN12" s="168"/>
      <c r="AHO12" s="168"/>
      <c r="AHP12" s="168"/>
      <c r="AHQ12" s="168"/>
      <c r="AHR12" s="168"/>
      <c r="AHS12" s="168"/>
      <c r="AHT12" s="168"/>
      <c r="AHU12" s="168"/>
      <c r="AHV12" s="168"/>
      <c r="AHW12" s="168"/>
      <c r="AHX12" s="168"/>
      <c r="AHY12" s="168"/>
      <c r="AHZ12" s="168"/>
      <c r="AIA12" s="168"/>
      <c r="AIB12" s="168"/>
      <c r="AIC12" s="168"/>
      <c r="AID12" s="168"/>
      <c r="AIE12" s="168"/>
      <c r="AIF12" s="168"/>
      <c r="AIG12" s="168"/>
      <c r="AIH12" s="168"/>
      <c r="AII12" s="168"/>
      <c r="AIJ12" s="168"/>
      <c r="AIK12" s="168"/>
      <c r="AIL12" s="168"/>
      <c r="AIM12" s="168"/>
      <c r="AIN12" s="168"/>
      <c r="AIO12" s="168"/>
      <c r="AIP12" s="168"/>
      <c r="AIQ12" s="168"/>
      <c r="AIR12" s="168"/>
      <c r="AIS12" s="168"/>
      <c r="AIT12" s="168"/>
      <c r="AIU12" s="168"/>
      <c r="AIV12" s="168"/>
      <c r="AIW12" s="168"/>
      <c r="AIX12" s="168"/>
      <c r="AIY12" s="168"/>
      <c r="AIZ12" s="168"/>
      <c r="AJA12" s="168"/>
      <c r="AJB12" s="168"/>
      <c r="AJC12" s="168"/>
      <c r="AJD12" s="168"/>
      <c r="AJE12" s="168"/>
      <c r="AJF12" s="168"/>
      <c r="AJG12" s="168"/>
      <c r="AJH12" s="168"/>
      <c r="AJI12" s="168"/>
      <c r="AJJ12" s="168"/>
      <c r="AJK12" s="168"/>
      <c r="AJL12" s="168"/>
      <c r="AJM12" s="168"/>
      <c r="AJN12" s="168"/>
      <c r="AJO12" s="168"/>
      <c r="AJP12" s="168"/>
      <c r="AJQ12" s="168"/>
      <c r="AJR12" s="168"/>
      <c r="AJS12" s="168"/>
      <c r="AJT12" s="168"/>
      <c r="AJU12" s="168"/>
      <c r="AJV12" s="168"/>
      <c r="AJW12" s="168"/>
      <c r="AJX12" s="168"/>
      <c r="AJY12" s="168"/>
      <c r="AJZ12" s="168"/>
      <c r="AKA12" s="168"/>
      <c r="AKB12" s="168"/>
      <c r="AKC12" s="168"/>
      <c r="AKD12" s="168"/>
      <c r="AKE12" s="168"/>
      <c r="AKF12" s="168"/>
      <c r="AKG12" s="168"/>
      <c r="AKH12" s="168"/>
      <c r="AKI12" s="168"/>
      <c r="AKJ12" s="168"/>
      <c r="AKK12" s="168"/>
      <c r="AKL12" s="168"/>
      <c r="AKM12" s="168"/>
      <c r="AKN12" s="168"/>
      <c r="AKO12" s="168"/>
      <c r="AKP12" s="168"/>
      <c r="AKQ12" s="168"/>
      <c r="AKR12" s="168"/>
      <c r="AKS12" s="168"/>
      <c r="AKT12" s="168"/>
      <c r="AKU12" s="168"/>
      <c r="AKV12" s="168"/>
      <c r="AKW12" s="168"/>
      <c r="AKX12" s="168"/>
      <c r="AKY12" s="168"/>
      <c r="AKZ12" s="168"/>
      <c r="ALA12" s="168"/>
      <c r="ALB12" s="168"/>
      <c r="ALC12" s="168"/>
      <c r="ALD12" s="168"/>
      <c r="ALE12" s="168"/>
      <c r="ALF12" s="168"/>
      <c r="ALG12" s="168"/>
      <c r="ALH12" s="168"/>
      <c r="ALI12" s="168"/>
      <c r="ALJ12" s="168"/>
      <c r="ALK12" s="168"/>
      <c r="ALL12" s="168"/>
      <c r="ALM12" s="168"/>
      <c r="ALN12" s="168"/>
      <c r="ALO12" s="168"/>
      <c r="ALP12" s="168"/>
      <c r="ALQ12" s="168"/>
      <c r="ALR12" s="168"/>
      <c r="ALS12" s="168"/>
      <c r="ALT12" s="168"/>
      <c r="ALU12" s="168"/>
      <c r="ALV12" s="168"/>
      <c r="ALW12" s="168"/>
      <c r="ALX12" s="168"/>
      <c r="ALY12" s="168"/>
      <c r="ALZ12" s="168"/>
      <c r="AMA12" s="168"/>
    </row>
    <row r="13" spans="1:1015" s="153" customFormat="1" x14ac:dyDescent="0.3">
      <c r="C13" s="253"/>
      <c r="D13" s="253"/>
      <c r="E13" s="253"/>
      <c r="F13" s="253"/>
      <c r="G13" s="253"/>
      <c r="H13" s="254"/>
      <c r="I13" s="168"/>
      <c r="J13" s="168"/>
      <c r="K13" s="253"/>
      <c r="L13" s="253"/>
      <c r="M13" s="253"/>
      <c r="N13" s="253"/>
      <c r="O13" s="253"/>
      <c r="P13" s="253"/>
      <c r="Q13" s="254"/>
      <c r="R13" s="168"/>
      <c r="S13" s="255"/>
      <c r="T13" s="256"/>
      <c r="U13" s="256"/>
      <c r="V13" s="256"/>
      <c r="W13" s="256"/>
      <c r="X13" s="256"/>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c r="HW13" s="168"/>
      <c r="HX13" s="168"/>
      <c r="HY13" s="168"/>
      <c r="HZ13" s="168"/>
      <c r="IA13" s="168"/>
      <c r="IB13" s="168"/>
      <c r="IC13" s="168"/>
      <c r="ID13" s="168"/>
      <c r="IE13" s="168"/>
      <c r="IF13" s="168"/>
      <c r="IG13" s="168"/>
      <c r="IH13" s="168"/>
      <c r="II13" s="168"/>
      <c r="IJ13" s="168"/>
      <c r="IK13" s="168"/>
      <c r="IL13" s="168"/>
      <c r="IM13" s="168"/>
      <c r="IN13" s="168"/>
      <c r="IO13" s="168"/>
      <c r="IP13" s="168"/>
      <c r="IQ13" s="168"/>
      <c r="IR13" s="168"/>
      <c r="IS13" s="168"/>
      <c r="IT13" s="168"/>
      <c r="IU13" s="168"/>
      <c r="IV13" s="168"/>
      <c r="IW13" s="168"/>
      <c r="IX13" s="168"/>
      <c r="IY13" s="168"/>
      <c r="IZ13" s="168"/>
      <c r="JA13" s="168"/>
      <c r="JB13" s="168"/>
      <c r="JC13" s="168"/>
      <c r="JD13" s="168"/>
      <c r="JE13" s="168"/>
      <c r="JF13" s="168"/>
      <c r="JG13" s="168"/>
      <c r="JH13" s="168"/>
      <c r="JI13" s="168"/>
      <c r="JJ13" s="168"/>
      <c r="JK13" s="168"/>
      <c r="JL13" s="168"/>
      <c r="JM13" s="168"/>
      <c r="JN13" s="168"/>
      <c r="JO13" s="168"/>
      <c r="JP13" s="168"/>
      <c r="JQ13" s="168"/>
      <c r="JR13" s="168"/>
      <c r="JS13" s="168"/>
      <c r="JT13" s="168"/>
      <c r="JU13" s="168"/>
      <c r="JV13" s="168"/>
      <c r="JW13" s="168"/>
      <c r="JX13" s="168"/>
      <c r="JY13" s="168"/>
      <c r="JZ13" s="168"/>
      <c r="KA13" s="168"/>
      <c r="KB13" s="168"/>
      <c r="KC13" s="168"/>
      <c r="KD13" s="168"/>
      <c r="KE13" s="168"/>
      <c r="KF13" s="168"/>
      <c r="KG13" s="168"/>
      <c r="KH13" s="168"/>
      <c r="KI13" s="168"/>
      <c r="KJ13" s="168"/>
      <c r="KK13" s="168"/>
      <c r="KL13" s="168"/>
      <c r="KM13" s="168"/>
      <c r="KN13" s="168"/>
      <c r="KO13" s="168"/>
      <c r="KP13" s="168"/>
      <c r="KQ13" s="168"/>
      <c r="KR13" s="168"/>
      <c r="KS13" s="168"/>
      <c r="KT13" s="168"/>
      <c r="KU13" s="168"/>
      <c r="KV13" s="168"/>
      <c r="KW13" s="168"/>
      <c r="KX13" s="168"/>
      <c r="KY13" s="168"/>
      <c r="KZ13" s="168"/>
      <c r="LA13" s="168"/>
      <c r="LB13" s="168"/>
      <c r="LC13" s="168"/>
      <c r="LD13" s="168"/>
      <c r="LE13" s="168"/>
      <c r="LF13" s="168"/>
      <c r="LG13" s="168"/>
      <c r="LH13" s="168"/>
      <c r="LI13" s="168"/>
      <c r="LJ13" s="168"/>
      <c r="LK13" s="168"/>
      <c r="LL13" s="168"/>
      <c r="LM13" s="168"/>
      <c r="LN13" s="168"/>
      <c r="LO13" s="168"/>
      <c r="LP13" s="168"/>
      <c r="LQ13" s="168"/>
      <c r="LR13" s="168"/>
      <c r="LS13" s="168"/>
      <c r="LT13" s="168"/>
      <c r="LU13" s="168"/>
      <c r="LV13" s="168"/>
      <c r="LW13" s="168"/>
      <c r="LX13" s="168"/>
      <c r="LY13" s="168"/>
      <c r="LZ13" s="168"/>
      <c r="MA13" s="168"/>
      <c r="MB13" s="168"/>
      <c r="MC13" s="168"/>
      <c r="MD13" s="168"/>
      <c r="ME13" s="168"/>
      <c r="MF13" s="168"/>
      <c r="MG13" s="168"/>
      <c r="MH13" s="168"/>
      <c r="MI13" s="168"/>
      <c r="MJ13" s="168"/>
      <c r="MK13" s="168"/>
      <c r="ML13" s="168"/>
      <c r="MM13" s="168"/>
      <c r="MN13" s="168"/>
      <c r="MO13" s="168"/>
      <c r="MP13" s="168"/>
      <c r="MQ13" s="168"/>
      <c r="MR13" s="168"/>
      <c r="MS13" s="168"/>
      <c r="MT13" s="168"/>
      <c r="MU13" s="168"/>
      <c r="MV13" s="168"/>
      <c r="MW13" s="168"/>
      <c r="MX13" s="168"/>
      <c r="MY13" s="168"/>
      <c r="MZ13" s="168"/>
      <c r="NA13" s="168"/>
      <c r="NB13" s="168"/>
      <c r="NC13" s="168"/>
      <c r="ND13" s="168"/>
      <c r="NE13" s="168"/>
      <c r="NF13" s="168"/>
      <c r="NG13" s="168"/>
      <c r="NH13" s="168"/>
      <c r="NI13" s="168"/>
      <c r="NJ13" s="168"/>
      <c r="NK13" s="168"/>
      <c r="NL13" s="168"/>
      <c r="NM13" s="168"/>
      <c r="NN13" s="168"/>
      <c r="NO13" s="168"/>
      <c r="NP13" s="168"/>
      <c r="NQ13" s="168"/>
      <c r="NR13" s="168"/>
      <c r="NS13" s="168"/>
      <c r="NT13" s="168"/>
      <c r="NU13" s="168"/>
      <c r="NV13" s="168"/>
      <c r="NW13" s="168"/>
      <c r="NX13" s="168"/>
      <c r="NY13" s="168"/>
      <c r="NZ13" s="168"/>
      <c r="OA13" s="168"/>
      <c r="OB13" s="168"/>
      <c r="OC13" s="168"/>
      <c r="OD13" s="168"/>
      <c r="OE13" s="168"/>
      <c r="OF13" s="168"/>
      <c r="OG13" s="168"/>
      <c r="OH13" s="168"/>
      <c r="OI13" s="168"/>
      <c r="OJ13" s="168"/>
      <c r="OK13" s="168"/>
      <c r="OL13" s="168"/>
      <c r="OM13" s="168"/>
      <c r="ON13" s="168"/>
      <c r="OO13" s="168"/>
      <c r="OP13" s="168"/>
      <c r="OQ13" s="168"/>
      <c r="OR13" s="168"/>
      <c r="OS13" s="168"/>
      <c r="OT13" s="168"/>
      <c r="OU13" s="168"/>
      <c r="OV13" s="168"/>
      <c r="OW13" s="168"/>
      <c r="OX13" s="168"/>
      <c r="OY13" s="168"/>
      <c r="OZ13" s="168"/>
      <c r="PA13" s="168"/>
      <c r="PB13" s="168"/>
      <c r="PC13" s="168"/>
      <c r="PD13" s="168"/>
      <c r="PE13" s="168"/>
      <c r="PF13" s="168"/>
      <c r="PG13" s="168"/>
      <c r="PH13" s="168"/>
      <c r="PI13" s="168"/>
      <c r="PJ13" s="168"/>
      <c r="PK13" s="168"/>
      <c r="PL13" s="168"/>
      <c r="PM13" s="168"/>
      <c r="PN13" s="168"/>
      <c r="PO13" s="168"/>
      <c r="PP13" s="168"/>
      <c r="PQ13" s="168"/>
      <c r="PR13" s="168"/>
      <c r="PS13" s="168"/>
      <c r="PT13" s="168"/>
      <c r="PU13" s="168"/>
      <c r="PV13" s="168"/>
      <c r="PW13" s="168"/>
      <c r="PX13" s="168"/>
      <c r="PY13" s="168"/>
      <c r="PZ13" s="168"/>
      <c r="QA13" s="168"/>
      <c r="QB13" s="168"/>
      <c r="QC13" s="168"/>
      <c r="QD13" s="168"/>
      <c r="QE13" s="168"/>
      <c r="QF13" s="168"/>
      <c r="QG13" s="168"/>
      <c r="QH13" s="168"/>
      <c r="QI13" s="168"/>
      <c r="QJ13" s="168"/>
      <c r="QK13" s="168"/>
      <c r="QL13" s="168"/>
      <c r="QM13" s="168"/>
      <c r="QN13" s="168"/>
      <c r="QO13" s="168"/>
      <c r="QP13" s="168"/>
      <c r="QQ13" s="168"/>
      <c r="QR13" s="168"/>
      <c r="QS13" s="168"/>
      <c r="QT13" s="168"/>
      <c r="QU13" s="168"/>
      <c r="QV13" s="168"/>
      <c r="QW13" s="168"/>
      <c r="QX13" s="168"/>
      <c r="QY13" s="168"/>
      <c r="QZ13" s="168"/>
      <c r="RA13" s="168"/>
      <c r="RB13" s="168"/>
      <c r="RC13" s="168"/>
      <c r="RD13" s="168"/>
      <c r="RE13" s="168"/>
      <c r="RF13" s="168"/>
      <c r="RG13" s="168"/>
      <c r="RH13" s="168"/>
      <c r="RI13" s="168"/>
      <c r="RJ13" s="168"/>
      <c r="RK13" s="168"/>
      <c r="RL13" s="168"/>
      <c r="RM13" s="168"/>
      <c r="RN13" s="168"/>
      <c r="RO13" s="168"/>
      <c r="RP13" s="168"/>
      <c r="RQ13" s="168"/>
      <c r="RR13" s="168"/>
      <c r="RS13" s="168"/>
      <c r="RT13" s="168"/>
      <c r="RU13" s="168"/>
      <c r="RV13" s="168"/>
      <c r="RW13" s="168"/>
      <c r="RX13" s="168"/>
      <c r="RY13" s="168"/>
      <c r="RZ13" s="168"/>
      <c r="SA13" s="168"/>
      <c r="SB13" s="168"/>
      <c r="SC13" s="168"/>
      <c r="SD13" s="168"/>
      <c r="SE13" s="168"/>
      <c r="SF13" s="168"/>
      <c r="SG13" s="168"/>
      <c r="SH13" s="168"/>
      <c r="SI13" s="168"/>
      <c r="SJ13" s="168"/>
      <c r="SK13" s="168"/>
      <c r="SL13" s="168"/>
      <c r="SM13" s="168"/>
      <c r="SN13" s="168"/>
      <c r="SO13" s="168"/>
      <c r="SP13" s="168"/>
      <c r="SQ13" s="168"/>
      <c r="SR13" s="168"/>
      <c r="SS13" s="168"/>
      <c r="ST13" s="168"/>
      <c r="SU13" s="168"/>
      <c r="SV13" s="168"/>
      <c r="SW13" s="168"/>
      <c r="SX13" s="168"/>
      <c r="SY13" s="168"/>
      <c r="SZ13" s="168"/>
      <c r="TA13" s="168"/>
      <c r="TB13" s="168"/>
      <c r="TC13" s="168"/>
      <c r="TD13" s="168"/>
      <c r="TE13" s="168"/>
      <c r="TF13" s="168"/>
      <c r="TG13" s="168"/>
      <c r="TH13" s="168"/>
      <c r="TI13" s="168"/>
      <c r="TJ13" s="168"/>
      <c r="TK13" s="168"/>
      <c r="TL13" s="168"/>
      <c r="TM13" s="168"/>
      <c r="TN13" s="168"/>
      <c r="TO13" s="168"/>
      <c r="TP13" s="168"/>
      <c r="TQ13" s="168"/>
      <c r="TR13" s="168"/>
      <c r="TS13" s="168"/>
      <c r="TT13" s="168"/>
      <c r="TU13" s="168"/>
      <c r="TV13" s="168"/>
      <c r="TW13" s="168"/>
      <c r="TX13" s="168"/>
      <c r="TY13" s="168"/>
      <c r="TZ13" s="168"/>
      <c r="UA13" s="168"/>
      <c r="UB13" s="168"/>
      <c r="UC13" s="168"/>
      <c r="UD13" s="168"/>
      <c r="UE13" s="168"/>
      <c r="UF13" s="168"/>
      <c r="UG13" s="168"/>
      <c r="UH13" s="168"/>
      <c r="UI13" s="168"/>
      <c r="UJ13" s="168"/>
      <c r="UK13" s="168"/>
      <c r="UL13" s="168"/>
      <c r="UM13" s="168"/>
      <c r="UN13" s="168"/>
      <c r="UO13" s="168"/>
      <c r="UP13" s="168"/>
      <c r="UQ13" s="168"/>
      <c r="UR13" s="168"/>
      <c r="US13" s="168"/>
      <c r="UT13" s="168"/>
      <c r="UU13" s="168"/>
      <c r="UV13" s="168"/>
      <c r="UW13" s="168"/>
      <c r="UX13" s="168"/>
      <c r="UY13" s="168"/>
      <c r="UZ13" s="168"/>
      <c r="VA13" s="168"/>
      <c r="VB13" s="168"/>
      <c r="VC13" s="168"/>
      <c r="VD13" s="168"/>
      <c r="VE13" s="168"/>
      <c r="VF13" s="168"/>
      <c r="VG13" s="168"/>
      <c r="VH13" s="168"/>
      <c r="VI13" s="168"/>
      <c r="VJ13" s="168"/>
      <c r="VK13" s="168"/>
      <c r="VL13" s="168"/>
      <c r="VM13" s="168"/>
      <c r="VN13" s="168"/>
      <c r="VO13" s="168"/>
      <c r="VP13" s="168"/>
      <c r="VQ13" s="168"/>
      <c r="VR13" s="168"/>
      <c r="VS13" s="168"/>
      <c r="VT13" s="168"/>
      <c r="VU13" s="168"/>
      <c r="VV13" s="168"/>
      <c r="VW13" s="168"/>
      <c r="VX13" s="168"/>
      <c r="VY13" s="168"/>
      <c r="VZ13" s="168"/>
      <c r="WA13" s="168"/>
      <c r="WB13" s="168"/>
      <c r="WC13" s="168"/>
      <c r="WD13" s="168"/>
      <c r="WE13" s="168"/>
      <c r="WF13" s="168"/>
      <c r="WG13" s="168"/>
      <c r="WH13" s="168"/>
      <c r="WI13" s="168"/>
      <c r="WJ13" s="168"/>
      <c r="WK13" s="168"/>
      <c r="WL13" s="168"/>
      <c r="WM13" s="168"/>
      <c r="WN13" s="168"/>
      <c r="WO13" s="168"/>
      <c r="WP13" s="168"/>
      <c r="WQ13" s="168"/>
      <c r="WR13" s="168"/>
      <c r="WS13" s="168"/>
      <c r="WT13" s="168"/>
      <c r="WU13" s="168"/>
      <c r="WV13" s="168"/>
      <c r="WW13" s="168"/>
      <c r="WX13" s="168"/>
      <c r="WY13" s="168"/>
      <c r="WZ13" s="168"/>
      <c r="XA13" s="168"/>
      <c r="XB13" s="168"/>
      <c r="XC13" s="168"/>
      <c r="XD13" s="168"/>
      <c r="XE13" s="168"/>
      <c r="XF13" s="168"/>
      <c r="XG13" s="168"/>
      <c r="XH13" s="168"/>
      <c r="XI13" s="168"/>
      <c r="XJ13" s="168"/>
      <c r="XK13" s="168"/>
      <c r="XL13" s="168"/>
      <c r="XM13" s="168"/>
      <c r="XN13" s="168"/>
      <c r="XO13" s="168"/>
      <c r="XP13" s="168"/>
      <c r="XQ13" s="168"/>
      <c r="XR13" s="168"/>
      <c r="XS13" s="168"/>
      <c r="XT13" s="168"/>
      <c r="XU13" s="168"/>
      <c r="XV13" s="168"/>
      <c r="XW13" s="168"/>
      <c r="XX13" s="168"/>
      <c r="XY13" s="168"/>
      <c r="XZ13" s="168"/>
      <c r="YA13" s="168"/>
      <c r="YB13" s="168"/>
      <c r="YC13" s="168"/>
      <c r="YD13" s="168"/>
      <c r="YE13" s="168"/>
      <c r="YF13" s="168"/>
      <c r="YG13" s="168"/>
      <c r="YH13" s="168"/>
      <c r="YI13" s="168"/>
      <c r="YJ13" s="168"/>
      <c r="YK13" s="168"/>
      <c r="YL13" s="168"/>
      <c r="YM13" s="168"/>
      <c r="YN13" s="168"/>
      <c r="YO13" s="168"/>
      <c r="YP13" s="168"/>
      <c r="YQ13" s="168"/>
      <c r="YR13" s="168"/>
      <c r="YS13" s="168"/>
      <c r="YT13" s="168"/>
      <c r="YU13" s="168"/>
      <c r="YV13" s="168"/>
      <c r="YW13" s="168"/>
      <c r="YX13" s="168"/>
      <c r="YY13" s="168"/>
      <c r="YZ13" s="168"/>
      <c r="ZA13" s="168"/>
      <c r="ZB13" s="168"/>
      <c r="ZC13" s="168"/>
      <c r="ZD13" s="168"/>
      <c r="ZE13" s="168"/>
      <c r="ZF13" s="168"/>
      <c r="ZG13" s="168"/>
      <c r="ZH13" s="168"/>
      <c r="ZI13" s="168"/>
      <c r="ZJ13" s="168"/>
      <c r="ZK13" s="168"/>
      <c r="ZL13" s="168"/>
      <c r="ZM13" s="168"/>
      <c r="ZN13" s="168"/>
      <c r="ZO13" s="168"/>
      <c r="ZP13" s="168"/>
      <c r="ZQ13" s="168"/>
      <c r="ZR13" s="168"/>
      <c r="ZS13" s="168"/>
      <c r="ZT13" s="168"/>
      <c r="ZU13" s="168"/>
      <c r="ZV13" s="168"/>
      <c r="ZW13" s="168"/>
      <c r="ZX13" s="168"/>
      <c r="ZY13" s="168"/>
      <c r="ZZ13" s="168"/>
      <c r="AAA13" s="168"/>
      <c r="AAB13" s="168"/>
      <c r="AAC13" s="168"/>
      <c r="AAD13" s="168"/>
      <c r="AAE13" s="168"/>
      <c r="AAF13" s="168"/>
      <c r="AAG13" s="168"/>
      <c r="AAH13" s="168"/>
      <c r="AAI13" s="168"/>
      <c r="AAJ13" s="168"/>
      <c r="AAK13" s="168"/>
      <c r="AAL13" s="168"/>
      <c r="AAM13" s="168"/>
      <c r="AAN13" s="168"/>
      <c r="AAO13" s="168"/>
      <c r="AAP13" s="168"/>
      <c r="AAQ13" s="168"/>
      <c r="AAR13" s="168"/>
      <c r="AAS13" s="168"/>
      <c r="AAT13" s="168"/>
      <c r="AAU13" s="168"/>
      <c r="AAV13" s="168"/>
      <c r="AAW13" s="168"/>
      <c r="AAX13" s="168"/>
      <c r="AAY13" s="168"/>
      <c r="AAZ13" s="168"/>
      <c r="ABA13" s="168"/>
      <c r="ABB13" s="168"/>
      <c r="ABC13" s="168"/>
      <c r="ABD13" s="168"/>
      <c r="ABE13" s="168"/>
      <c r="ABF13" s="168"/>
      <c r="ABG13" s="168"/>
      <c r="ABH13" s="168"/>
      <c r="ABI13" s="168"/>
      <c r="ABJ13" s="168"/>
      <c r="ABK13" s="168"/>
      <c r="ABL13" s="168"/>
      <c r="ABM13" s="168"/>
      <c r="ABN13" s="168"/>
      <c r="ABO13" s="168"/>
      <c r="ABP13" s="168"/>
      <c r="ABQ13" s="168"/>
      <c r="ABR13" s="168"/>
      <c r="ABS13" s="168"/>
      <c r="ABT13" s="168"/>
      <c r="ABU13" s="168"/>
      <c r="ABV13" s="168"/>
      <c r="ABW13" s="168"/>
      <c r="ABX13" s="168"/>
      <c r="ABY13" s="168"/>
      <c r="ABZ13" s="168"/>
      <c r="ACA13" s="168"/>
      <c r="ACB13" s="168"/>
      <c r="ACC13" s="168"/>
      <c r="ACD13" s="168"/>
      <c r="ACE13" s="168"/>
      <c r="ACF13" s="168"/>
      <c r="ACG13" s="168"/>
      <c r="ACH13" s="168"/>
      <c r="ACI13" s="168"/>
      <c r="ACJ13" s="168"/>
      <c r="ACK13" s="168"/>
      <c r="ACL13" s="168"/>
      <c r="ACM13" s="168"/>
      <c r="ACN13" s="168"/>
      <c r="ACO13" s="168"/>
      <c r="ACP13" s="168"/>
      <c r="ACQ13" s="168"/>
      <c r="ACR13" s="168"/>
      <c r="ACS13" s="168"/>
      <c r="ACT13" s="168"/>
      <c r="ACU13" s="168"/>
      <c r="ACV13" s="168"/>
      <c r="ACW13" s="168"/>
      <c r="ACX13" s="168"/>
      <c r="ACY13" s="168"/>
      <c r="ACZ13" s="168"/>
      <c r="ADA13" s="168"/>
      <c r="ADB13" s="168"/>
      <c r="ADC13" s="168"/>
      <c r="ADD13" s="168"/>
      <c r="ADE13" s="168"/>
      <c r="ADF13" s="168"/>
      <c r="ADG13" s="168"/>
      <c r="ADH13" s="168"/>
      <c r="ADI13" s="168"/>
      <c r="ADJ13" s="168"/>
      <c r="ADK13" s="168"/>
      <c r="ADL13" s="168"/>
      <c r="ADM13" s="168"/>
      <c r="ADN13" s="168"/>
      <c r="ADO13" s="168"/>
      <c r="ADP13" s="168"/>
      <c r="ADQ13" s="168"/>
      <c r="ADR13" s="168"/>
      <c r="ADS13" s="168"/>
      <c r="ADT13" s="168"/>
      <c r="ADU13" s="168"/>
      <c r="ADV13" s="168"/>
      <c r="ADW13" s="168"/>
      <c r="ADX13" s="168"/>
      <c r="ADY13" s="168"/>
      <c r="ADZ13" s="168"/>
      <c r="AEA13" s="168"/>
      <c r="AEB13" s="168"/>
      <c r="AEC13" s="168"/>
      <c r="AED13" s="168"/>
      <c r="AEE13" s="168"/>
      <c r="AEF13" s="168"/>
      <c r="AEG13" s="168"/>
      <c r="AEH13" s="168"/>
      <c r="AEI13" s="168"/>
      <c r="AEJ13" s="168"/>
      <c r="AEK13" s="168"/>
      <c r="AEL13" s="168"/>
      <c r="AEM13" s="168"/>
      <c r="AEN13" s="168"/>
      <c r="AEO13" s="168"/>
      <c r="AEP13" s="168"/>
      <c r="AEQ13" s="168"/>
      <c r="AER13" s="168"/>
      <c r="AES13" s="168"/>
      <c r="AET13" s="168"/>
      <c r="AEU13" s="168"/>
      <c r="AEV13" s="168"/>
      <c r="AEW13" s="168"/>
      <c r="AEX13" s="168"/>
      <c r="AEY13" s="168"/>
      <c r="AEZ13" s="168"/>
      <c r="AFA13" s="168"/>
      <c r="AFB13" s="168"/>
      <c r="AFC13" s="168"/>
      <c r="AFD13" s="168"/>
      <c r="AFE13" s="168"/>
      <c r="AFF13" s="168"/>
      <c r="AFG13" s="168"/>
      <c r="AFH13" s="168"/>
      <c r="AFI13" s="168"/>
      <c r="AFJ13" s="168"/>
      <c r="AFK13" s="168"/>
      <c r="AFL13" s="168"/>
      <c r="AFM13" s="168"/>
      <c r="AFN13" s="168"/>
      <c r="AFO13" s="168"/>
      <c r="AFP13" s="168"/>
      <c r="AFQ13" s="168"/>
      <c r="AFR13" s="168"/>
      <c r="AFS13" s="168"/>
      <c r="AFT13" s="168"/>
      <c r="AFU13" s="168"/>
      <c r="AFV13" s="168"/>
      <c r="AFW13" s="168"/>
      <c r="AFX13" s="168"/>
      <c r="AFY13" s="168"/>
      <c r="AFZ13" s="168"/>
      <c r="AGA13" s="168"/>
      <c r="AGB13" s="168"/>
      <c r="AGC13" s="168"/>
      <c r="AGD13" s="168"/>
      <c r="AGE13" s="168"/>
      <c r="AGF13" s="168"/>
      <c r="AGG13" s="168"/>
      <c r="AGH13" s="168"/>
      <c r="AGI13" s="168"/>
      <c r="AGJ13" s="168"/>
      <c r="AGK13" s="168"/>
      <c r="AGL13" s="168"/>
      <c r="AGM13" s="168"/>
      <c r="AGN13" s="168"/>
      <c r="AGO13" s="168"/>
      <c r="AGP13" s="168"/>
      <c r="AGQ13" s="168"/>
      <c r="AGR13" s="168"/>
      <c r="AGS13" s="168"/>
      <c r="AGT13" s="168"/>
      <c r="AGU13" s="168"/>
      <c r="AGV13" s="168"/>
      <c r="AGW13" s="168"/>
      <c r="AGX13" s="168"/>
      <c r="AGY13" s="168"/>
      <c r="AGZ13" s="168"/>
      <c r="AHA13" s="168"/>
      <c r="AHB13" s="168"/>
      <c r="AHC13" s="168"/>
      <c r="AHD13" s="168"/>
      <c r="AHE13" s="168"/>
      <c r="AHF13" s="168"/>
      <c r="AHG13" s="168"/>
      <c r="AHH13" s="168"/>
      <c r="AHI13" s="168"/>
      <c r="AHJ13" s="168"/>
      <c r="AHK13" s="168"/>
      <c r="AHL13" s="168"/>
      <c r="AHM13" s="168"/>
      <c r="AHN13" s="168"/>
      <c r="AHO13" s="168"/>
      <c r="AHP13" s="168"/>
      <c r="AHQ13" s="168"/>
      <c r="AHR13" s="168"/>
      <c r="AHS13" s="168"/>
      <c r="AHT13" s="168"/>
      <c r="AHU13" s="168"/>
      <c r="AHV13" s="168"/>
      <c r="AHW13" s="168"/>
      <c r="AHX13" s="168"/>
      <c r="AHY13" s="168"/>
      <c r="AHZ13" s="168"/>
      <c r="AIA13" s="168"/>
      <c r="AIB13" s="168"/>
      <c r="AIC13" s="168"/>
      <c r="AID13" s="168"/>
      <c r="AIE13" s="168"/>
      <c r="AIF13" s="168"/>
      <c r="AIG13" s="168"/>
      <c r="AIH13" s="168"/>
      <c r="AII13" s="168"/>
      <c r="AIJ13" s="168"/>
      <c r="AIK13" s="168"/>
      <c r="AIL13" s="168"/>
      <c r="AIM13" s="168"/>
      <c r="AIN13" s="168"/>
      <c r="AIO13" s="168"/>
      <c r="AIP13" s="168"/>
      <c r="AIQ13" s="168"/>
      <c r="AIR13" s="168"/>
      <c r="AIS13" s="168"/>
      <c r="AIT13" s="168"/>
      <c r="AIU13" s="168"/>
      <c r="AIV13" s="168"/>
      <c r="AIW13" s="168"/>
      <c r="AIX13" s="168"/>
      <c r="AIY13" s="168"/>
      <c r="AIZ13" s="168"/>
      <c r="AJA13" s="168"/>
      <c r="AJB13" s="168"/>
      <c r="AJC13" s="168"/>
      <c r="AJD13" s="168"/>
      <c r="AJE13" s="168"/>
      <c r="AJF13" s="168"/>
      <c r="AJG13" s="168"/>
      <c r="AJH13" s="168"/>
      <c r="AJI13" s="168"/>
      <c r="AJJ13" s="168"/>
      <c r="AJK13" s="168"/>
      <c r="AJL13" s="168"/>
      <c r="AJM13" s="168"/>
      <c r="AJN13" s="168"/>
      <c r="AJO13" s="168"/>
      <c r="AJP13" s="168"/>
      <c r="AJQ13" s="168"/>
      <c r="AJR13" s="168"/>
      <c r="AJS13" s="168"/>
      <c r="AJT13" s="168"/>
      <c r="AJU13" s="168"/>
      <c r="AJV13" s="168"/>
      <c r="AJW13" s="168"/>
      <c r="AJX13" s="168"/>
      <c r="AJY13" s="168"/>
      <c r="AJZ13" s="168"/>
      <c r="AKA13" s="168"/>
      <c r="AKB13" s="168"/>
      <c r="AKC13" s="168"/>
      <c r="AKD13" s="168"/>
      <c r="AKE13" s="168"/>
      <c r="AKF13" s="168"/>
      <c r="AKG13" s="168"/>
      <c r="AKH13" s="168"/>
      <c r="AKI13" s="168"/>
      <c r="AKJ13" s="168"/>
      <c r="AKK13" s="168"/>
      <c r="AKL13" s="168"/>
      <c r="AKM13" s="168"/>
      <c r="AKN13" s="168"/>
      <c r="AKO13" s="168"/>
      <c r="AKP13" s="168"/>
      <c r="AKQ13" s="168"/>
      <c r="AKR13" s="168"/>
      <c r="AKS13" s="168"/>
      <c r="AKT13" s="168"/>
      <c r="AKU13" s="168"/>
      <c r="AKV13" s="168"/>
      <c r="AKW13" s="168"/>
      <c r="AKX13" s="168"/>
      <c r="AKY13" s="168"/>
      <c r="AKZ13" s="168"/>
      <c r="ALA13" s="168"/>
      <c r="ALB13" s="168"/>
      <c r="ALC13" s="168"/>
      <c r="ALD13" s="168"/>
      <c r="ALE13" s="168"/>
      <c r="ALF13" s="168"/>
      <c r="ALG13" s="168"/>
      <c r="ALH13" s="168"/>
      <c r="ALI13" s="168"/>
      <c r="ALJ13" s="168"/>
      <c r="ALK13" s="168"/>
      <c r="ALL13" s="168"/>
      <c r="ALM13" s="168"/>
      <c r="ALN13" s="168"/>
      <c r="ALO13" s="168"/>
      <c r="ALP13" s="168"/>
      <c r="ALQ13" s="168"/>
      <c r="ALR13" s="168"/>
      <c r="ALS13" s="168"/>
      <c r="ALT13" s="168"/>
      <c r="ALU13" s="168"/>
      <c r="ALV13" s="168"/>
      <c r="ALW13" s="168"/>
      <c r="ALX13" s="168"/>
      <c r="ALY13" s="168"/>
      <c r="ALZ13" s="168"/>
      <c r="AMA13" s="168"/>
    </row>
    <row r="14" spans="1:1015" s="153" customFormat="1" x14ac:dyDescent="0.3">
      <c r="C14" s="253"/>
      <c r="D14" s="253"/>
      <c r="E14" s="253"/>
      <c r="F14" s="253"/>
      <c r="G14" s="253"/>
      <c r="H14" s="254"/>
      <c r="I14" s="168"/>
      <c r="J14" s="168"/>
      <c r="K14" s="253"/>
      <c r="L14" s="253"/>
      <c r="M14" s="253"/>
      <c r="N14" s="253"/>
      <c r="O14" s="253"/>
      <c r="P14" s="253"/>
      <c r="Q14" s="254"/>
      <c r="R14" s="168"/>
      <c r="S14" s="255"/>
      <c r="T14" s="256"/>
      <c r="U14" s="256"/>
      <c r="V14" s="256"/>
      <c r="W14" s="256"/>
      <c r="X14" s="256"/>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c r="HP14" s="168"/>
      <c r="HQ14" s="168"/>
      <c r="HR14" s="168"/>
      <c r="HS14" s="168"/>
      <c r="HT14" s="168"/>
      <c r="HU14" s="168"/>
      <c r="HV14" s="168"/>
      <c r="HW14" s="168"/>
      <c r="HX14" s="168"/>
      <c r="HY14" s="168"/>
      <c r="HZ14" s="168"/>
      <c r="IA14" s="168"/>
      <c r="IB14" s="168"/>
      <c r="IC14" s="168"/>
      <c r="ID14" s="168"/>
      <c r="IE14" s="168"/>
      <c r="IF14" s="168"/>
      <c r="IG14" s="168"/>
      <c r="IH14" s="168"/>
      <c r="II14" s="168"/>
      <c r="IJ14" s="168"/>
      <c r="IK14" s="168"/>
      <c r="IL14" s="168"/>
      <c r="IM14" s="168"/>
      <c r="IN14" s="168"/>
      <c r="IO14" s="168"/>
      <c r="IP14" s="168"/>
      <c r="IQ14" s="168"/>
      <c r="IR14" s="168"/>
      <c r="IS14" s="168"/>
      <c r="IT14" s="168"/>
      <c r="IU14" s="168"/>
      <c r="IV14" s="168"/>
      <c r="IW14" s="168"/>
      <c r="IX14" s="168"/>
      <c r="IY14" s="168"/>
      <c r="IZ14" s="168"/>
      <c r="JA14" s="168"/>
      <c r="JB14" s="168"/>
      <c r="JC14" s="168"/>
      <c r="JD14" s="168"/>
      <c r="JE14" s="168"/>
      <c r="JF14" s="168"/>
      <c r="JG14" s="168"/>
      <c r="JH14" s="168"/>
      <c r="JI14" s="168"/>
      <c r="JJ14" s="168"/>
      <c r="JK14" s="168"/>
      <c r="JL14" s="168"/>
      <c r="JM14" s="168"/>
      <c r="JN14" s="168"/>
      <c r="JO14" s="168"/>
      <c r="JP14" s="168"/>
      <c r="JQ14" s="168"/>
      <c r="JR14" s="168"/>
      <c r="JS14" s="168"/>
      <c r="JT14" s="168"/>
      <c r="JU14" s="168"/>
      <c r="JV14" s="168"/>
      <c r="JW14" s="168"/>
      <c r="JX14" s="168"/>
      <c r="JY14" s="168"/>
      <c r="JZ14" s="168"/>
      <c r="KA14" s="168"/>
      <c r="KB14" s="168"/>
      <c r="KC14" s="168"/>
      <c r="KD14" s="168"/>
      <c r="KE14" s="168"/>
      <c r="KF14" s="168"/>
      <c r="KG14" s="168"/>
      <c r="KH14" s="168"/>
      <c r="KI14" s="168"/>
      <c r="KJ14" s="168"/>
      <c r="KK14" s="168"/>
      <c r="KL14" s="168"/>
      <c r="KM14" s="168"/>
      <c r="KN14" s="168"/>
      <c r="KO14" s="168"/>
      <c r="KP14" s="168"/>
      <c r="KQ14" s="168"/>
      <c r="KR14" s="168"/>
      <c r="KS14" s="168"/>
      <c r="KT14" s="168"/>
      <c r="KU14" s="168"/>
      <c r="KV14" s="168"/>
      <c r="KW14" s="168"/>
      <c r="KX14" s="168"/>
      <c r="KY14" s="168"/>
      <c r="KZ14" s="168"/>
      <c r="LA14" s="168"/>
      <c r="LB14" s="168"/>
      <c r="LC14" s="168"/>
      <c r="LD14" s="168"/>
      <c r="LE14" s="168"/>
      <c r="LF14" s="168"/>
      <c r="LG14" s="168"/>
      <c r="LH14" s="168"/>
      <c r="LI14" s="168"/>
      <c r="LJ14" s="168"/>
      <c r="LK14" s="168"/>
      <c r="LL14" s="168"/>
      <c r="LM14" s="168"/>
      <c r="LN14" s="168"/>
      <c r="LO14" s="168"/>
      <c r="LP14" s="168"/>
      <c r="LQ14" s="168"/>
      <c r="LR14" s="168"/>
      <c r="LS14" s="168"/>
      <c r="LT14" s="168"/>
      <c r="LU14" s="168"/>
      <c r="LV14" s="168"/>
      <c r="LW14" s="168"/>
      <c r="LX14" s="168"/>
      <c r="LY14" s="168"/>
      <c r="LZ14" s="168"/>
      <c r="MA14" s="168"/>
      <c r="MB14" s="168"/>
      <c r="MC14" s="168"/>
      <c r="MD14" s="168"/>
      <c r="ME14" s="168"/>
      <c r="MF14" s="168"/>
      <c r="MG14" s="168"/>
      <c r="MH14" s="168"/>
      <c r="MI14" s="168"/>
      <c r="MJ14" s="168"/>
      <c r="MK14" s="168"/>
      <c r="ML14" s="168"/>
      <c r="MM14" s="168"/>
      <c r="MN14" s="168"/>
      <c r="MO14" s="168"/>
      <c r="MP14" s="168"/>
      <c r="MQ14" s="168"/>
      <c r="MR14" s="168"/>
      <c r="MS14" s="168"/>
      <c r="MT14" s="168"/>
      <c r="MU14" s="168"/>
      <c r="MV14" s="168"/>
      <c r="MW14" s="168"/>
      <c r="MX14" s="168"/>
      <c r="MY14" s="168"/>
      <c r="MZ14" s="168"/>
      <c r="NA14" s="168"/>
      <c r="NB14" s="168"/>
      <c r="NC14" s="168"/>
      <c r="ND14" s="168"/>
      <c r="NE14" s="168"/>
      <c r="NF14" s="168"/>
      <c r="NG14" s="168"/>
      <c r="NH14" s="168"/>
      <c r="NI14" s="168"/>
      <c r="NJ14" s="168"/>
      <c r="NK14" s="168"/>
      <c r="NL14" s="168"/>
      <c r="NM14" s="168"/>
      <c r="NN14" s="168"/>
      <c r="NO14" s="168"/>
      <c r="NP14" s="168"/>
      <c r="NQ14" s="168"/>
      <c r="NR14" s="168"/>
      <c r="NS14" s="168"/>
      <c r="NT14" s="168"/>
      <c r="NU14" s="168"/>
      <c r="NV14" s="168"/>
      <c r="NW14" s="168"/>
      <c r="NX14" s="168"/>
      <c r="NY14" s="168"/>
      <c r="NZ14" s="168"/>
      <c r="OA14" s="168"/>
      <c r="OB14" s="168"/>
      <c r="OC14" s="168"/>
      <c r="OD14" s="168"/>
      <c r="OE14" s="168"/>
      <c r="OF14" s="168"/>
      <c r="OG14" s="168"/>
      <c r="OH14" s="168"/>
      <c r="OI14" s="168"/>
      <c r="OJ14" s="168"/>
      <c r="OK14" s="168"/>
      <c r="OL14" s="168"/>
      <c r="OM14" s="168"/>
      <c r="ON14" s="168"/>
      <c r="OO14" s="168"/>
      <c r="OP14" s="168"/>
      <c r="OQ14" s="168"/>
      <c r="OR14" s="168"/>
      <c r="OS14" s="168"/>
      <c r="OT14" s="168"/>
      <c r="OU14" s="168"/>
      <c r="OV14" s="168"/>
      <c r="OW14" s="168"/>
      <c r="OX14" s="168"/>
      <c r="OY14" s="168"/>
      <c r="OZ14" s="168"/>
      <c r="PA14" s="168"/>
      <c r="PB14" s="168"/>
      <c r="PC14" s="168"/>
      <c r="PD14" s="168"/>
      <c r="PE14" s="168"/>
      <c r="PF14" s="168"/>
      <c r="PG14" s="168"/>
      <c r="PH14" s="168"/>
      <c r="PI14" s="168"/>
      <c r="PJ14" s="168"/>
      <c r="PK14" s="168"/>
      <c r="PL14" s="168"/>
      <c r="PM14" s="168"/>
      <c r="PN14" s="168"/>
      <c r="PO14" s="168"/>
      <c r="PP14" s="168"/>
      <c r="PQ14" s="168"/>
      <c r="PR14" s="168"/>
      <c r="PS14" s="168"/>
      <c r="PT14" s="168"/>
      <c r="PU14" s="168"/>
      <c r="PV14" s="168"/>
      <c r="PW14" s="168"/>
      <c r="PX14" s="168"/>
      <c r="PY14" s="168"/>
      <c r="PZ14" s="168"/>
      <c r="QA14" s="168"/>
      <c r="QB14" s="168"/>
      <c r="QC14" s="168"/>
      <c r="QD14" s="168"/>
      <c r="QE14" s="168"/>
      <c r="QF14" s="168"/>
      <c r="QG14" s="168"/>
      <c r="QH14" s="168"/>
      <c r="QI14" s="168"/>
      <c r="QJ14" s="168"/>
      <c r="QK14" s="168"/>
      <c r="QL14" s="168"/>
      <c r="QM14" s="168"/>
      <c r="QN14" s="168"/>
      <c r="QO14" s="168"/>
      <c r="QP14" s="168"/>
      <c r="QQ14" s="168"/>
      <c r="QR14" s="168"/>
      <c r="QS14" s="168"/>
      <c r="QT14" s="168"/>
      <c r="QU14" s="168"/>
      <c r="QV14" s="168"/>
      <c r="QW14" s="168"/>
      <c r="QX14" s="168"/>
      <c r="QY14" s="168"/>
      <c r="QZ14" s="168"/>
      <c r="RA14" s="168"/>
      <c r="RB14" s="168"/>
      <c r="RC14" s="168"/>
      <c r="RD14" s="168"/>
      <c r="RE14" s="168"/>
      <c r="RF14" s="168"/>
      <c r="RG14" s="168"/>
      <c r="RH14" s="168"/>
      <c r="RI14" s="168"/>
      <c r="RJ14" s="168"/>
      <c r="RK14" s="168"/>
      <c r="RL14" s="168"/>
      <c r="RM14" s="168"/>
      <c r="RN14" s="168"/>
      <c r="RO14" s="168"/>
      <c r="RP14" s="168"/>
      <c r="RQ14" s="168"/>
      <c r="RR14" s="168"/>
      <c r="RS14" s="168"/>
      <c r="RT14" s="168"/>
      <c r="RU14" s="168"/>
      <c r="RV14" s="168"/>
      <c r="RW14" s="168"/>
      <c r="RX14" s="168"/>
      <c r="RY14" s="168"/>
      <c r="RZ14" s="168"/>
      <c r="SA14" s="168"/>
      <c r="SB14" s="168"/>
      <c r="SC14" s="168"/>
      <c r="SD14" s="168"/>
      <c r="SE14" s="168"/>
      <c r="SF14" s="168"/>
      <c r="SG14" s="168"/>
      <c r="SH14" s="168"/>
      <c r="SI14" s="168"/>
      <c r="SJ14" s="168"/>
      <c r="SK14" s="168"/>
      <c r="SL14" s="168"/>
      <c r="SM14" s="168"/>
      <c r="SN14" s="168"/>
      <c r="SO14" s="168"/>
      <c r="SP14" s="168"/>
      <c r="SQ14" s="168"/>
      <c r="SR14" s="168"/>
      <c r="SS14" s="168"/>
      <c r="ST14" s="168"/>
      <c r="SU14" s="168"/>
      <c r="SV14" s="168"/>
      <c r="SW14" s="168"/>
      <c r="SX14" s="168"/>
      <c r="SY14" s="168"/>
      <c r="SZ14" s="168"/>
      <c r="TA14" s="168"/>
      <c r="TB14" s="168"/>
      <c r="TC14" s="168"/>
      <c r="TD14" s="168"/>
      <c r="TE14" s="168"/>
      <c r="TF14" s="168"/>
      <c r="TG14" s="168"/>
      <c r="TH14" s="168"/>
      <c r="TI14" s="168"/>
      <c r="TJ14" s="168"/>
      <c r="TK14" s="168"/>
      <c r="TL14" s="168"/>
      <c r="TM14" s="168"/>
      <c r="TN14" s="168"/>
      <c r="TO14" s="168"/>
      <c r="TP14" s="168"/>
      <c r="TQ14" s="168"/>
      <c r="TR14" s="168"/>
      <c r="TS14" s="168"/>
      <c r="TT14" s="168"/>
      <c r="TU14" s="168"/>
      <c r="TV14" s="168"/>
      <c r="TW14" s="168"/>
      <c r="TX14" s="168"/>
      <c r="TY14" s="168"/>
      <c r="TZ14" s="168"/>
      <c r="UA14" s="168"/>
      <c r="UB14" s="168"/>
      <c r="UC14" s="168"/>
      <c r="UD14" s="168"/>
      <c r="UE14" s="168"/>
      <c r="UF14" s="168"/>
      <c r="UG14" s="168"/>
      <c r="UH14" s="168"/>
      <c r="UI14" s="168"/>
      <c r="UJ14" s="168"/>
      <c r="UK14" s="168"/>
      <c r="UL14" s="168"/>
      <c r="UM14" s="168"/>
      <c r="UN14" s="168"/>
      <c r="UO14" s="168"/>
      <c r="UP14" s="168"/>
      <c r="UQ14" s="168"/>
      <c r="UR14" s="168"/>
      <c r="US14" s="168"/>
      <c r="UT14" s="168"/>
      <c r="UU14" s="168"/>
      <c r="UV14" s="168"/>
      <c r="UW14" s="168"/>
      <c r="UX14" s="168"/>
      <c r="UY14" s="168"/>
      <c r="UZ14" s="168"/>
      <c r="VA14" s="168"/>
      <c r="VB14" s="168"/>
      <c r="VC14" s="168"/>
      <c r="VD14" s="168"/>
      <c r="VE14" s="168"/>
      <c r="VF14" s="168"/>
      <c r="VG14" s="168"/>
      <c r="VH14" s="168"/>
      <c r="VI14" s="168"/>
      <c r="VJ14" s="168"/>
      <c r="VK14" s="168"/>
      <c r="VL14" s="168"/>
      <c r="VM14" s="168"/>
      <c r="VN14" s="168"/>
      <c r="VO14" s="168"/>
      <c r="VP14" s="168"/>
      <c r="VQ14" s="168"/>
      <c r="VR14" s="168"/>
      <c r="VS14" s="168"/>
      <c r="VT14" s="168"/>
      <c r="VU14" s="168"/>
      <c r="VV14" s="168"/>
      <c r="VW14" s="168"/>
      <c r="VX14" s="168"/>
      <c r="VY14" s="168"/>
      <c r="VZ14" s="168"/>
      <c r="WA14" s="168"/>
      <c r="WB14" s="168"/>
      <c r="WC14" s="168"/>
      <c r="WD14" s="168"/>
      <c r="WE14" s="168"/>
      <c r="WF14" s="168"/>
      <c r="WG14" s="168"/>
      <c r="WH14" s="168"/>
      <c r="WI14" s="168"/>
      <c r="WJ14" s="168"/>
      <c r="WK14" s="168"/>
      <c r="WL14" s="168"/>
      <c r="WM14" s="168"/>
      <c r="WN14" s="168"/>
      <c r="WO14" s="168"/>
      <c r="WP14" s="168"/>
      <c r="WQ14" s="168"/>
      <c r="WR14" s="168"/>
      <c r="WS14" s="168"/>
      <c r="WT14" s="168"/>
      <c r="WU14" s="168"/>
      <c r="WV14" s="168"/>
      <c r="WW14" s="168"/>
      <c r="WX14" s="168"/>
      <c r="WY14" s="168"/>
      <c r="WZ14" s="168"/>
      <c r="XA14" s="168"/>
      <c r="XB14" s="168"/>
      <c r="XC14" s="168"/>
      <c r="XD14" s="168"/>
      <c r="XE14" s="168"/>
      <c r="XF14" s="168"/>
      <c r="XG14" s="168"/>
      <c r="XH14" s="168"/>
      <c r="XI14" s="168"/>
      <c r="XJ14" s="168"/>
      <c r="XK14" s="168"/>
      <c r="XL14" s="168"/>
      <c r="XM14" s="168"/>
      <c r="XN14" s="168"/>
      <c r="XO14" s="168"/>
      <c r="XP14" s="168"/>
      <c r="XQ14" s="168"/>
      <c r="XR14" s="168"/>
      <c r="XS14" s="168"/>
      <c r="XT14" s="168"/>
      <c r="XU14" s="168"/>
      <c r="XV14" s="168"/>
      <c r="XW14" s="168"/>
      <c r="XX14" s="168"/>
      <c r="XY14" s="168"/>
      <c r="XZ14" s="168"/>
      <c r="YA14" s="168"/>
      <c r="YB14" s="168"/>
      <c r="YC14" s="168"/>
      <c r="YD14" s="168"/>
      <c r="YE14" s="168"/>
      <c r="YF14" s="168"/>
      <c r="YG14" s="168"/>
      <c r="YH14" s="168"/>
      <c r="YI14" s="168"/>
      <c r="YJ14" s="168"/>
      <c r="YK14" s="168"/>
      <c r="YL14" s="168"/>
      <c r="YM14" s="168"/>
      <c r="YN14" s="168"/>
      <c r="YO14" s="168"/>
      <c r="YP14" s="168"/>
      <c r="YQ14" s="168"/>
      <c r="YR14" s="168"/>
      <c r="YS14" s="168"/>
      <c r="YT14" s="168"/>
      <c r="YU14" s="168"/>
      <c r="YV14" s="168"/>
      <c r="YW14" s="168"/>
      <c r="YX14" s="168"/>
      <c r="YY14" s="168"/>
      <c r="YZ14" s="168"/>
      <c r="ZA14" s="168"/>
      <c r="ZB14" s="168"/>
      <c r="ZC14" s="168"/>
      <c r="ZD14" s="168"/>
      <c r="ZE14" s="168"/>
      <c r="ZF14" s="168"/>
      <c r="ZG14" s="168"/>
      <c r="ZH14" s="168"/>
      <c r="ZI14" s="168"/>
      <c r="ZJ14" s="168"/>
      <c r="ZK14" s="168"/>
      <c r="ZL14" s="168"/>
      <c r="ZM14" s="168"/>
      <c r="ZN14" s="168"/>
      <c r="ZO14" s="168"/>
      <c r="ZP14" s="168"/>
      <c r="ZQ14" s="168"/>
      <c r="ZR14" s="168"/>
      <c r="ZS14" s="168"/>
      <c r="ZT14" s="168"/>
      <c r="ZU14" s="168"/>
      <c r="ZV14" s="168"/>
      <c r="ZW14" s="168"/>
      <c r="ZX14" s="168"/>
      <c r="ZY14" s="168"/>
      <c r="ZZ14" s="168"/>
      <c r="AAA14" s="168"/>
      <c r="AAB14" s="168"/>
      <c r="AAC14" s="168"/>
      <c r="AAD14" s="168"/>
      <c r="AAE14" s="168"/>
      <c r="AAF14" s="168"/>
      <c r="AAG14" s="168"/>
      <c r="AAH14" s="168"/>
      <c r="AAI14" s="168"/>
      <c r="AAJ14" s="168"/>
      <c r="AAK14" s="168"/>
      <c r="AAL14" s="168"/>
      <c r="AAM14" s="168"/>
      <c r="AAN14" s="168"/>
      <c r="AAO14" s="168"/>
      <c r="AAP14" s="168"/>
      <c r="AAQ14" s="168"/>
      <c r="AAR14" s="168"/>
      <c r="AAS14" s="168"/>
      <c r="AAT14" s="168"/>
      <c r="AAU14" s="168"/>
      <c r="AAV14" s="168"/>
      <c r="AAW14" s="168"/>
      <c r="AAX14" s="168"/>
      <c r="AAY14" s="168"/>
      <c r="AAZ14" s="168"/>
      <c r="ABA14" s="168"/>
      <c r="ABB14" s="168"/>
      <c r="ABC14" s="168"/>
      <c r="ABD14" s="168"/>
      <c r="ABE14" s="168"/>
      <c r="ABF14" s="168"/>
      <c r="ABG14" s="168"/>
      <c r="ABH14" s="168"/>
      <c r="ABI14" s="168"/>
      <c r="ABJ14" s="168"/>
      <c r="ABK14" s="168"/>
      <c r="ABL14" s="168"/>
      <c r="ABM14" s="168"/>
      <c r="ABN14" s="168"/>
      <c r="ABO14" s="168"/>
      <c r="ABP14" s="168"/>
      <c r="ABQ14" s="168"/>
      <c r="ABR14" s="168"/>
      <c r="ABS14" s="168"/>
      <c r="ABT14" s="168"/>
      <c r="ABU14" s="168"/>
      <c r="ABV14" s="168"/>
      <c r="ABW14" s="168"/>
      <c r="ABX14" s="168"/>
      <c r="ABY14" s="168"/>
      <c r="ABZ14" s="168"/>
      <c r="ACA14" s="168"/>
      <c r="ACB14" s="168"/>
      <c r="ACC14" s="168"/>
      <c r="ACD14" s="168"/>
      <c r="ACE14" s="168"/>
      <c r="ACF14" s="168"/>
      <c r="ACG14" s="168"/>
      <c r="ACH14" s="168"/>
      <c r="ACI14" s="168"/>
      <c r="ACJ14" s="168"/>
      <c r="ACK14" s="168"/>
      <c r="ACL14" s="168"/>
      <c r="ACM14" s="168"/>
      <c r="ACN14" s="168"/>
      <c r="ACO14" s="168"/>
      <c r="ACP14" s="168"/>
      <c r="ACQ14" s="168"/>
      <c r="ACR14" s="168"/>
      <c r="ACS14" s="168"/>
      <c r="ACT14" s="168"/>
      <c r="ACU14" s="168"/>
      <c r="ACV14" s="168"/>
      <c r="ACW14" s="168"/>
      <c r="ACX14" s="168"/>
      <c r="ACY14" s="168"/>
      <c r="ACZ14" s="168"/>
      <c r="ADA14" s="168"/>
      <c r="ADB14" s="168"/>
      <c r="ADC14" s="168"/>
      <c r="ADD14" s="168"/>
      <c r="ADE14" s="168"/>
      <c r="ADF14" s="168"/>
      <c r="ADG14" s="168"/>
      <c r="ADH14" s="168"/>
      <c r="ADI14" s="168"/>
      <c r="ADJ14" s="168"/>
      <c r="ADK14" s="168"/>
      <c r="ADL14" s="168"/>
      <c r="ADM14" s="168"/>
      <c r="ADN14" s="168"/>
      <c r="ADO14" s="168"/>
      <c r="ADP14" s="168"/>
      <c r="ADQ14" s="168"/>
      <c r="ADR14" s="168"/>
      <c r="ADS14" s="168"/>
      <c r="ADT14" s="168"/>
      <c r="ADU14" s="168"/>
      <c r="ADV14" s="168"/>
      <c r="ADW14" s="168"/>
      <c r="ADX14" s="168"/>
      <c r="ADY14" s="168"/>
      <c r="ADZ14" s="168"/>
      <c r="AEA14" s="168"/>
      <c r="AEB14" s="168"/>
      <c r="AEC14" s="168"/>
      <c r="AED14" s="168"/>
      <c r="AEE14" s="168"/>
      <c r="AEF14" s="168"/>
      <c r="AEG14" s="168"/>
      <c r="AEH14" s="168"/>
      <c r="AEI14" s="168"/>
      <c r="AEJ14" s="168"/>
      <c r="AEK14" s="168"/>
      <c r="AEL14" s="168"/>
      <c r="AEM14" s="168"/>
      <c r="AEN14" s="168"/>
      <c r="AEO14" s="168"/>
      <c r="AEP14" s="168"/>
      <c r="AEQ14" s="168"/>
      <c r="AER14" s="168"/>
      <c r="AES14" s="168"/>
      <c r="AET14" s="168"/>
      <c r="AEU14" s="168"/>
      <c r="AEV14" s="168"/>
      <c r="AEW14" s="168"/>
      <c r="AEX14" s="168"/>
      <c r="AEY14" s="168"/>
      <c r="AEZ14" s="168"/>
      <c r="AFA14" s="168"/>
      <c r="AFB14" s="168"/>
      <c r="AFC14" s="168"/>
      <c r="AFD14" s="168"/>
      <c r="AFE14" s="168"/>
      <c r="AFF14" s="168"/>
      <c r="AFG14" s="168"/>
      <c r="AFH14" s="168"/>
      <c r="AFI14" s="168"/>
      <c r="AFJ14" s="168"/>
      <c r="AFK14" s="168"/>
      <c r="AFL14" s="168"/>
      <c r="AFM14" s="168"/>
      <c r="AFN14" s="168"/>
      <c r="AFO14" s="168"/>
      <c r="AFP14" s="168"/>
      <c r="AFQ14" s="168"/>
      <c r="AFR14" s="168"/>
      <c r="AFS14" s="168"/>
      <c r="AFT14" s="168"/>
      <c r="AFU14" s="168"/>
      <c r="AFV14" s="168"/>
      <c r="AFW14" s="168"/>
      <c r="AFX14" s="168"/>
      <c r="AFY14" s="168"/>
      <c r="AFZ14" s="168"/>
      <c r="AGA14" s="168"/>
      <c r="AGB14" s="168"/>
      <c r="AGC14" s="168"/>
      <c r="AGD14" s="168"/>
      <c r="AGE14" s="168"/>
      <c r="AGF14" s="168"/>
      <c r="AGG14" s="168"/>
      <c r="AGH14" s="168"/>
      <c r="AGI14" s="168"/>
      <c r="AGJ14" s="168"/>
      <c r="AGK14" s="168"/>
      <c r="AGL14" s="168"/>
      <c r="AGM14" s="168"/>
      <c r="AGN14" s="168"/>
      <c r="AGO14" s="168"/>
      <c r="AGP14" s="168"/>
      <c r="AGQ14" s="168"/>
      <c r="AGR14" s="168"/>
      <c r="AGS14" s="168"/>
      <c r="AGT14" s="168"/>
      <c r="AGU14" s="168"/>
      <c r="AGV14" s="168"/>
      <c r="AGW14" s="168"/>
      <c r="AGX14" s="168"/>
      <c r="AGY14" s="168"/>
      <c r="AGZ14" s="168"/>
      <c r="AHA14" s="168"/>
      <c r="AHB14" s="168"/>
      <c r="AHC14" s="168"/>
      <c r="AHD14" s="168"/>
      <c r="AHE14" s="168"/>
      <c r="AHF14" s="168"/>
      <c r="AHG14" s="168"/>
      <c r="AHH14" s="168"/>
      <c r="AHI14" s="168"/>
      <c r="AHJ14" s="168"/>
      <c r="AHK14" s="168"/>
      <c r="AHL14" s="168"/>
      <c r="AHM14" s="168"/>
      <c r="AHN14" s="168"/>
      <c r="AHO14" s="168"/>
      <c r="AHP14" s="168"/>
      <c r="AHQ14" s="168"/>
      <c r="AHR14" s="168"/>
      <c r="AHS14" s="168"/>
      <c r="AHT14" s="168"/>
      <c r="AHU14" s="168"/>
      <c r="AHV14" s="168"/>
      <c r="AHW14" s="168"/>
      <c r="AHX14" s="168"/>
      <c r="AHY14" s="168"/>
      <c r="AHZ14" s="168"/>
      <c r="AIA14" s="168"/>
      <c r="AIB14" s="168"/>
      <c r="AIC14" s="168"/>
      <c r="AID14" s="168"/>
      <c r="AIE14" s="168"/>
      <c r="AIF14" s="168"/>
      <c r="AIG14" s="168"/>
      <c r="AIH14" s="168"/>
      <c r="AII14" s="168"/>
      <c r="AIJ14" s="168"/>
      <c r="AIK14" s="168"/>
      <c r="AIL14" s="168"/>
      <c r="AIM14" s="168"/>
      <c r="AIN14" s="168"/>
      <c r="AIO14" s="168"/>
      <c r="AIP14" s="168"/>
      <c r="AIQ14" s="168"/>
      <c r="AIR14" s="168"/>
      <c r="AIS14" s="168"/>
      <c r="AIT14" s="168"/>
      <c r="AIU14" s="168"/>
      <c r="AIV14" s="168"/>
      <c r="AIW14" s="168"/>
      <c r="AIX14" s="168"/>
      <c r="AIY14" s="168"/>
      <c r="AIZ14" s="168"/>
      <c r="AJA14" s="168"/>
      <c r="AJB14" s="168"/>
      <c r="AJC14" s="168"/>
      <c r="AJD14" s="168"/>
      <c r="AJE14" s="168"/>
      <c r="AJF14" s="168"/>
      <c r="AJG14" s="168"/>
      <c r="AJH14" s="168"/>
      <c r="AJI14" s="168"/>
      <c r="AJJ14" s="168"/>
      <c r="AJK14" s="168"/>
      <c r="AJL14" s="168"/>
      <c r="AJM14" s="168"/>
      <c r="AJN14" s="168"/>
      <c r="AJO14" s="168"/>
      <c r="AJP14" s="168"/>
      <c r="AJQ14" s="168"/>
      <c r="AJR14" s="168"/>
      <c r="AJS14" s="168"/>
      <c r="AJT14" s="168"/>
      <c r="AJU14" s="168"/>
      <c r="AJV14" s="168"/>
      <c r="AJW14" s="168"/>
      <c r="AJX14" s="168"/>
      <c r="AJY14" s="168"/>
      <c r="AJZ14" s="168"/>
      <c r="AKA14" s="168"/>
      <c r="AKB14" s="168"/>
      <c r="AKC14" s="168"/>
      <c r="AKD14" s="168"/>
      <c r="AKE14" s="168"/>
      <c r="AKF14" s="168"/>
      <c r="AKG14" s="168"/>
      <c r="AKH14" s="168"/>
      <c r="AKI14" s="168"/>
      <c r="AKJ14" s="168"/>
      <c r="AKK14" s="168"/>
      <c r="AKL14" s="168"/>
      <c r="AKM14" s="168"/>
      <c r="AKN14" s="168"/>
      <c r="AKO14" s="168"/>
      <c r="AKP14" s="168"/>
      <c r="AKQ14" s="168"/>
      <c r="AKR14" s="168"/>
      <c r="AKS14" s="168"/>
      <c r="AKT14" s="168"/>
      <c r="AKU14" s="168"/>
      <c r="AKV14" s="168"/>
      <c r="AKW14" s="168"/>
      <c r="AKX14" s="168"/>
      <c r="AKY14" s="168"/>
      <c r="AKZ14" s="168"/>
      <c r="ALA14" s="168"/>
      <c r="ALB14" s="168"/>
      <c r="ALC14" s="168"/>
      <c r="ALD14" s="168"/>
      <c r="ALE14" s="168"/>
      <c r="ALF14" s="168"/>
      <c r="ALG14" s="168"/>
      <c r="ALH14" s="168"/>
      <c r="ALI14" s="168"/>
      <c r="ALJ14" s="168"/>
      <c r="ALK14" s="168"/>
      <c r="ALL14" s="168"/>
      <c r="ALM14" s="168"/>
      <c r="ALN14" s="168"/>
      <c r="ALO14" s="168"/>
      <c r="ALP14" s="168"/>
      <c r="ALQ14" s="168"/>
      <c r="ALR14" s="168"/>
      <c r="ALS14" s="168"/>
      <c r="ALT14" s="168"/>
      <c r="ALU14" s="168"/>
      <c r="ALV14" s="168"/>
      <c r="ALW14" s="168"/>
      <c r="ALX14" s="168"/>
      <c r="ALY14" s="168"/>
      <c r="ALZ14" s="168"/>
      <c r="AMA14" s="168"/>
    </row>
    <row r="15" spans="1:1015" s="153" customFormat="1" x14ac:dyDescent="0.3">
      <c r="C15" s="253"/>
      <c r="D15" s="253"/>
      <c r="E15" s="253"/>
      <c r="F15" s="253"/>
      <c r="G15" s="253"/>
      <c r="H15" s="254"/>
      <c r="I15" s="168"/>
      <c r="J15" s="168"/>
      <c r="K15" s="253"/>
      <c r="L15" s="253"/>
      <c r="M15" s="253"/>
      <c r="N15" s="253"/>
      <c r="O15" s="253"/>
      <c r="P15" s="253"/>
      <c r="Q15" s="254"/>
      <c r="R15" s="168"/>
      <c r="S15" s="255"/>
      <c r="T15" s="256"/>
      <c r="U15" s="256"/>
      <c r="V15" s="256"/>
      <c r="W15" s="256"/>
      <c r="X15" s="256"/>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c r="IW15" s="168"/>
      <c r="IX15" s="168"/>
      <c r="IY15" s="168"/>
      <c r="IZ15" s="168"/>
      <c r="JA15" s="168"/>
      <c r="JB15" s="168"/>
      <c r="JC15" s="168"/>
      <c r="JD15" s="168"/>
      <c r="JE15" s="168"/>
      <c r="JF15" s="168"/>
      <c r="JG15" s="168"/>
      <c r="JH15" s="168"/>
      <c r="JI15" s="168"/>
      <c r="JJ15" s="168"/>
      <c r="JK15" s="168"/>
      <c r="JL15" s="168"/>
      <c r="JM15" s="168"/>
      <c r="JN15" s="168"/>
      <c r="JO15" s="168"/>
      <c r="JP15" s="168"/>
      <c r="JQ15" s="168"/>
      <c r="JR15" s="168"/>
      <c r="JS15" s="168"/>
      <c r="JT15" s="168"/>
      <c r="JU15" s="168"/>
      <c r="JV15" s="168"/>
      <c r="JW15" s="168"/>
      <c r="JX15" s="168"/>
      <c r="JY15" s="168"/>
      <c r="JZ15" s="168"/>
      <c r="KA15" s="168"/>
      <c r="KB15" s="168"/>
      <c r="KC15" s="168"/>
      <c r="KD15" s="168"/>
      <c r="KE15" s="168"/>
      <c r="KF15" s="168"/>
      <c r="KG15" s="168"/>
      <c r="KH15" s="168"/>
      <c r="KI15" s="168"/>
      <c r="KJ15" s="168"/>
      <c r="KK15" s="168"/>
      <c r="KL15" s="168"/>
      <c r="KM15" s="168"/>
      <c r="KN15" s="168"/>
      <c r="KO15" s="168"/>
      <c r="KP15" s="168"/>
      <c r="KQ15" s="168"/>
      <c r="KR15" s="168"/>
      <c r="KS15" s="168"/>
      <c r="KT15" s="168"/>
      <c r="KU15" s="168"/>
      <c r="KV15" s="168"/>
      <c r="KW15" s="168"/>
      <c r="KX15" s="168"/>
      <c r="KY15" s="168"/>
      <c r="KZ15" s="168"/>
      <c r="LA15" s="168"/>
      <c r="LB15" s="168"/>
      <c r="LC15" s="168"/>
      <c r="LD15" s="168"/>
      <c r="LE15" s="168"/>
      <c r="LF15" s="168"/>
      <c r="LG15" s="168"/>
      <c r="LH15" s="168"/>
      <c r="LI15" s="168"/>
      <c r="LJ15" s="168"/>
      <c r="LK15" s="168"/>
      <c r="LL15" s="168"/>
      <c r="LM15" s="168"/>
      <c r="LN15" s="168"/>
      <c r="LO15" s="168"/>
      <c r="LP15" s="168"/>
      <c r="LQ15" s="168"/>
      <c r="LR15" s="168"/>
      <c r="LS15" s="168"/>
      <c r="LT15" s="168"/>
      <c r="LU15" s="168"/>
      <c r="LV15" s="168"/>
      <c r="LW15" s="168"/>
      <c r="LX15" s="168"/>
      <c r="LY15" s="168"/>
      <c r="LZ15" s="168"/>
      <c r="MA15" s="168"/>
      <c r="MB15" s="168"/>
      <c r="MC15" s="168"/>
      <c r="MD15" s="168"/>
      <c r="ME15" s="168"/>
      <c r="MF15" s="168"/>
      <c r="MG15" s="168"/>
      <c r="MH15" s="168"/>
      <c r="MI15" s="168"/>
      <c r="MJ15" s="168"/>
      <c r="MK15" s="168"/>
      <c r="ML15" s="168"/>
      <c r="MM15" s="168"/>
      <c r="MN15" s="168"/>
      <c r="MO15" s="168"/>
      <c r="MP15" s="168"/>
      <c r="MQ15" s="168"/>
      <c r="MR15" s="168"/>
      <c r="MS15" s="168"/>
      <c r="MT15" s="168"/>
      <c r="MU15" s="168"/>
      <c r="MV15" s="168"/>
      <c r="MW15" s="168"/>
      <c r="MX15" s="168"/>
      <c r="MY15" s="168"/>
      <c r="MZ15" s="168"/>
      <c r="NA15" s="168"/>
      <c r="NB15" s="168"/>
      <c r="NC15" s="168"/>
      <c r="ND15" s="168"/>
      <c r="NE15" s="168"/>
      <c r="NF15" s="168"/>
      <c r="NG15" s="168"/>
      <c r="NH15" s="168"/>
      <c r="NI15" s="168"/>
      <c r="NJ15" s="168"/>
      <c r="NK15" s="168"/>
      <c r="NL15" s="168"/>
      <c r="NM15" s="168"/>
      <c r="NN15" s="168"/>
      <c r="NO15" s="168"/>
      <c r="NP15" s="168"/>
      <c r="NQ15" s="168"/>
      <c r="NR15" s="168"/>
      <c r="NS15" s="168"/>
      <c r="NT15" s="168"/>
      <c r="NU15" s="168"/>
      <c r="NV15" s="168"/>
      <c r="NW15" s="168"/>
      <c r="NX15" s="168"/>
      <c r="NY15" s="168"/>
      <c r="NZ15" s="168"/>
      <c r="OA15" s="168"/>
      <c r="OB15" s="168"/>
      <c r="OC15" s="168"/>
      <c r="OD15" s="168"/>
      <c r="OE15" s="168"/>
      <c r="OF15" s="168"/>
      <c r="OG15" s="168"/>
      <c r="OH15" s="168"/>
      <c r="OI15" s="168"/>
      <c r="OJ15" s="168"/>
      <c r="OK15" s="168"/>
      <c r="OL15" s="168"/>
      <c r="OM15" s="168"/>
      <c r="ON15" s="168"/>
      <c r="OO15" s="168"/>
      <c r="OP15" s="168"/>
      <c r="OQ15" s="168"/>
      <c r="OR15" s="168"/>
      <c r="OS15" s="168"/>
      <c r="OT15" s="168"/>
      <c r="OU15" s="168"/>
      <c r="OV15" s="168"/>
      <c r="OW15" s="168"/>
      <c r="OX15" s="168"/>
      <c r="OY15" s="168"/>
      <c r="OZ15" s="168"/>
      <c r="PA15" s="168"/>
      <c r="PB15" s="168"/>
      <c r="PC15" s="168"/>
      <c r="PD15" s="168"/>
      <c r="PE15" s="168"/>
      <c r="PF15" s="168"/>
      <c r="PG15" s="168"/>
      <c r="PH15" s="168"/>
      <c r="PI15" s="168"/>
      <c r="PJ15" s="168"/>
      <c r="PK15" s="168"/>
      <c r="PL15" s="168"/>
      <c r="PM15" s="168"/>
      <c r="PN15" s="168"/>
      <c r="PO15" s="168"/>
      <c r="PP15" s="168"/>
      <c r="PQ15" s="168"/>
      <c r="PR15" s="168"/>
      <c r="PS15" s="168"/>
      <c r="PT15" s="168"/>
      <c r="PU15" s="168"/>
      <c r="PV15" s="168"/>
      <c r="PW15" s="168"/>
      <c r="PX15" s="168"/>
      <c r="PY15" s="168"/>
      <c r="PZ15" s="168"/>
      <c r="QA15" s="168"/>
      <c r="QB15" s="168"/>
      <c r="QC15" s="168"/>
      <c r="QD15" s="168"/>
      <c r="QE15" s="168"/>
      <c r="QF15" s="168"/>
      <c r="QG15" s="168"/>
      <c r="QH15" s="168"/>
      <c r="QI15" s="168"/>
      <c r="QJ15" s="168"/>
      <c r="QK15" s="168"/>
      <c r="QL15" s="168"/>
      <c r="QM15" s="168"/>
      <c r="QN15" s="168"/>
      <c r="QO15" s="168"/>
      <c r="QP15" s="168"/>
      <c r="QQ15" s="168"/>
      <c r="QR15" s="168"/>
      <c r="QS15" s="168"/>
      <c r="QT15" s="168"/>
      <c r="QU15" s="168"/>
      <c r="QV15" s="168"/>
      <c r="QW15" s="168"/>
      <c r="QX15" s="168"/>
      <c r="QY15" s="168"/>
      <c r="QZ15" s="168"/>
      <c r="RA15" s="168"/>
      <c r="RB15" s="168"/>
      <c r="RC15" s="168"/>
      <c r="RD15" s="168"/>
      <c r="RE15" s="168"/>
      <c r="RF15" s="168"/>
      <c r="RG15" s="168"/>
      <c r="RH15" s="168"/>
      <c r="RI15" s="168"/>
      <c r="RJ15" s="168"/>
      <c r="RK15" s="168"/>
      <c r="RL15" s="168"/>
      <c r="RM15" s="168"/>
      <c r="RN15" s="168"/>
      <c r="RO15" s="168"/>
      <c r="RP15" s="168"/>
      <c r="RQ15" s="168"/>
      <c r="RR15" s="168"/>
      <c r="RS15" s="168"/>
      <c r="RT15" s="168"/>
      <c r="RU15" s="168"/>
      <c r="RV15" s="168"/>
      <c r="RW15" s="168"/>
      <c r="RX15" s="168"/>
      <c r="RY15" s="168"/>
      <c r="RZ15" s="168"/>
      <c r="SA15" s="168"/>
      <c r="SB15" s="168"/>
      <c r="SC15" s="168"/>
      <c r="SD15" s="168"/>
      <c r="SE15" s="168"/>
      <c r="SF15" s="168"/>
      <c r="SG15" s="168"/>
      <c r="SH15" s="168"/>
      <c r="SI15" s="168"/>
      <c r="SJ15" s="168"/>
      <c r="SK15" s="168"/>
      <c r="SL15" s="168"/>
      <c r="SM15" s="168"/>
      <c r="SN15" s="168"/>
      <c r="SO15" s="168"/>
      <c r="SP15" s="168"/>
      <c r="SQ15" s="168"/>
      <c r="SR15" s="168"/>
      <c r="SS15" s="168"/>
      <c r="ST15" s="168"/>
      <c r="SU15" s="168"/>
      <c r="SV15" s="168"/>
      <c r="SW15" s="168"/>
      <c r="SX15" s="168"/>
      <c r="SY15" s="168"/>
      <c r="SZ15" s="168"/>
      <c r="TA15" s="168"/>
      <c r="TB15" s="168"/>
      <c r="TC15" s="168"/>
      <c r="TD15" s="168"/>
      <c r="TE15" s="168"/>
      <c r="TF15" s="168"/>
      <c r="TG15" s="168"/>
      <c r="TH15" s="168"/>
      <c r="TI15" s="168"/>
      <c r="TJ15" s="168"/>
      <c r="TK15" s="168"/>
      <c r="TL15" s="168"/>
      <c r="TM15" s="168"/>
      <c r="TN15" s="168"/>
      <c r="TO15" s="168"/>
      <c r="TP15" s="168"/>
      <c r="TQ15" s="168"/>
      <c r="TR15" s="168"/>
      <c r="TS15" s="168"/>
      <c r="TT15" s="168"/>
      <c r="TU15" s="168"/>
      <c r="TV15" s="168"/>
      <c r="TW15" s="168"/>
      <c r="TX15" s="168"/>
      <c r="TY15" s="168"/>
      <c r="TZ15" s="168"/>
      <c r="UA15" s="168"/>
      <c r="UB15" s="168"/>
      <c r="UC15" s="168"/>
      <c r="UD15" s="168"/>
      <c r="UE15" s="168"/>
      <c r="UF15" s="168"/>
      <c r="UG15" s="168"/>
      <c r="UH15" s="168"/>
      <c r="UI15" s="168"/>
      <c r="UJ15" s="168"/>
      <c r="UK15" s="168"/>
      <c r="UL15" s="168"/>
      <c r="UM15" s="168"/>
      <c r="UN15" s="168"/>
      <c r="UO15" s="168"/>
      <c r="UP15" s="168"/>
      <c r="UQ15" s="168"/>
      <c r="UR15" s="168"/>
      <c r="US15" s="168"/>
      <c r="UT15" s="168"/>
      <c r="UU15" s="168"/>
      <c r="UV15" s="168"/>
      <c r="UW15" s="168"/>
      <c r="UX15" s="168"/>
      <c r="UY15" s="168"/>
      <c r="UZ15" s="168"/>
      <c r="VA15" s="168"/>
      <c r="VB15" s="168"/>
      <c r="VC15" s="168"/>
      <c r="VD15" s="168"/>
      <c r="VE15" s="168"/>
      <c r="VF15" s="168"/>
      <c r="VG15" s="168"/>
      <c r="VH15" s="168"/>
      <c r="VI15" s="168"/>
      <c r="VJ15" s="168"/>
      <c r="VK15" s="168"/>
      <c r="VL15" s="168"/>
      <c r="VM15" s="168"/>
      <c r="VN15" s="168"/>
      <c r="VO15" s="168"/>
      <c r="VP15" s="168"/>
      <c r="VQ15" s="168"/>
      <c r="VR15" s="168"/>
      <c r="VS15" s="168"/>
      <c r="VT15" s="168"/>
      <c r="VU15" s="168"/>
      <c r="VV15" s="168"/>
      <c r="VW15" s="168"/>
      <c r="VX15" s="168"/>
      <c r="VY15" s="168"/>
      <c r="VZ15" s="168"/>
      <c r="WA15" s="168"/>
      <c r="WB15" s="168"/>
      <c r="WC15" s="168"/>
      <c r="WD15" s="168"/>
      <c r="WE15" s="168"/>
      <c r="WF15" s="168"/>
      <c r="WG15" s="168"/>
      <c r="WH15" s="168"/>
      <c r="WI15" s="168"/>
      <c r="WJ15" s="168"/>
      <c r="WK15" s="168"/>
      <c r="WL15" s="168"/>
      <c r="WM15" s="168"/>
      <c r="WN15" s="168"/>
      <c r="WO15" s="168"/>
      <c r="WP15" s="168"/>
      <c r="WQ15" s="168"/>
      <c r="WR15" s="168"/>
      <c r="WS15" s="168"/>
      <c r="WT15" s="168"/>
      <c r="WU15" s="168"/>
      <c r="WV15" s="168"/>
      <c r="WW15" s="168"/>
      <c r="WX15" s="168"/>
      <c r="WY15" s="168"/>
      <c r="WZ15" s="168"/>
      <c r="XA15" s="168"/>
      <c r="XB15" s="168"/>
      <c r="XC15" s="168"/>
      <c r="XD15" s="168"/>
      <c r="XE15" s="168"/>
      <c r="XF15" s="168"/>
      <c r="XG15" s="168"/>
      <c r="XH15" s="168"/>
      <c r="XI15" s="168"/>
      <c r="XJ15" s="168"/>
      <c r="XK15" s="168"/>
      <c r="XL15" s="168"/>
      <c r="XM15" s="168"/>
      <c r="XN15" s="168"/>
      <c r="XO15" s="168"/>
      <c r="XP15" s="168"/>
      <c r="XQ15" s="168"/>
      <c r="XR15" s="168"/>
      <c r="XS15" s="168"/>
      <c r="XT15" s="168"/>
      <c r="XU15" s="168"/>
      <c r="XV15" s="168"/>
      <c r="XW15" s="168"/>
      <c r="XX15" s="168"/>
      <c r="XY15" s="168"/>
      <c r="XZ15" s="168"/>
      <c r="YA15" s="168"/>
      <c r="YB15" s="168"/>
      <c r="YC15" s="168"/>
      <c r="YD15" s="168"/>
      <c r="YE15" s="168"/>
      <c r="YF15" s="168"/>
      <c r="YG15" s="168"/>
      <c r="YH15" s="168"/>
      <c r="YI15" s="168"/>
      <c r="YJ15" s="168"/>
      <c r="YK15" s="168"/>
      <c r="YL15" s="168"/>
      <c r="YM15" s="168"/>
      <c r="YN15" s="168"/>
      <c r="YO15" s="168"/>
      <c r="YP15" s="168"/>
      <c r="YQ15" s="168"/>
      <c r="YR15" s="168"/>
      <c r="YS15" s="168"/>
      <c r="YT15" s="168"/>
      <c r="YU15" s="168"/>
      <c r="YV15" s="168"/>
      <c r="YW15" s="168"/>
      <c r="YX15" s="168"/>
      <c r="YY15" s="168"/>
      <c r="YZ15" s="168"/>
      <c r="ZA15" s="168"/>
      <c r="ZB15" s="168"/>
      <c r="ZC15" s="168"/>
      <c r="ZD15" s="168"/>
      <c r="ZE15" s="168"/>
      <c r="ZF15" s="168"/>
      <c r="ZG15" s="168"/>
      <c r="ZH15" s="168"/>
      <c r="ZI15" s="168"/>
      <c r="ZJ15" s="168"/>
      <c r="ZK15" s="168"/>
      <c r="ZL15" s="168"/>
      <c r="ZM15" s="168"/>
      <c r="ZN15" s="168"/>
      <c r="ZO15" s="168"/>
      <c r="ZP15" s="168"/>
      <c r="ZQ15" s="168"/>
      <c r="ZR15" s="168"/>
      <c r="ZS15" s="168"/>
      <c r="ZT15" s="168"/>
      <c r="ZU15" s="168"/>
      <c r="ZV15" s="168"/>
      <c r="ZW15" s="168"/>
      <c r="ZX15" s="168"/>
      <c r="ZY15" s="168"/>
      <c r="ZZ15" s="168"/>
      <c r="AAA15" s="168"/>
      <c r="AAB15" s="168"/>
      <c r="AAC15" s="168"/>
      <c r="AAD15" s="168"/>
      <c r="AAE15" s="168"/>
      <c r="AAF15" s="168"/>
      <c r="AAG15" s="168"/>
      <c r="AAH15" s="168"/>
      <c r="AAI15" s="168"/>
      <c r="AAJ15" s="168"/>
      <c r="AAK15" s="168"/>
      <c r="AAL15" s="168"/>
      <c r="AAM15" s="168"/>
      <c r="AAN15" s="168"/>
      <c r="AAO15" s="168"/>
      <c r="AAP15" s="168"/>
      <c r="AAQ15" s="168"/>
      <c r="AAR15" s="168"/>
      <c r="AAS15" s="168"/>
      <c r="AAT15" s="168"/>
      <c r="AAU15" s="168"/>
      <c r="AAV15" s="168"/>
      <c r="AAW15" s="168"/>
      <c r="AAX15" s="168"/>
      <c r="AAY15" s="168"/>
      <c r="AAZ15" s="168"/>
      <c r="ABA15" s="168"/>
      <c r="ABB15" s="168"/>
      <c r="ABC15" s="168"/>
      <c r="ABD15" s="168"/>
      <c r="ABE15" s="168"/>
      <c r="ABF15" s="168"/>
      <c r="ABG15" s="168"/>
      <c r="ABH15" s="168"/>
      <c r="ABI15" s="168"/>
      <c r="ABJ15" s="168"/>
      <c r="ABK15" s="168"/>
      <c r="ABL15" s="168"/>
      <c r="ABM15" s="168"/>
      <c r="ABN15" s="168"/>
      <c r="ABO15" s="168"/>
      <c r="ABP15" s="168"/>
      <c r="ABQ15" s="168"/>
      <c r="ABR15" s="168"/>
      <c r="ABS15" s="168"/>
      <c r="ABT15" s="168"/>
      <c r="ABU15" s="168"/>
      <c r="ABV15" s="168"/>
      <c r="ABW15" s="168"/>
      <c r="ABX15" s="168"/>
      <c r="ABY15" s="168"/>
      <c r="ABZ15" s="168"/>
      <c r="ACA15" s="168"/>
      <c r="ACB15" s="168"/>
      <c r="ACC15" s="168"/>
      <c r="ACD15" s="168"/>
      <c r="ACE15" s="168"/>
      <c r="ACF15" s="168"/>
      <c r="ACG15" s="168"/>
      <c r="ACH15" s="168"/>
      <c r="ACI15" s="168"/>
      <c r="ACJ15" s="168"/>
      <c r="ACK15" s="168"/>
      <c r="ACL15" s="168"/>
      <c r="ACM15" s="168"/>
      <c r="ACN15" s="168"/>
      <c r="ACO15" s="168"/>
      <c r="ACP15" s="168"/>
      <c r="ACQ15" s="168"/>
      <c r="ACR15" s="168"/>
      <c r="ACS15" s="168"/>
      <c r="ACT15" s="168"/>
      <c r="ACU15" s="168"/>
      <c r="ACV15" s="168"/>
      <c r="ACW15" s="168"/>
      <c r="ACX15" s="168"/>
      <c r="ACY15" s="168"/>
      <c r="ACZ15" s="168"/>
      <c r="ADA15" s="168"/>
      <c r="ADB15" s="168"/>
      <c r="ADC15" s="168"/>
      <c r="ADD15" s="168"/>
      <c r="ADE15" s="168"/>
      <c r="ADF15" s="168"/>
      <c r="ADG15" s="168"/>
      <c r="ADH15" s="168"/>
      <c r="ADI15" s="168"/>
      <c r="ADJ15" s="168"/>
      <c r="ADK15" s="168"/>
      <c r="ADL15" s="168"/>
      <c r="ADM15" s="168"/>
      <c r="ADN15" s="168"/>
      <c r="ADO15" s="168"/>
      <c r="ADP15" s="168"/>
      <c r="ADQ15" s="168"/>
      <c r="ADR15" s="168"/>
      <c r="ADS15" s="168"/>
      <c r="ADT15" s="168"/>
      <c r="ADU15" s="168"/>
      <c r="ADV15" s="168"/>
      <c r="ADW15" s="168"/>
      <c r="ADX15" s="168"/>
      <c r="ADY15" s="168"/>
      <c r="ADZ15" s="168"/>
      <c r="AEA15" s="168"/>
      <c r="AEB15" s="168"/>
      <c r="AEC15" s="168"/>
      <c r="AED15" s="168"/>
      <c r="AEE15" s="168"/>
      <c r="AEF15" s="168"/>
      <c r="AEG15" s="168"/>
      <c r="AEH15" s="168"/>
      <c r="AEI15" s="168"/>
      <c r="AEJ15" s="168"/>
      <c r="AEK15" s="168"/>
      <c r="AEL15" s="168"/>
      <c r="AEM15" s="168"/>
      <c r="AEN15" s="168"/>
      <c r="AEO15" s="168"/>
      <c r="AEP15" s="168"/>
      <c r="AEQ15" s="168"/>
      <c r="AER15" s="168"/>
      <c r="AES15" s="168"/>
      <c r="AET15" s="168"/>
      <c r="AEU15" s="168"/>
      <c r="AEV15" s="168"/>
      <c r="AEW15" s="168"/>
      <c r="AEX15" s="168"/>
      <c r="AEY15" s="168"/>
      <c r="AEZ15" s="168"/>
      <c r="AFA15" s="168"/>
      <c r="AFB15" s="168"/>
      <c r="AFC15" s="168"/>
      <c r="AFD15" s="168"/>
      <c r="AFE15" s="168"/>
      <c r="AFF15" s="168"/>
      <c r="AFG15" s="168"/>
      <c r="AFH15" s="168"/>
      <c r="AFI15" s="168"/>
      <c r="AFJ15" s="168"/>
      <c r="AFK15" s="168"/>
      <c r="AFL15" s="168"/>
      <c r="AFM15" s="168"/>
      <c r="AFN15" s="168"/>
      <c r="AFO15" s="168"/>
      <c r="AFP15" s="168"/>
      <c r="AFQ15" s="168"/>
      <c r="AFR15" s="168"/>
      <c r="AFS15" s="168"/>
      <c r="AFT15" s="168"/>
      <c r="AFU15" s="168"/>
      <c r="AFV15" s="168"/>
      <c r="AFW15" s="168"/>
      <c r="AFX15" s="168"/>
      <c r="AFY15" s="168"/>
      <c r="AFZ15" s="168"/>
      <c r="AGA15" s="168"/>
      <c r="AGB15" s="168"/>
      <c r="AGC15" s="168"/>
      <c r="AGD15" s="168"/>
      <c r="AGE15" s="168"/>
      <c r="AGF15" s="168"/>
      <c r="AGG15" s="168"/>
      <c r="AGH15" s="168"/>
      <c r="AGI15" s="168"/>
      <c r="AGJ15" s="168"/>
      <c r="AGK15" s="168"/>
      <c r="AGL15" s="168"/>
      <c r="AGM15" s="168"/>
      <c r="AGN15" s="168"/>
      <c r="AGO15" s="168"/>
      <c r="AGP15" s="168"/>
      <c r="AGQ15" s="168"/>
      <c r="AGR15" s="168"/>
      <c r="AGS15" s="168"/>
      <c r="AGT15" s="168"/>
      <c r="AGU15" s="168"/>
      <c r="AGV15" s="168"/>
      <c r="AGW15" s="168"/>
      <c r="AGX15" s="168"/>
      <c r="AGY15" s="168"/>
      <c r="AGZ15" s="168"/>
      <c r="AHA15" s="168"/>
      <c r="AHB15" s="168"/>
      <c r="AHC15" s="168"/>
      <c r="AHD15" s="168"/>
      <c r="AHE15" s="168"/>
      <c r="AHF15" s="168"/>
      <c r="AHG15" s="168"/>
      <c r="AHH15" s="168"/>
      <c r="AHI15" s="168"/>
      <c r="AHJ15" s="168"/>
      <c r="AHK15" s="168"/>
      <c r="AHL15" s="168"/>
      <c r="AHM15" s="168"/>
      <c r="AHN15" s="168"/>
      <c r="AHO15" s="168"/>
      <c r="AHP15" s="168"/>
      <c r="AHQ15" s="168"/>
      <c r="AHR15" s="168"/>
      <c r="AHS15" s="168"/>
      <c r="AHT15" s="168"/>
      <c r="AHU15" s="168"/>
      <c r="AHV15" s="168"/>
      <c r="AHW15" s="168"/>
      <c r="AHX15" s="168"/>
      <c r="AHY15" s="168"/>
      <c r="AHZ15" s="168"/>
      <c r="AIA15" s="168"/>
      <c r="AIB15" s="168"/>
      <c r="AIC15" s="168"/>
      <c r="AID15" s="168"/>
      <c r="AIE15" s="168"/>
      <c r="AIF15" s="168"/>
      <c r="AIG15" s="168"/>
      <c r="AIH15" s="168"/>
      <c r="AII15" s="168"/>
      <c r="AIJ15" s="168"/>
      <c r="AIK15" s="168"/>
      <c r="AIL15" s="168"/>
      <c r="AIM15" s="168"/>
      <c r="AIN15" s="168"/>
      <c r="AIO15" s="168"/>
      <c r="AIP15" s="168"/>
      <c r="AIQ15" s="168"/>
      <c r="AIR15" s="168"/>
      <c r="AIS15" s="168"/>
      <c r="AIT15" s="168"/>
      <c r="AIU15" s="168"/>
      <c r="AIV15" s="168"/>
      <c r="AIW15" s="168"/>
      <c r="AIX15" s="168"/>
      <c r="AIY15" s="168"/>
      <c r="AIZ15" s="168"/>
      <c r="AJA15" s="168"/>
      <c r="AJB15" s="168"/>
      <c r="AJC15" s="168"/>
      <c r="AJD15" s="168"/>
      <c r="AJE15" s="168"/>
      <c r="AJF15" s="168"/>
      <c r="AJG15" s="168"/>
      <c r="AJH15" s="168"/>
      <c r="AJI15" s="168"/>
      <c r="AJJ15" s="168"/>
      <c r="AJK15" s="168"/>
      <c r="AJL15" s="168"/>
      <c r="AJM15" s="168"/>
      <c r="AJN15" s="168"/>
      <c r="AJO15" s="168"/>
      <c r="AJP15" s="168"/>
      <c r="AJQ15" s="168"/>
      <c r="AJR15" s="168"/>
      <c r="AJS15" s="168"/>
      <c r="AJT15" s="168"/>
      <c r="AJU15" s="168"/>
      <c r="AJV15" s="168"/>
      <c r="AJW15" s="168"/>
      <c r="AJX15" s="168"/>
      <c r="AJY15" s="168"/>
      <c r="AJZ15" s="168"/>
      <c r="AKA15" s="168"/>
      <c r="AKB15" s="168"/>
      <c r="AKC15" s="168"/>
      <c r="AKD15" s="168"/>
      <c r="AKE15" s="168"/>
      <c r="AKF15" s="168"/>
      <c r="AKG15" s="168"/>
      <c r="AKH15" s="168"/>
      <c r="AKI15" s="168"/>
      <c r="AKJ15" s="168"/>
      <c r="AKK15" s="168"/>
      <c r="AKL15" s="168"/>
      <c r="AKM15" s="168"/>
      <c r="AKN15" s="168"/>
      <c r="AKO15" s="168"/>
      <c r="AKP15" s="168"/>
      <c r="AKQ15" s="168"/>
      <c r="AKR15" s="168"/>
      <c r="AKS15" s="168"/>
      <c r="AKT15" s="168"/>
      <c r="AKU15" s="168"/>
      <c r="AKV15" s="168"/>
      <c r="AKW15" s="168"/>
      <c r="AKX15" s="168"/>
      <c r="AKY15" s="168"/>
      <c r="AKZ15" s="168"/>
      <c r="ALA15" s="168"/>
      <c r="ALB15" s="168"/>
      <c r="ALC15" s="168"/>
      <c r="ALD15" s="168"/>
      <c r="ALE15" s="168"/>
      <c r="ALF15" s="168"/>
      <c r="ALG15" s="168"/>
      <c r="ALH15" s="168"/>
      <c r="ALI15" s="168"/>
      <c r="ALJ15" s="168"/>
      <c r="ALK15" s="168"/>
      <c r="ALL15" s="168"/>
      <c r="ALM15" s="168"/>
      <c r="ALN15" s="168"/>
      <c r="ALO15" s="168"/>
      <c r="ALP15" s="168"/>
      <c r="ALQ15" s="168"/>
      <c r="ALR15" s="168"/>
      <c r="ALS15" s="168"/>
      <c r="ALT15" s="168"/>
      <c r="ALU15" s="168"/>
      <c r="ALV15" s="168"/>
      <c r="ALW15" s="168"/>
      <c r="ALX15" s="168"/>
      <c r="ALY15" s="168"/>
      <c r="ALZ15" s="168"/>
      <c r="AMA15" s="168"/>
    </row>
    <row r="16" spans="1:1015" s="153" customFormat="1" x14ac:dyDescent="0.3">
      <c r="C16" s="253"/>
      <c r="D16" s="253"/>
      <c r="E16" s="253"/>
      <c r="F16" s="253"/>
      <c r="G16" s="253"/>
      <c r="H16" s="254"/>
      <c r="I16" s="168"/>
      <c r="J16" s="168"/>
      <c r="K16" s="253"/>
      <c r="L16" s="253"/>
      <c r="M16" s="253"/>
      <c r="N16" s="253"/>
      <c r="O16" s="253"/>
      <c r="P16" s="253"/>
      <c r="Q16" s="254"/>
      <c r="R16" s="168"/>
      <c r="S16" s="255"/>
      <c r="T16" s="256"/>
      <c r="U16" s="256"/>
      <c r="V16" s="256"/>
      <c r="W16" s="256"/>
      <c r="X16" s="256"/>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c r="HP16" s="168"/>
      <c r="HQ16" s="168"/>
      <c r="HR16" s="168"/>
      <c r="HS16" s="168"/>
      <c r="HT16" s="168"/>
      <c r="HU16" s="168"/>
      <c r="HV16" s="168"/>
      <c r="HW16" s="168"/>
      <c r="HX16" s="168"/>
      <c r="HY16" s="168"/>
      <c r="HZ16" s="168"/>
      <c r="IA16" s="168"/>
      <c r="IB16" s="168"/>
      <c r="IC16" s="168"/>
      <c r="ID16" s="168"/>
      <c r="IE16" s="168"/>
      <c r="IF16" s="168"/>
      <c r="IG16" s="168"/>
      <c r="IH16" s="168"/>
      <c r="II16" s="168"/>
      <c r="IJ16" s="168"/>
      <c r="IK16" s="168"/>
      <c r="IL16" s="168"/>
      <c r="IM16" s="168"/>
      <c r="IN16" s="168"/>
      <c r="IO16" s="168"/>
      <c r="IP16" s="168"/>
      <c r="IQ16" s="168"/>
      <c r="IR16" s="168"/>
      <c r="IS16" s="168"/>
      <c r="IT16" s="168"/>
      <c r="IU16" s="168"/>
      <c r="IV16" s="168"/>
      <c r="IW16" s="168"/>
      <c r="IX16" s="168"/>
      <c r="IY16" s="168"/>
      <c r="IZ16" s="168"/>
      <c r="JA16" s="168"/>
      <c r="JB16" s="168"/>
      <c r="JC16" s="168"/>
      <c r="JD16" s="168"/>
      <c r="JE16" s="168"/>
      <c r="JF16" s="168"/>
      <c r="JG16" s="168"/>
      <c r="JH16" s="168"/>
      <c r="JI16" s="168"/>
      <c r="JJ16" s="168"/>
      <c r="JK16" s="168"/>
      <c r="JL16" s="168"/>
      <c r="JM16" s="168"/>
      <c r="JN16" s="168"/>
      <c r="JO16" s="168"/>
      <c r="JP16" s="168"/>
      <c r="JQ16" s="168"/>
      <c r="JR16" s="168"/>
      <c r="JS16" s="168"/>
      <c r="JT16" s="168"/>
      <c r="JU16" s="168"/>
      <c r="JV16" s="168"/>
      <c r="JW16" s="168"/>
      <c r="JX16" s="168"/>
      <c r="JY16" s="168"/>
      <c r="JZ16" s="168"/>
      <c r="KA16" s="168"/>
      <c r="KB16" s="168"/>
      <c r="KC16" s="168"/>
      <c r="KD16" s="168"/>
      <c r="KE16" s="168"/>
      <c r="KF16" s="168"/>
      <c r="KG16" s="168"/>
      <c r="KH16" s="168"/>
      <c r="KI16" s="168"/>
      <c r="KJ16" s="168"/>
      <c r="KK16" s="168"/>
      <c r="KL16" s="168"/>
      <c r="KM16" s="168"/>
      <c r="KN16" s="168"/>
      <c r="KO16" s="168"/>
      <c r="KP16" s="168"/>
      <c r="KQ16" s="168"/>
      <c r="KR16" s="168"/>
      <c r="KS16" s="168"/>
      <c r="KT16" s="168"/>
      <c r="KU16" s="168"/>
      <c r="KV16" s="168"/>
      <c r="KW16" s="168"/>
      <c r="KX16" s="168"/>
      <c r="KY16" s="168"/>
      <c r="KZ16" s="168"/>
      <c r="LA16" s="168"/>
      <c r="LB16" s="168"/>
      <c r="LC16" s="168"/>
      <c r="LD16" s="168"/>
      <c r="LE16" s="168"/>
      <c r="LF16" s="168"/>
      <c r="LG16" s="168"/>
      <c r="LH16" s="168"/>
      <c r="LI16" s="168"/>
      <c r="LJ16" s="168"/>
      <c r="LK16" s="168"/>
      <c r="LL16" s="168"/>
      <c r="LM16" s="168"/>
      <c r="LN16" s="168"/>
      <c r="LO16" s="168"/>
      <c r="LP16" s="168"/>
      <c r="LQ16" s="168"/>
      <c r="LR16" s="168"/>
      <c r="LS16" s="168"/>
      <c r="LT16" s="168"/>
      <c r="LU16" s="168"/>
      <c r="LV16" s="168"/>
      <c r="LW16" s="168"/>
      <c r="LX16" s="168"/>
      <c r="LY16" s="168"/>
      <c r="LZ16" s="168"/>
      <c r="MA16" s="168"/>
      <c r="MB16" s="168"/>
      <c r="MC16" s="168"/>
      <c r="MD16" s="168"/>
      <c r="ME16" s="168"/>
      <c r="MF16" s="168"/>
      <c r="MG16" s="168"/>
      <c r="MH16" s="168"/>
      <c r="MI16" s="168"/>
      <c r="MJ16" s="168"/>
      <c r="MK16" s="168"/>
      <c r="ML16" s="168"/>
      <c r="MM16" s="168"/>
      <c r="MN16" s="168"/>
      <c r="MO16" s="168"/>
      <c r="MP16" s="168"/>
      <c r="MQ16" s="168"/>
      <c r="MR16" s="168"/>
      <c r="MS16" s="168"/>
      <c r="MT16" s="168"/>
      <c r="MU16" s="168"/>
      <c r="MV16" s="168"/>
      <c r="MW16" s="168"/>
      <c r="MX16" s="168"/>
      <c r="MY16" s="168"/>
      <c r="MZ16" s="168"/>
      <c r="NA16" s="168"/>
      <c r="NB16" s="168"/>
      <c r="NC16" s="168"/>
      <c r="ND16" s="168"/>
      <c r="NE16" s="168"/>
      <c r="NF16" s="168"/>
      <c r="NG16" s="168"/>
      <c r="NH16" s="168"/>
      <c r="NI16" s="168"/>
      <c r="NJ16" s="168"/>
      <c r="NK16" s="168"/>
      <c r="NL16" s="168"/>
      <c r="NM16" s="168"/>
      <c r="NN16" s="168"/>
      <c r="NO16" s="168"/>
      <c r="NP16" s="168"/>
      <c r="NQ16" s="168"/>
      <c r="NR16" s="168"/>
      <c r="NS16" s="168"/>
      <c r="NT16" s="168"/>
      <c r="NU16" s="168"/>
      <c r="NV16" s="168"/>
      <c r="NW16" s="168"/>
      <c r="NX16" s="168"/>
      <c r="NY16" s="168"/>
      <c r="NZ16" s="168"/>
      <c r="OA16" s="168"/>
      <c r="OB16" s="168"/>
      <c r="OC16" s="168"/>
      <c r="OD16" s="168"/>
      <c r="OE16" s="168"/>
      <c r="OF16" s="168"/>
      <c r="OG16" s="168"/>
      <c r="OH16" s="168"/>
      <c r="OI16" s="168"/>
      <c r="OJ16" s="168"/>
      <c r="OK16" s="168"/>
      <c r="OL16" s="168"/>
      <c r="OM16" s="168"/>
      <c r="ON16" s="168"/>
      <c r="OO16" s="168"/>
      <c r="OP16" s="168"/>
      <c r="OQ16" s="168"/>
      <c r="OR16" s="168"/>
      <c r="OS16" s="168"/>
      <c r="OT16" s="168"/>
      <c r="OU16" s="168"/>
      <c r="OV16" s="168"/>
      <c r="OW16" s="168"/>
      <c r="OX16" s="168"/>
      <c r="OY16" s="168"/>
      <c r="OZ16" s="168"/>
      <c r="PA16" s="168"/>
      <c r="PB16" s="168"/>
      <c r="PC16" s="168"/>
      <c r="PD16" s="168"/>
      <c r="PE16" s="168"/>
      <c r="PF16" s="168"/>
      <c r="PG16" s="168"/>
      <c r="PH16" s="168"/>
      <c r="PI16" s="168"/>
      <c r="PJ16" s="168"/>
      <c r="PK16" s="168"/>
      <c r="PL16" s="168"/>
      <c r="PM16" s="168"/>
      <c r="PN16" s="168"/>
      <c r="PO16" s="168"/>
      <c r="PP16" s="168"/>
      <c r="PQ16" s="168"/>
      <c r="PR16" s="168"/>
      <c r="PS16" s="168"/>
      <c r="PT16" s="168"/>
      <c r="PU16" s="168"/>
      <c r="PV16" s="168"/>
      <c r="PW16" s="168"/>
      <c r="PX16" s="168"/>
      <c r="PY16" s="168"/>
      <c r="PZ16" s="168"/>
      <c r="QA16" s="168"/>
      <c r="QB16" s="168"/>
      <c r="QC16" s="168"/>
      <c r="QD16" s="168"/>
      <c r="QE16" s="168"/>
      <c r="QF16" s="168"/>
      <c r="QG16" s="168"/>
      <c r="QH16" s="168"/>
      <c r="QI16" s="168"/>
      <c r="QJ16" s="168"/>
      <c r="QK16" s="168"/>
      <c r="QL16" s="168"/>
      <c r="QM16" s="168"/>
      <c r="QN16" s="168"/>
      <c r="QO16" s="168"/>
      <c r="QP16" s="168"/>
      <c r="QQ16" s="168"/>
      <c r="QR16" s="168"/>
      <c r="QS16" s="168"/>
      <c r="QT16" s="168"/>
      <c r="QU16" s="168"/>
      <c r="QV16" s="168"/>
      <c r="QW16" s="168"/>
      <c r="QX16" s="168"/>
      <c r="QY16" s="168"/>
      <c r="QZ16" s="168"/>
      <c r="RA16" s="168"/>
      <c r="RB16" s="168"/>
      <c r="RC16" s="168"/>
      <c r="RD16" s="168"/>
      <c r="RE16" s="168"/>
      <c r="RF16" s="168"/>
      <c r="RG16" s="168"/>
      <c r="RH16" s="168"/>
      <c r="RI16" s="168"/>
      <c r="RJ16" s="168"/>
      <c r="RK16" s="168"/>
      <c r="RL16" s="168"/>
      <c r="RM16" s="168"/>
      <c r="RN16" s="168"/>
      <c r="RO16" s="168"/>
      <c r="RP16" s="168"/>
      <c r="RQ16" s="168"/>
      <c r="RR16" s="168"/>
      <c r="RS16" s="168"/>
      <c r="RT16" s="168"/>
      <c r="RU16" s="168"/>
      <c r="RV16" s="168"/>
      <c r="RW16" s="168"/>
      <c r="RX16" s="168"/>
      <c r="RY16" s="168"/>
      <c r="RZ16" s="168"/>
      <c r="SA16" s="168"/>
      <c r="SB16" s="168"/>
      <c r="SC16" s="168"/>
      <c r="SD16" s="168"/>
      <c r="SE16" s="168"/>
      <c r="SF16" s="168"/>
      <c r="SG16" s="168"/>
      <c r="SH16" s="168"/>
      <c r="SI16" s="168"/>
      <c r="SJ16" s="168"/>
      <c r="SK16" s="168"/>
      <c r="SL16" s="168"/>
      <c r="SM16" s="168"/>
      <c r="SN16" s="168"/>
      <c r="SO16" s="168"/>
      <c r="SP16" s="168"/>
      <c r="SQ16" s="168"/>
      <c r="SR16" s="168"/>
      <c r="SS16" s="168"/>
      <c r="ST16" s="168"/>
      <c r="SU16" s="168"/>
      <c r="SV16" s="168"/>
      <c r="SW16" s="168"/>
      <c r="SX16" s="168"/>
      <c r="SY16" s="168"/>
      <c r="SZ16" s="168"/>
      <c r="TA16" s="168"/>
      <c r="TB16" s="168"/>
      <c r="TC16" s="168"/>
      <c r="TD16" s="168"/>
      <c r="TE16" s="168"/>
      <c r="TF16" s="168"/>
      <c r="TG16" s="168"/>
      <c r="TH16" s="168"/>
      <c r="TI16" s="168"/>
      <c r="TJ16" s="168"/>
      <c r="TK16" s="168"/>
      <c r="TL16" s="168"/>
      <c r="TM16" s="168"/>
      <c r="TN16" s="168"/>
      <c r="TO16" s="168"/>
      <c r="TP16" s="168"/>
      <c r="TQ16" s="168"/>
      <c r="TR16" s="168"/>
      <c r="TS16" s="168"/>
      <c r="TT16" s="168"/>
      <c r="TU16" s="168"/>
      <c r="TV16" s="168"/>
      <c r="TW16" s="168"/>
      <c r="TX16" s="168"/>
      <c r="TY16" s="168"/>
      <c r="TZ16" s="168"/>
      <c r="UA16" s="168"/>
      <c r="UB16" s="168"/>
      <c r="UC16" s="168"/>
      <c r="UD16" s="168"/>
      <c r="UE16" s="168"/>
      <c r="UF16" s="168"/>
      <c r="UG16" s="168"/>
      <c r="UH16" s="168"/>
      <c r="UI16" s="168"/>
      <c r="UJ16" s="168"/>
      <c r="UK16" s="168"/>
      <c r="UL16" s="168"/>
      <c r="UM16" s="168"/>
      <c r="UN16" s="168"/>
      <c r="UO16" s="168"/>
      <c r="UP16" s="168"/>
      <c r="UQ16" s="168"/>
      <c r="UR16" s="168"/>
      <c r="US16" s="168"/>
      <c r="UT16" s="168"/>
      <c r="UU16" s="168"/>
      <c r="UV16" s="168"/>
      <c r="UW16" s="168"/>
      <c r="UX16" s="168"/>
      <c r="UY16" s="168"/>
      <c r="UZ16" s="168"/>
      <c r="VA16" s="168"/>
      <c r="VB16" s="168"/>
      <c r="VC16" s="168"/>
      <c r="VD16" s="168"/>
      <c r="VE16" s="168"/>
      <c r="VF16" s="168"/>
      <c r="VG16" s="168"/>
      <c r="VH16" s="168"/>
      <c r="VI16" s="168"/>
      <c r="VJ16" s="168"/>
      <c r="VK16" s="168"/>
      <c r="VL16" s="168"/>
      <c r="VM16" s="168"/>
      <c r="VN16" s="168"/>
      <c r="VO16" s="168"/>
      <c r="VP16" s="168"/>
      <c r="VQ16" s="168"/>
      <c r="VR16" s="168"/>
      <c r="VS16" s="168"/>
      <c r="VT16" s="168"/>
      <c r="VU16" s="168"/>
      <c r="VV16" s="168"/>
      <c r="VW16" s="168"/>
      <c r="VX16" s="168"/>
      <c r="VY16" s="168"/>
      <c r="VZ16" s="168"/>
      <c r="WA16" s="168"/>
      <c r="WB16" s="168"/>
      <c r="WC16" s="168"/>
      <c r="WD16" s="168"/>
      <c r="WE16" s="168"/>
      <c r="WF16" s="168"/>
      <c r="WG16" s="168"/>
      <c r="WH16" s="168"/>
      <c r="WI16" s="168"/>
      <c r="WJ16" s="168"/>
      <c r="WK16" s="168"/>
      <c r="WL16" s="168"/>
      <c r="WM16" s="168"/>
      <c r="WN16" s="168"/>
      <c r="WO16" s="168"/>
      <c r="WP16" s="168"/>
      <c r="WQ16" s="168"/>
      <c r="WR16" s="168"/>
      <c r="WS16" s="168"/>
      <c r="WT16" s="168"/>
      <c r="WU16" s="168"/>
      <c r="WV16" s="168"/>
      <c r="WW16" s="168"/>
      <c r="WX16" s="168"/>
      <c r="WY16" s="168"/>
      <c r="WZ16" s="168"/>
      <c r="XA16" s="168"/>
      <c r="XB16" s="168"/>
      <c r="XC16" s="168"/>
      <c r="XD16" s="168"/>
      <c r="XE16" s="168"/>
      <c r="XF16" s="168"/>
      <c r="XG16" s="168"/>
      <c r="XH16" s="168"/>
      <c r="XI16" s="168"/>
      <c r="XJ16" s="168"/>
      <c r="XK16" s="168"/>
      <c r="XL16" s="168"/>
      <c r="XM16" s="168"/>
      <c r="XN16" s="168"/>
      <c r="XO16" s="168"/>
      <c r="XP16" s="168"/>
      <c r="XQ16" s="168"/>
      <c r="XR16" s="168"/>
      <c r="XS16" s="168"/>
      <c r="XT16" s="168"/>
      <c r="XU16" s="168"/>
      <c r="XV16" s="168"/>
      <c r="XW16" s="168"/>
      <c r="XX16" s="168"/>
      <c r="XY16" s="168"/>
      <c r="XZ16" s="168"/>
      <c r="YA16" s="168"/>
      <c r="YB16" s="168"/>
      <c r="YC16" s="168"/>
      <c r="YD16" s="168"/>
      <c r="YE16" s="168"/>
      <c r="YF16" s="168"/>
      <c r="YG16" s="168"/>
      <c r="YH16" s="168"/>
      <c r="YI16" s="168"/>
      <c r="YJ16" s="168"/>
      <c r="YK16" s="168"/>
      <c r="YL16" s="168"/>
      <c r="YM16" s="168"/>
      <c r="YN16" s="168"/>
      <c r="YO16" s="168"/>
      <c r="YP16" s="168"/>
      <c r="YQ16" s="168"/>
      <c r="YR16" s="168"/>
      <c r="YS16" s="168"/>
      <c r="YT16" s="168"/>
      <c r="YU16" s="168"/>
      <c r="YV16" s="168"/>
      <c r="YW16" s="168"/>
      <c r="YX16" s="168"/>
      <c r="YY16" s="168"/>
      <c r="YZ16" s="168"/>
      <c r="ZA16" s="168"/>
      <c r="ZB16" s="168"/>
      <c r="ZC16" s="168"/>
      <c r="ZD16" s="168"/>
      <c r="ZE16" s="168"/>
      <c r="ZF16" s="168"/>
      <c r="ZG16" s="168"/>
      <c r="ZH16" s="168"/>
      <c r="ZI16" s="168"/>
      <c r="ZJ16" s="168"/>
      <c r="ZK16" s="168"/>
      <c r="ZL16" s="168"/>
      <c r="ZM16" s="168"/>
      <c r="ZN16" s="168"/>
      <c r="ZO16" s="168"/>
      <c r="ZP16" s="168"/>
      <c r="ZQ16" s="168"/>
      <c r="ZR16" s="168"/>
      <c r="ZS16" s="168"/>
      <c r="ZT16" s="168"/>
      <c r="ZU16" s="168"/>
      <c r="ZV16" s="168"/>
      <c r="ZW16" s="168"/>
      <c r="ZX16" s="168"/>
      <c r="ZY16" s="168"/>
      <c r="ZZ16" s="168"/>
      <c r="AAA16" s="168"/>
      <c r="AAB16" s="168"/>
      <c r="AAC16" s="168"/>
      <c r="AAD16" s="168"/>
      <c r="AAE16" s="168"/>
      <c r="AAF16" s="168"/>
      <c r="AAG16" s="168"/>
      <c r="AAH16" s="168"/>
      <c r="AAI16" s="168"/>
      <c r="AAJ16" s="168"/>
      <c r="AAK16" s="168"/>
      <c r="AAL16" s="168"/>
      <c r="AAM16" s="168"/>
      <c r="AAN16" s="168"/>
      <c r="AAO16" s="168"/>
      <c r="AAP16" s="168"/>
      <c r="AAQ16" s="168"/>
      <c r="AAR16" s="168"/>
      <c r="AAS16" s="168"/>
      <c r="AAT16" s="168"/>
      <c r="AAU16" s="168"/>
      <c r="AAV16" s="168"/>
      <c r="AAW16" s="168"/>
      <c r="AAX16" s="168"/>
      <c r="AAY16" s="168"/>
      <c r="AAZ16" s="168"/>
      <c r="ABA16" s="168"/>
      <c r="ABB16" s="168"/>
      <c r="ABC16" s="168"/>
      <c r="ABD16" s="168"/>
      <c r="ABE16" s="168"/>
      <c r="ABF16" s="168"/>
      <c r="ABG16" s="168"/>
      <c r="ABH16" s="168"/>
      <c r="ABI16" s="168"/>
      <c r="ABJ16" s="168"/>
      <c r="ABK16" s="168"/>
      <c r="ABL16" s="168"/>
      <c r="ABM16" s="168"/>
      <c r="ABN16" s="168"/>
      <c r="ABO16" s="168"/>
      <c r="ABP16" s="168"/>
      <c r="ABQ16" s="168"/>
      <c r="ABR16" s="168"/>
      <c r="ABS16" s="168"/>
      <c r="ABT16" s="168"/>
      <c r="ABU16" s="168"/>
      <c r="ABV16" s="168"/>
      <c r="ABW16" s="168"/>
      <c r="ABX16" s="168"/>
      <c r="ABY16" s="168"/>
      <c r="ABZ16" s="168"/>
      <c r="ACA16" s="168"/>
      <c r="ACB16" s="168"/>
      <c r="ACC16" s="168"/>
      <c r="ACD16" s="168"/>
      <c r="ACE16" s="168"/>
      <c r="ACF16" s="168"/>
      <c r="ACG16" s="168"/>
      <c r="ACH16" s="168"/>
      <c r="ACI16" s="168"/>
      <c r="ACJ16" s="168"/>
      <c r="ACK16" s="168"/>
      <c r="ACL16" s="168"/>
      <c r="ACM16" s="168"/>
      <c r="ACN16" s="168"/>
      <c r="ACO16" s="168"/>
      <c r="ACP16" s="168"/>
      <c r="ACQ16" s="168"/>
      <c r="ACR16" s="168"/>
      <c r="ACS16" s="168"/>
      <c r="ACT16" s="168"/>
      <c r="ACU16" s="168"/>
      <c r="ACV16" s="168"/>
      <c r="ACW16" s="168"/>
      <c r="ACX16" s="168"/>
      <c r="ACY16" s="168"/>
      <c r="ACZ16" s="168"/>
      <c r="ADA16" s="168"/>
      <c r="ADB16" s="168"/>
      <c r="ADC16" s="168"/>
      <c r="ADD16" s="168"/>
      <c r="ADE16" s="168"/>
      <c r="ADF16" s="168"/>
      <c r="ADG16" s="168"/>
      <c r="ADH16" s="168"/>
      <c r="ADI16" s="168"/>
      <c r="ADJ16" s="168"/>
      <c r="ADK16" s="168"/>
      <c r="ADL16" s="168"/>
      <c r="ADM16" s="168"/>
      <c r="ADN16" s="168"/>
      <c r="ADO16" s="168"/>
      <c r="ADP16" s="168"/>
      <c r="ADQ16" s="168"/>
      <c r="ADR16" s="168"/>
      <c r="ADS16" s="168"/>
      <c r="ADT16" s="168"/>
      <c r="ADU16" s="168"/>
      <c r="ADV16" s="168"/>
      <c r="ADW16" s="168"/>
      <c r="ADX16" s="168"/>
      <c r="ADY16" s="168"/>
      <c r="ADZ16" s="168"/>
      <c r="AEA16" s="168"/>
      <c r="AEB16" s="168"/>
      <c r="AEC16" s="168"/>
      <c r="AED16" s="168"/>
      <c r="AEE16" s="168"/>
      <c r="AEF16" s="168"/>
      <c r="AEG16" s="168"/>
      <c r="AEH16" s="168"/>
      <c r="AEI16" s="168"/>
      <c r="AEJ16" s="168"/>
      <c r="AEK16" s="168"/>
      <c r="AEL16" s="168"/>
      <c r="AEM16" s="168"/>
      <c r="AEN16" s="168"/>
      <c r="AEO16" s="168"/>
      <c r="AEP16" s="168"/>
      <c r="AEQ16" s="168"/>
      <c r="AER16" s="168"/>
      <c r="AES16" s="168"/>
      <c r="AET16" s="168"/>
      <c r="AEU16" s="168"/>
      <c r="AEV16" s="168"/>
      <c r="AEW16" s="168"/>
      <c r="AEX16" s="168"/>
      <c r="AEY16" s="168"/>
      <c r="AEZ16" s="168"/>
      <c r="AFA16" s="168"/>
      <c r="AFB16" s="168"/>
      <c r="AFC16" s="168"/>
      <c r="AFD16" s="168"/>
      <c r="AFE16" s="168"/>
      <c r="AFF16" s="168"/>
      <c r="AFG16" s="168"/>
      <c r="AFH16" s="168"/>
      <c r="AFI16" s="168"/>
      <c r="AFJ16" s="168"/>
      <c r="AFK16" s="168"/>
      <c r="AFL16" s="168"/>
      <c r="AFM16" s="168"/>
      <c r="AFN16" s="168"/>
      <c r="AFO16" s="168"/>
      <c r="AFP16" s="168"/>
      <c r="AFQ16" s="168"/>
      <c r="AFR16" s="168"/>
      <c r="AFS16" s="168"/>
      <c r="AFT16" s="168"/>
      <c r="AFU16" s="168"/>
      <c r="AFV16" s="168"/>
      <c r="AFW16" s="168"/>
      <c r="AFX16" s="168"/>
      <c r="AFY16" s="168"/>
      <c r="AFZ16" s="168"/>
      <c r="AGA16" s="168"/>
      <c r="AGB16" s="168"/>
      <c r="AGC16" s="168"/>
      <c r="AGD16" s="168"/>
      <c r="AGE16" s="168"/>
      <c r="AGF16" s="168"/>
      <c r="AGG16" s="168"/>
      <c r="AGH16" s="168"/>
      <c r="AGI16" s="168"/>
      <c r="AGJ16" s="168"/>
      <c r="AGK16" s="168"/>
      <c r="AGL16" s="168"/>
      <c r="AGM16" s="168"/>
      <c r="AGN16" s="168"/>
      <c r="AGO16" s="168"/>
      <c r="AGP16" s="168"/>
      <c r="AGQ16" s="168"/>
      <c r="AGR16" s="168"/>
      <c r="AGS16" s="168"/>
      <c r="AGT16" s="168"/>
      <c r="AGU16" s="168"/>
      <c r="AGV16" s="168"/>
      <c r="AGW16" s="168"/>
      <c r="AGX16" s="168"/>
      <c r="AGY16" s="168"/>
      <c r="AGZ16" s="168"/>
      <c r="AHA16" s="168"/>
      <c r="AHB16" s="168"/>
      <c r="AHC16" s="168"/>
      <c r="AHD16" s="168"/>
      <c r="AHE16" s="168"/>
      <c r="AHF16" s="168"/>
      <c r="AHG16" s="168"/>
      <c r="AHH16" s="168"/>
      <c r="AHI16" s="168"/>
      <c r="AHJ16" s="168"/>
      <c r="AHK16" s="168"/>
      <c r="AHL16" s="168"/>
      <c r="AHM16" s="168"/>
      <c r="AHN16" s="168"/>
      <c r="AHO16" s="168"/>
      <c r="AHP16" s="168"/>
      <c r="AHQ16" s="168"/>
      <c r="AHR16" s="168"/>
      <c r="AHS16" s="168"/>
      <c r="AHT16" s="168"/>
      <c r="AHU16" s="168"/>
      <c r="AHV16" s="168"/>
      <c r="AHW16" s="168"/>
      <c r="AHX16" s="168"/>
      <c r="AHY16" s="168"/>
      <c r="AHZ16" s="168"/>
      <c r="AIA16" s="168"/>
      <c r="AIB16" s="168"/>
      <c r="AIC16" s="168"/>
      <c r="AID16" s="168"/>
      <c r="AIE16" s="168"/>
      <c r="AIF16" s="168"/>
      <c r="AIG16" s="168"/>
      <c r="AIH16" s="168"/>
      <c r="AII16" s="168"/>
      <c r="AIJ16" s="168"/>
      <c r="AIK16" s="168"/>
      <c r="AIL16" s="168"/>
      <c r="AIM16" s="168"/>
      <c r="AIN16" s="168"/>
      <c r="AIO16" s="168"/>
      <c r="AIP16" s="168"/>
      <c r="AIQ16" s="168"/>
      <c r="AIR16" s="168"/>
      <c r="AIS16" s="168"/>
      <c r="AIT16" s="168"/>
      <c r="AIU16" s="168"/>
      <c r="AIV16" s="168"/>
      <c r="AIW16" s="168"/>
      <c r="AIX16" s="168"/>
      <c r="AIY16" s="168"/>
      <c r="AIZ16" s="168"/>
      <c r="AJA16" s="168"/>
      <c r="AJB16" s="168"/>
      <c r="AJC16" s="168"/>
      <c r="AJD16" s="168"/>
      <c r="AJE16" s="168"/>
      <c r="AJF16" s="168"/>
      <c r="AJG16" s="168"/>
      <c r="AJH16" s="168"/>
      <c r="AJI16" s="168"/>
      <c r="AJJ16" s="168"/>
      <c r="AJK16" s="168"/>
      <c r="AJL16" s="168"/>
      <c r="AJM16" s="168"/>
      <c r="AJN16" s="168"/>
      <c r="AJO16" s="168"/>
      <c r="AJP16" s="168"/>
      <c r="AJQ16" s="168"/>
      <c r="AJR16" s="168"/>
      <c r="AJS16" s="168"/>
      <c r="AJT16" s="168"/>
      <c r="AJU16" s="168"/>
      <c r="AJV16" s="168"/>
      <c r="AJW16" s="168"/>
      <c r="AJX16" s="168"/>
      <c r="AJY16" s="168"/>
      <c r="AJZ16" s="168"/>
      <c r="AKA16" s="168"/>
      <c r="AKB16" s="168"/>
      <c r="AKC16" s="168"/>
      <c r="AKD16" s="168"/>
      <c r="AKE16" s="168"/>
      <c r="AKF16" s="168"/>
      <c r="AKG16" s="168"/>
      <c r="AKH16" s="168"/>
      <c r="AKI16" s="168"/>
      <c r="AKJ16" s="168"/>
      <c r="AKK16" s="168"/>
      <c r="AKL16" s="168"/>
      <c r="AKM16" s="168"/>
      <c r="AKN16" s="168"/>
      <c r="AKO16" s="168"/>
      <c r="AKP16" s="168"/>
      <c r="AKQ16" s="168"/>
      <c r="AKR16" s="168"/>
      <c r="AKS16" s="168"/>
      <c r="AKT16" s="168"/>
      <c r="AKU16" s="168"/>
      <c r="AKV16" s="168"/>
      <c r="AKW16" s="168"/>
      <c r="AKX16" s="168"/>
      <c r="AKY16" s="168"/>
      <c r="AKZ16" s="168"/>
      <c r="ALA16" s="168"/>
      <c r="ALB16" s="168"/>
      <c r="ALC16" s="168"/>
      <c r="ALD16" s="168"/>
      <c r="ALE16" s="168"/>
      <c r="ALF16" s="168"/>
      <c r="ALG16" s="168"/>
      <c r="ALH16" s="168"/>
      <c r="ALI16" s="168"/>
      <c r="ALJ16" s="168"/>
      <c r="ALK16" s="168"/>
      <c r="ALL16" s="168"/>
      <c r="ALM16" s="168"/>
      <c r="ALN16" s="168"/>
      <c r="ALO16" s="168"/>
      <c r="ALP16" s="168"/>
      <c r="ALQ16" s="168"/>
      <c r="ALR16" s="168"/>
      <c r="ALS16" s="168"/>
      <c r="ALT16" s="168"/>
      <c r="ALU16" s="168"/>
      <c r="ALV16" s="168"/>
      <c r="ALW16" s="168"/>
      <c r="ALX16" s="168"/>
      <c r="ALY16" s="168"/>
      <c r="ALZ16" s="168"/>
      <c r="AMA16" s="168"/>
    </row>
    <row r="17" spans="3:1015" s="153" customFormat="1" x14ac:dyDescent="0.3">
      <c r="C17" s="253"/>
      <c r="D17" s="253"/>
      <c r="E17" s="253"/>
      <c r="F17" s="253"/>
      <c r="G17" s="253"/>
      <c r="H17" s="254"/>
      <c r="I17" s="168"/>
      <c r="J17" s="168"/>
      <c r="K17" s="253"/>
      <c r="L17" s="253"/>
      <c r="M17" s="253"/>
      <c r="N17" s="253"/>
      <c r="O17" s="253"/>
      <c r="P17" s="253"/>
      <c r="Q17" s="254"/>
      <c r="R17" s="168"/>
      <c r="S17" s="255"/>
      <c r="T17" s="256"/>
      <c r="U17" s="256"/>
      <c r="V17" s="256"/>
      <c r="W17" s="256"/>
      <c r="X17" s="256"/>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c r="HP17" s="168"/>
      <c r="HQ17" s="168"/>
      <c r="HR17" s="168"/>
      <c r="HS17" s="168"/>
      <c r="HT17" s="168"/>
      <c r="HU17" s="168"/>
      <c r="HV17" s="168"/>
      <c r="HW17" s="168"/>
      <c r="HX17" s="168"/>
      <c r="HY17" s="168"/>
      <c r="HZ17" s="168"/>
      <c r="IA17" s="168"/>
      <c r="IB17" s="168"/>
      <c r="IC17" s="168"/>
      <c r="ID17" s="168"/>
      <c r="IE17" s="168"/>
      <c r="IF17" s="168"/>
      <c r="IG17" s="168"/>
      <c r="IH17" s="168"/>
      <c r="II17" s="168"/>
      <c r="IJ17" s="168"/>
      <c r="IK17" s="168"/>
      <c r="IL17" s="168"/>
      <c r="IM17" s="168"/>
      <c r="IN17" s="168"/>
      <c r="IO17" s="168"/>
      <c r="IP17" s="168"/>
      <c r="IQ17" s="168"/>
      <c r="IR17" s="168"/>
      <c r="IS17" s="168"/>
      <c r="IT17" s="168"/>
      <c r="IU17" s="168"/>
      <c r="IV17" s="168"/>
      <c r="IW17" s="168"/>
      <c r="IX17" s="168"/>
      <c r="IY17" s="168"/>
      <c r="IZ17" s="168"/>
      <c r="JA17" s="168"/>
      <c r="JB17" s="168"/>
      <c r="JC17" s="168"/>
      <c r="JD17" s="168"/>
      <c r="JE17" s="168"/>
      <c r="JF17" s="168"/>
      <c r="JG17" s="168"/>
      <c r="JH17" s="168"/>
      <c r="JI17" s="168"/>
      <c r="JJ17" s="168"/>
      <c r="JK17" s="168"/>
      <c r="JL17" s="168"/>
      <c r="JM17" s="168"/>
      <c r="JN17" s="168"/>
      <c r="JO17" s="168"/>
      <c r="JP17" s="168"/>
      <c r="JQ17" s="168"/>
      <c r="JR17" s="168"/>
      <c r="JS17" s="168"/>
      <c r="JT17" s="168"/>
      <c r="JU17" s="168"/>
      <c r="JV17" s="168"/>
      <c r="JW17" s="168"/>
      <c r="JX17" s="168"/>
      <c r="JY17" s="168"/>
      <c r="JZ17" s="168"/>
      <c r="KA17" s="168"/>
      <c r="KB17" s="168"/>
      <c r="KC17" s="168"/>
      <c r="KD17" s="168"/>
      <c r="KE17" s="168"/>
      <c r="KF17" s="168"/>
      <c r="KG17" s="168"/>
      <c r="KH17" s="168"/>
      <c r="KI17" s="168"/>
      <c r="KJ17" s="168"/>
      <c r="KK17" s="168"/>
      <c r="KL17" s="168"/>
      <c r="KM17" s="168"/>
      <c r="KN17" s="168"/>
      <c r="KO17" s="168"/>
      <c r="KP17" s="168"/>
      <c r="KQ17" s="168"/>
      <c r="KR17" s="168"/>
      <c r="KS17" s="168"/>
      <c r="KT17" s="168"/>
      <c r="KU17" s="168"/>
      <c r="KV17" s="168"/>
      <c r="KW17" s="168"/>
      <c r="KX17" s="168"/>
      <c r="KY17" s="168"/>
      <c r="KZ17" s="168"/>
      <c r="LA17" s="168"/>
      <c r="LB17" s="168"/>
      <c r="LC17" s="168"/>
      <c r="LD17" s="168"/>
      <c r="LE17" s="168"/>
      <c r="LF17" s="168"/>
      <c r="LG17" s="168"/>
      <c r="LH17" s="168"/>
      <c r="LI17" s="168"/>
      <c r="LJ17" s="168"/>
      <c r="LK17" s="168"/>
      <c r="LL17" s="168"/>
      <c r="LM17" s="168"/>
      <c r="LN17" s="168"/>
      <c r="LO17" s="168"/>
      <c r="LP17" s="168"/>
      <c r="LQ17" s="168"/>
      <c r="LR17" s="168"/>
      <c r="LS17" s="168"/>
      <c r="LT17" s="168"/>
      <c r="LU17" s="168"/>
      <c r="LV17" s="168"/>
      <c r="LW17" s="168"/>
      <c r="LX17" s="168"/>
      <c r="LY17" s="168"/>
      <c r="LZ17" s="168"/>
      <c r="MA17" s="168"/>
      <c r="MB17" s="168"/>
      <c r="MC17" s="168"/>
      <c r="MD17" s="168"/>
      <c r="ME17" s="168"/>
      <c r="MF17" s="168"/>
      <c r="MG17" s="168"/>
      <c r="MH17" s="168"/>
      <c r="MI17" s="168"/>
      <c r="MJ17" s="168"/>
      <c r="MK17" s="168"/>
      <c r="ML17" s="168"/>
      <c r="MM17" s="168"/>
      <c r="MN17" s="168"/>
      <c r="MO17" s="168"/>
      <c r="MP17" s="168"/>
      <c r="MQ17" s="168"/>
      <c r="MR17" s="168"/>
      <c r="MS17" s="168"/>
      <c r="MT17" s="168"/>
      <c r="MU17" s="168"/>
      <c r="MV17" s="168"/>
      <c r="MW17" s="168"/>
      <c r="MX17" s="168"/>
      <c r="MY17" s="168"/>
      <c r="MZ17" s="168"/>
      <c r="NA17" s="168"/>
      <c r="NB17" s="168"/>
      <c r="NC17" s="168"/>
      <c r="ND17" s="168"/>
      <c r="NE17" s="168"/>
      <c r="NF17" s="168"/>
      <c r="NG17" s="168"/>
      <c r="NH17" s="168"/>
      <c r="NI17" s="168"/>
      <c r="NJ17" s="168"/>
      <c r="NK17" s="168"/>
      <c r="NL17" s="168"/>
      <c r="NM17" s="168"/>
      <c r="NN17" s="168"/>
      <c r="NO17" s="168"/>
      <c r="NP17" s="168"/>
      <c r="NQ17" s="168"/>
      <c r="NR17" s="168"/>
      <c r="NS17" s="168"/>
      <c r="NT17" s="168"/>
      <c r="NU17" s="168"/>
      <c r="NV17" s="168"/>
      <c r="NW17" s="168"/>
      <c r="NX17" s="168"/>
      <c r="NY17" s="168"/>
      <c r="NZ17" s="168"/>
      <c r="OA17" s="168"/>
      <c r="OB17" s="168"/>
      <c r="OC17" s="168"/>
      <c r="OD17" s="168"/>
      <c r="OE17" s="168"/>
      <c r="OF17" s="168"/>
      <c r="OG17" s="168"/>
      <c r="OH17" s="168"/>
      <c r="OI17" s="168"/>
      <c r="OJ17" s="168"/>
      <c r="OK17" s="168"/>
      <c r="OL17" s="168"/>
      <c r="OM17" s="168"/>
      <c r="ON17" s="168"/>
      <c r="OO17" s="168"/>
      <c r="OP17" s="168"/>
      <c r="OQ17" s="168"/>
      <c r="OR17" s="168"/>
      <c r="OS17" s="168"/>
      <c r="OT17" s="168"/>
      <c r="OU17" s="168"/>
      <c r="OV17" s="168"/>
      <c r="OW17" s="168"/>
      <c r="OX17" s="168"/>
      <c r="OY17" s="168"/>
      <c r="OZ17" s="168"/>
      <c r="PA17" s="168"/>
      <c r="PB17" s="168"/>
      <c r="PC17" s="168"/>
      <c r="PD17" s="168"/>
      <c r="PE17" s="168"/>
      <c r="PF17" s="168"/>
      <c r="PG17" s="168"/>
      <c r="PH17" s="168"/>
      <c r="PI17" s="168"/>
      <c r="PJ17" s="168"/>
      <c r="PK17" s="168"/>
      <c r="PL17" s="168"/>
      <c r="PM17" s="168"/>
      <c r="PN17" s="168"/>
      <c r="PO17" s="168"/>
      <c r="PP17" s="168"/>
      <c r="PQ17" s="168"/>
      <c r="PR17" s="168"/>
      <c r="PS17" s="168"/>
      <c r="PT17" s="168"/>
      <c r="PU17" s="168"/>
      <c r="PV17" s="168"/>
      <c r="PW17" s="168"/>
      <c r="PX17" s="168"/>
      <c r="PY17" s="168"/>
      <c r="PZ17" s="168"/>
      <c r="QA17" s="168"/>
      <c r="QB17" s="168"/>
      <c r="QC17" s="168"/>
      <c r="QD17" s="168"/>
      <c r="QE17" s="168"/>
      <c r="QF17" s="168"/>
      <c r="QG17" s="168"/>
      <c r="QH17" s="168"/>
      <c r="QI17" s="168"/>
      <c r="QJ17" s="168"/>
      <c r="QK17" s="168"/>
      <c r="QL17" s="168"/>
      <c r="QM17" s="168"/>
      <c r="QN17" s="168"/>
      <c r="QO17" s="168"/>
      <c r="QP17" s="168"/>
      <c r="QQ17" s="168"/>
      <c r="QR17" s="168"/>
      <c r="QS17" s="168"/>
      <c r="QT17" s="168"/>
      <c r="QU17" s="168"/>
      <c r="QV17" s="168"/>
      <c r="QW17" s="168"/>
      <c r="QX17" s="168"/>
      <c r="QY17" s="168"/>
      <c r="QZ17" s="168"/>
      <c r="RA17" s="168"/>
      <c r="RB17" s="168"/>
      <c r="RC17" s="168"/>
      <c r="RD17" s="168"/>
      <c r="RE17" s="168"/>
      <c r="RF17" s="168"/>
      <c r="RG17" s="168"/>
      <c r="RH17" s="168"/>
      <c r="RI17" s="168"/>
      <c r="RJ17" s="168"/>
      <c r="RK17" s="168"/>
      <c r="RL17" s="168"/>
      <c r="RM17" s="168"/>
      <c r="RN17" s="168"/>
      <c r="RO17" s="168"/>
      <c r="RP17" s="168"/>
      <c r="RQ17" s="168"/>
      <c r="RR17" s="168"/>
      <c r="RS17" s="168"/>
      <c r="RT17" s="168"/>
      <c r="RU17" s="168"/>
      <c r="RV17" s="168"/>
      <c r="RW17" s="168"/>
      <c r="RX17" s="168"/>
      <c r="RY17" s="168"/>
      <c r="RZ17" s="168"/>
      <c r="SA17" s="168"/>
      <c r="SB17" s="168"/>
      <c r="SC17" s="168"/>
      <c r="SD17" s="168"/>
      <c r="SE17" s="168"/>
      <c r="SF17" s="168"/>
      <c r="SG17" s="168"/>
      <c r="SH17" s="168"/>
      <c r="SI17" s="168"/>
      <c r="SJ17" s="168"/>
      <c r="SK17" s="168"/>
      <c r="SL17" s="168"/>
      <c r="SM17" s="168"/>
      <c r="SN17" s="168"/>
      <c r="SO17" s="168"/>
      <c r="SP17" s="168"/>
      <c r="SQ17" s="168"/>
      <c r="SR17" s="168"/>
      <c r="SS17" s="168"/>
      <c r="ST17" s="168"/>
      <c r="SU17" s="168"/>
      <c r="SV17" s="168"/>
      <c r="SW17" s="168"/>
      <c r="SX17" s="168"/>
      <c r="SY17" s="168"/>
      <c r="SZ17" s="168"/>
      <c r="TA17" s="168"/>
      <c r="TB17" s="168"/>
      <c r="TC17" s="168"/>
      <c r="TD17" s="168"/>
      <c r="TE17" s="168"/>
      <c r="TF17" s="168"/>
      <c r="TG17" s="168"/>
      <c r="TH17" s="168"/>
      <c r="TI17" s="168"/>
      <c r="TJ17" s="168"/>
      <c r="TK17" s="168"/>
      <c r="TL17" s="168"/>
      <c r="TM17" s="168"/>
      <c r="TN17" s="168"/>
      <c r="TO17" s="168"/>
      <c r="TP17" s="168"/>
      <c r="TQ17" s="168"/>
      <c r="TR17" s="168"/>
      <c r="TS17" s="168"/>
      <c r="TT17" s="168"/>
      <c r="TU17" s="168"/>
      <c r="TV17" s="168"/>
      <c r="TW17" s="168"/>
      <c r="TX17" s="168"/>
      <c r="TY17" s="168"/>
      <c r="TZ17" s="168"/>
      <c r="UA17" s="168"/>
      <c r="UB17" s="168"/>
      <c r="UC17" s="168"/>
      <c r="UD17" s="168"/>
      <c r="UE17" s="168"/>
      <c r="UF17" s="168"/>
      <c r="UG17" s="168"/>
      <c r="UH17" s="168"/>
      <c r="UI17" s="168"/>
      <c r="UJ17" s="168"/>
      <c r="UK17" s="168"/>
      <c r="UL17" s="168"/>
      <c r="UM17" s="168"/>
      <c r="UN17" s="168"/>
      <c r="UO17" s="168"/>
      <c r="UP17" s="168"/>
      <c r="UQ17" s="168"/>
      <c r="UR17" s="168"/>
      <c r="US17" s="168"/>
      <c r="UT17" s="168"/>
      <c r="UU17" s="168"/>
      <c r="UV17" s="168"/>
      <c r="UW17" s="168"/>
      <c r="UX17" s="168"/>
      <c r="UY17" s="168"/>
      <c r="UZ17" s="168"/>
      <c r="VA17" s="168"/>
      <c r="VB17" s="168"/>
      <c r="VC17" s="168"/>
      <c r="VD17" s="168"/>
      <c r="VE17" s="168"/>
      <c r="VF17" s="168"/>
      <c r="VG17" s="168"/>
      <c r="VH17" s="168"/>
      <c r="VI17" s="168"/>
      <c r="VJ17" s="168"/>
      <c r="VK17" s="168"/>
      <c r="VL17" s="168"/>
      <c r="VM17" s="168"/>
      <c r="VN17" s="168"/>
      <c r="VO17" s="168"/>
      <c r="VP17" s="168"/>
      <c r="VQ17" s="168"/>
      <c r="VR17" s="168"/>
      <c r="VS17" s="168"/>
      <c r="VT17" s="168"/>
      <c r="VU17" s="168"/>
      <c r="VV17" s="168"/>
      <c r="VW17" s="168"/>
      <c r="VX17" s="168"/>
      <c r="VY17" s="168"/>
      <c r="VZ17" s="168"/>
      <c r="WA17" s="168"/>
      <c r="WB17" s="168"/>
      <c r="WC17" s="168"/>
      <c r="WD17" s="168"/>
      <c r="WE17" s="168"/>
      <c r="WF17" s="168"/>
      <c r="WG17" s="168"/>
      <c r="WH17" s="168"/>
      <c r="WI17" s="168"/>
      <c r="WJ17" s="168"/>
      <c r="WK17" s="168"/>
      <c r="WL17" s="168"/>
      <c r="WM17" s="168"/>
      <c r="WN17" s="168"/>
      <c r="WO17" s="168"/>
      <c r="WP17" s="168"/>
      <c r="WQ17" s="168"/>
      <c r="WR17" s="168"/>
      <c r="WS17" s="168"/>
      <c r="WT17" s="168"/>
      <c r="WU17" s="168"/>
      <c r="WV17" s="168"/>
      <c r="WW17" s="168"/>
      <c r="WX17" s="168"/>
      <c r="WY17" s="168"/>
      <c r="WZ17" s="168"/>
      <c r="XA17" s="168"/>
      <c r="XB17" s="168"/>
      <c r="XC17" s="168"/>
      <c r="XD17" s="168"/>
      <c r="XE17" s="168"/>
      <c r="XF17" s="168"/>
      <c r="XG17" s="168"/>
      <c r="XH17" s="168"/>
      <c r="XI17" s="168"/>
      <c r="XJ17" s="168"/>
      <c r="XK17" s="168"/>
      <c r="XL17" s="168"/>
      <c r="XM17" s="168"/>
      <c r="XN17" s="168"/>
      <c r="XO17" s="168"/>
      <c r="XP17" s="168"/>
      <c r="XQ17" s="168"/>
      <c r="XR17" s="168"/>
      <c r="XS17" s="168"/>
      <c r="XT17" s="168"/>
      <c r="XU17" s="168"/>
      <c r="XV17" s="168"/>
      <c r="XW17" s="168"/>
      <c r="XX17" s="168"/>
      <c r="XY17" s="168"/>
      <c r="XZ17" s="168"/>
      <c r="YA17" s="168"/>
      <c r="YB17" s="168"/>
      <c r="YC17" s="168"/>
      <c r="YD17" s="168"/>
      <c r="YE17" s="168"/>
      <c r="YF17" s="168"/>
      <c r="YG17" s="168"/>
      <c r="YH17" s="168"/>
      <c r="YI17" s="168"/>
      <c r="YJ17" s="168"/>
      <c r="YK17" s="168"/>
      <c r="YL17" s="168"/>
      <c r="YM17" s="168"/>
      <c r="YN17" s="168"/>
      <c r="YO17" s="168"/>
      <c r="YP17" s="168"/>
      <c r="YQ17" s="168"/>
      <c r="YR17" s="168"/>
      <c r="YS17" s="168"/>
      <c r="YT17" s="168"/>
      <c r="YU17" s="168"/>
      <c r="YV17" s="168"/>
      <c r="YW17" s="168"/>
      <c r="YX17" s="168"/>
      <c r="YY17" s="168"/>
      <c r="YZ17" s="168"/>
      <c r="ZA17" s="168"/>
      <c r="ZB17" s="168"/>
      <c r="ZC17" s="168"/>
      <c r="ZD17" s="168"/>
      <c r="ZE17" s="168"/>
      <c r="ZF17" s="168"/>
      <c r="ZG17" s="168"/>
      <c r="ZH17" s="168"/>
      <c r="ZI17" s="168"/>
      <c r="ZJ17" s="168"/>
      <c r="ZK17" s="168"/>
      <c r="ZL17" s="168"/>
      <c r="ZM17" s="168"/>
      <c r="ZN17" s="168"/>
      <c r="ZO17" s="168"/>
      <c r="ZP17" s="168"/>
      <c r="ZQ17" s="168"/>
      <c r="ZR17" s="168"/>
      <c r="ZS17" s="168"/>
      <c r="ZT17" s="168"/>
      <c r="ZU17" s="168"/>
      <c r="ZV17" s="168"/>
      <c r="ZW17" s="168"/>
      <c r="ZX17" s="168"/>
      <c r="ZY17" s="168"/>
      <c r="ZZ17" s="168"/>
      <c r="AAA17" s="168"/>
      <c r="AAB17" s="168"/>
      <c r="AAC17" s="168"/>
      <c r="AAD17" s="168"/>
      <c r="AAE17" s="168"/>
      <c r="AAF17" s="168"/>
      <c r="AAG17" s="168"/>
      <c r="AAH17" s="168"/>
      <c r="AAI17" s="168"/>
      <c r="AAJ17" s="168"/>
      <c r="AAK17" s="168"/>
      <c r="AAL17" s="168"/>
      <c r="AAM17" s="168"/>
      <c r="AAN17" s="168"/>
      <c r="AAO17" s="168"/>
      <c r="AAP17" s="168"/>
      <c r="AAQ17" s="168"/>
      <c r="AAR17" s="168"/>
      <c r="AAS17" s="168"/>
      <c r="AAT17" s="168"/>
      <c r="AAU17" s="168"/>
      <c r="AAV17" s="168"/>
      <c r="AAW17" s="168"/>
      <c r="AAX17" s="168"/>
      <c r="AAY17" s="168"/>
      <c r="AAZ17" s="168"/>
      <c r="ABA17" s="168"/>
      <c r="ABB17" s="168"/>
      <c r="ABC17" s="168"/>
      <c r="ABD17" s="168"/>
      <c r="ABE17" s="168"/>
      <c r="ABF17" s="168"/>
      <c r="ABG17" s="168"/>
      <c r="ABH17" s="168"/>
      <c r="ABI17" s="168"/>
      <c r="ABJ17" s="168"/>
      <c r="ABK17" s="168"/>
      <c r="ABL17" s="168"/>
      <c r="ABM17" s="168"/>
      <c r="ABN17" s="168"/>
      <c r="ABO17" s="168"/>
      <c r="ABP17" s="168"/>
      <c r="ABQ17" s="168"/>
      <c r="ABR17" s="168"/>
      <c r="ABS17" s="168"/>
      <c r="ABT17" s="168"/>
      <c r="ABU17" s="168"/>
      <c r="ABV17" s="168"/>
      <c r="ABW17" s="168"/>
      <c r="ABX17" s="168"/>
      <c r="ABY17" s="168"/>
      <c r="ABZ17" s="168"/>
      <c r="ACA17" s="168"/>
      <c r="ACB17" s="168"/>
      <c r="ACC17" s="168"/>
      <c r="ACD17" s="168"/>
      <c r="ACE17" s="168"/>
      <c r="ACF17" s="168"/>
      <c r="ACG17" s="168"/>
      <c r="ACH17" s="168"/>
      <c r="ACI17" s="168"/>
      <c r="ACJ17" s="168"/>
      <c r="ACK17" s="168"/>
      <c r="ACL17" s="168"/>
      <c r="ACM17" s="168"/>
      <c r="ACN17" s="168"/>
      <c r="ACO17" s="168"/>
      <c r="ACP17" s="168"/>
      <c r="ACQ17" s="168"/>
      <c r="ACR17" s="168"/>
      <c r="ACS17" s="168"/>
      <c r="ACT17" s="168"/>
      <c r="ACU17" s="168"/>
      <c r="ACV17" s="168"/>
      <c r="ACW17" s="168"/>
      <c r="ACX17" s="168"/>
      <c r="ACY17" s="168"/>
      <c r="ACZ17" s="168"/>
      <c r="ADA17" s="168"/>
      <c r="ADB17" s="168"/>
      <c r="ADC17" s="168"/>
      <c r="ADD17" s="168"/>
      <c r="ADE17" s="168"/>
      <c r="ADF17" s="168"/>
      <c r="ADG17" s="168"/>
      <c r="ADH17" s="168"/>
      <c r="ADI17" s="168"/>
      <c r="ADJ17" s="168"/>
      <c r="ADK17" s="168"/>
      <c r="ADL17" s="168"/>
      <c r="ADM17" s="168"/>
      <c r="ADN17" s="168"/>
      <c r="ADO17" s="168"/>
      <c r="ADP17" s="168"/>
      <c r="ADQ17" s="168"/>
      <c r="ADR17" s="168"/>
      <c r="ADS17" s="168"/>
      <c r="ADT17" s="168"/>
      <c r="ADU17" s="168"/>
      <c r="ADV17" s="168"/>
      <c r="ADW17" s="168"/>
      <c r="ADX17" s="168"/>
      <c r="ADY17" s="168"/>
      <c r="ADZ17" s="168"/>
      <c r="AEA17" s="168"/>
      <c r="AEB17" s="168"/>
      <c r="AEC17" s="168"/>
      <c r="AED17" s="168"/>
      <c r="AEE17" s="168"/>
      <c r="AEF17" s="168"/>
      <c r="AEG17" s="168"/>
      <c r="AEH17" s="168"/>
      <c r="AEI17" s="168"/>
      <c r="AEJ17" s="168"/>
      <c r="AEK17" s="168"/>
      <c r="AEL17" s="168"/>
      <c r="AEM17" s="168"/>
      <c r="AEN17" s="168"/>
      <c r="AEO17" s="168"/>
      <c r="AEP17" s="168"/>
      <c r="AEQ17" s="168"/>
      <c r="AER17" s="168"/>
      <c r="AES17" s="168"/>
      <c r="AET17" s="168"/>
      <c r="AEU17" s="168"/>
      <c r="AEV17" s="168"/>
      <c r="AEW17" s="168"/>
      <c r="AEX17" s="168"/>
      <c r="AEY17" s="168"/>
      <c r="AEZ17" s="168"/>
      <c r="AFA17" s="168"/>
      <c r="AFB17" s="168"/>
      <c r="AFC17" s="168"/>
      <c r="AFD17" s="168"/>
      <c r="AFE17" s="168"/>
      <c r="AFF17" s="168"/>
      <c r="AFG17" s="168"/>
      <c r="AFH17" s="168"/>
      <c r="AFI17" s="168"/>
      <c r="AFJ17" s="168"/>
      <c r="AFK17" s="168"/>
      <c r="AFL17" s="168"/>
      <c r="AFM17" s="168"/>
      <c r="AFN17" s="168"/>
      <c r="AFO17" s="168"/>
      <c r="AFP17" s="168"/>
      <c r="AFQ17" s="168"/>
      <c r="AFR17" s="168"/>
      <c r="AFS17" s="168"/>
      <c r="AFT17" s="168"/>
      <c r="AFU17" s="168"/>
      <c r="AFV17" s="168"/>
      <c r="AFW17" s="168"/>
      <c r="AFX17" s="168"/>
      <c r="AFY17" s="168"/>
      <c r="AFZ17" s="168"/>
      <c r="AGA17" s="168"/>
      <c r="AGB17" s="168"/>
      <c r="AGC17" s="168"/>
      <c r="AGD17" s="168"/>
      <c r="AGE17" s="168"/>
      <c r="AGF17" s="168"/>
      <c r="AGG17" s="168"/>
      <c r="AGH17" s="168"/>
      <c r="AGI17" s="168"/>
      <c r="AGJ17" s="168"/>
      <c r="AGK17" s="168"/>
      <c r="AGL17" s="168"/>
      <c r="AGM17" s="168"/>
      <c r="AGN17" s="168"/>
      <c r="AGO17" s="168"/>
      <c r="AGP17" s="168"/>
      <c r="AGQ17" s="168"/>
      <c r="AGR17" s="168"/>
      <c r="AGS17" s="168"/>
      <c r="AGT17" s="168"/>
      <c r="AGU17" s="168"/>
      <c r="AGV17" s="168"/>
      <c r="AGW17" s="168"/>
      <c r="AGX17" s="168"/>
      <c r="AGY17" s="168"/>
      <c r="AGZ17" s="168"/>
      <c r="AHA17" s="168"/>
      <c r="AHB17" s="168"/>
      <c r="AHC17" s="168"/>
      <c r="AHD17" s="168"/>
      <c r="AHE17" s="168"/>
      <c r="AHF17" s="168"/>
      <c r="AHG17" s="168"/>
      <c r="AHH17" s="168"/>
      <c r="AHI17" s="168"/>
      <c r="AHJ17" s="168"/>
      <c r="AHK17" s="168"/>
      <c r="AHL17" s="168"/>
      <c r="AHM17" s="168"/>
      <c r="AHN17" s="168"/>
      <c r="AHO17" s="168"/>
      <c r="AHP17" s="168"/>
      <c r="AHQ17" s="168"/>
      <c r="AHR17" s="168"/>
      <c r="AHS17" s="168"/>
      <c r="AHT17" s="168"/>
      <c r="AHU17" s="168"/>
      <c r="AHV17" s="168"/>
      <c r="AHW17" s="168"/>
      <c r="AHX17" s="168"/>
      <c r="AHY17" s="168"/>
      <c r="AHZ17" s="168"/>
      <c r="AIA17" s="168"/>
      <c r="AIB17" s="168"/>
      <c r="AIC17" s="168"/>
      <c r="AID17" s="168"/>
      <c r="AIE17" s="168"/>
      <c r="AIF17" s="168"/>
      <c r="AIG17" s="168"/>
      <c r="AIH17" s="168"/>
      <c r="AII17" s="168"/>
      <c r="AIJ17" s="168"/>
      <c r="AIK17" s="168"/>
      <c r="AIL17" s="168"/>
      <c r="AIM17" s="168"/>
      <c r="AIN17" s="168"/>
      <c r="AIO17" s="168"/>
      <c r="AIP17" s="168"/>
      <c r="AIQ17" s="168"/>
      <c r="AIR17" s="168"/>
      <c r="AIS17" s="168"/>
      <c r="AIT17" s="168"/>
      <c r="AIU17" s="168"/>
      <c r="AIV17" s="168"/>
      <c r="AIW17" s="168"/>
      <c r="AIX17" s="168"/>
      <c r="AIY17" s="168"/>
      <c r="AIZ17" s="168"/>
      <c r="AJA17" s="168"/>
      <c r="AJB17" s="168"/>
      <c r="AJC17" s="168"/>
      <c r="AJD17" s="168"/>
      <c r="AJE17" s="168"/>
      <c r="AJF17" s="168"/>
      <c r="AJG17" s="168"/>
      <c r="AJH17" s="168"/>
      <c r="AJI17" s="168"/>
      <c r="AJJ17" s="168"/>
      <c r="AJK17" s="168"/>
      <c r="AJL17" s="168"/>
      <c r="AJM17" s="168"/>
      <c r="AJN17" s="168"/>
      <c r="AJO17" s="168"/>
      <c r="AJP17" s="168"/>
      <c r="AJQ17" s="168"/>
      <c r="AJR17" s="168"/>
      <c r="AJS17" s="168"/>
      <c r="AJT17" s="168"/>
      <c r="AJU17" s="168"/>
      <c r="AJV17" s="168"/>
      <c r="AJW17" s="168"/>
      <c r="AJX17" s="168"/>
      <c r="AJY17" s="168"/>
      <c r="AJZ17" s="168"/>
      <c r="AKA17" s="168"/>
      <c r="AKB17" s="168"/>
      <c r="AKC17" s="168"/>
      <c r="AKD17" s="168"/>
      <c r="AKE17" s="168"/>
      <c r="AKF17" s="168"/>
      <c r="AKG17" s="168"/>
      <c r="AKH17" s="168"/>
      <c r="AKI17" s="168"/>
      <c r="AKJ17" s="168"/>
      <c r="AKK17" s="168"/>
      <c r="AKL17" s="168"/>
      <c r="AKM17" s="168"/>
      <c r="AKN17" s="168"/>
      <c r="AKO17" s="168"/>
      <c r="AKP17" s="168"/>
      <c r="AKQ17" s="168"/>
      <c r="AKR17" s="168"/>
      <c r="AKS17" s="168"/>
      <c r="AKT17" s="168"/>
      <c r="AKU17" s="168"/>
      <c r="AKV17" s="168"/>
      <c r="AKW17" s="168"/>
      <c r="AKX17" s="168"/>
      <c r="AKY17" s="168"/>
      <c r="AKZ17" s="168"/>
      <c r="ALA17" s="168"/>
      <c r="ALB17" s="168"/>
      <c r="ALC17" s="168"/>
      <c r="ALD17" s="168"/>
      <c r="ALE17" s="168"/>
      <c r="ALF17" s="168"/>
      <c r="ALG17" s="168"/>
      <c r="ALH17" s="168"/>
      <c r="ALI17" s="168"/>
      <c r="ALJ17" s="168"/>
      <c r="ALK17" s="168"/>
      <c r="ALL17" s="168"/>
      <c r="ALM17" s="168"/>
      <c r="ALN17" s="168"/>
      <c r="ALO17" s="168"/>
      <c r="ALP17" s="168"/>
      <c r="ALQ17" s="168"/>
      <c r="ALR17" s="168"/>
      <c r="ALS17" s="168"/>
      <c r="ALT17" s="168"/>
      <c r="ALU17" s="168"/>
      <c r="ALV17" s="168"/>
      <c r="ALW17" s="168"/>
      <c r="ALX17" s="168"/>
      <c r="ALY17" s="168"/>
      <c r="ALZ17" s="168"/>
      <c r="AMA17" s="168"/>
    </row>
    <row r="18" spans="3:1015" s="153" customFormat="1" x14ac:dyDescent="0.3">
      <c r="C18" s="253"/>
      <c r="D18" s="253"/>
      <c r="E18" s="253"/>
      <c r="F18" s="253"/>
      <c r="G18" s="253"/>
      <c r="H18" s="254"/>
      <c r="I18" s="168"/>
      <c r="J18" s="168"/>
      <c r="K18" s="253"/>
      <c r="L18" s="253"/>
      <c r="M18" s="253"/>
      <c r="N18" s="253"/>
      <c r="O18" s="253"/>
      <c r="P18" s="253"/>
      <c r="Q18" s="254"/>
      <c r="R18" s="168"/>
      <c r="S18" s="255"/>
      <c r="T18" s="256"/>
      <c r="U18" s="256"/>
      <c r="V18" s="256"/>
      <c r="W18" s="256"/>
      <c r="X18" s="256"/>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c r="HW18" s="168"/>
      <c r="HX18" s="168"/>
      <c r="HY18" s="168"/>
      <c r="HZ18" s="168"/>
      <c r="IA18" s="168"/>
      <c r="IB18" s="168"/>
      <c r="IC18" s="168"/>
      <c r="ID18" s="168"/>
      <c r="IE18" s="168"/>
      <c r="IF18" s="168"/>
      <c r="IG18" s="168"/>
      <c r="IH18" s="168"/>
      <c r="II18" s="168"/>
      <c r="IJ18" s="168"/>
      <c r="IK18" s="168"/>
      <c r="IL18" s="168"/>
      <c r="IM18" s="168"/>
      <c r="IN18" s="168"/>
      <c r="IO18" s="168"/>
      <c r="IP18" s="168"/>
      <c r="IQ18" s="168"/>
      <c r="IR18" s="168"/>
      <c r="IS18" s="168"/>
      <c r="IT18" s="168"/>
      <c r="IU18" s="168"/>
      <c r="IV18" s="168"/>
      <c r="IW18" s="168"/>
      <c r="IX18" s="168"/>
      <c r="IY18" s="168"/>
      <c r="IZ18" s="168"/>
      <c r="JA18" s="168"/>
      <c r="JB18" s="168"/>
      <c r="JC18" s="168"/>
      <c r="JD18" s="168"/>
      <c r="JE18" s="168"/>
      <c r="JF18" s="168"/>
      <c r="JG18" s="168"/>
      <c r="JH18" s="168"/>
      <c r="JI18" s="168"/>
      <c r="JJ18" s="168"/>
      <c r="JK18" s="168"/>
      <c r="JL18" s="168"/>
      <c r="JM18" s="168"/>
      <c r="JN18" s="168"/>
      <c r="JO18" s="168"/>
      <c r="JP18" s="168"/>
      <c r="JQ18" s="168"/>
      <c r="JR18" s="168"/>
      <c r="JS18" s="168"/>
      <c r="JT18" s="168"/>
      <c r="JU18" s="168"/>
      <c r="JV18" s="168"/>
      <c r="JW18" s="168"/>
      <c r="JX18" s="168"/>
      <c r="JY18" s="168"/>
      <c r="JZ18" s="168"/>
      <c r="KA18" s="168"/>
      <c r="KB18" s="168"/>
      <c r="KC18" s="168"/>
      <c r="KD18" s="168"/>
      <c r="KE18" s="168"/>
      <c r="KF18" s="168"/>
      <c r="KG18" s="168"/>
      <c r="KH18" s="168"/>
      <c r="KI18" s="168"/>
      <c r="KJ18" s="168"/>
      <c r="KK18" s="168"/>
      <c r="KL18" s="168"/>
      <c r="KM18" s="168"/>
      <c r="KN18" s="168"/>
      <c r="KO18" s="168"/>
      <c r="KP18" s="168"/>
      <c r="KQ18" s="168"/>
      <c r="KR18" s="168"/>
      <c r="KS18" s="168"/>
      <c r="KT18" s="168"/>
      <c r="KU18" s="168"/>
      <c r="KV18" s="168"/>
      <c r="KW18" s="168"/>
      <c r="KX18" s="168"/>
      <c r="KY18" s="168"/>
      <c r="KZ18" s="168"/>
      <c r="LA18" s="168"/>
      <c r="LB18" s="168"/>
      <c r="LC18" s="168"/>
      <c r="LD18" s="168"/>
      <c r="LE18" s="168"/>
      <c r="LF18" s="168"/>
      <c r="LG18" s="168"/>
      <c r="LH18" s="168"/>
      <c r="LI18" s="168"/>
      <c r="LJ18" s="168"/>
      <c r="LK18" s="168"/>
      <c r="LL18" s="168"/>
      <c r="LM18" s="168"/>
      <c r="LN18" s="168"/>
      <c r="LO18" s="168"/>
      <c r="LP18" s="168"/>
      <c r="LQ18" s="168"/>
      <c r="LR18" s="168"/>
      <c r="LS18" s="168"/>
      <c r="LT18" s="168"/>
      <c r="LU18" s="168"/>
      <c r="LV18" s="168"/>
      <c r="LW18" s="168"/>
      <c r="LX18" s="168"/>
      <c r="LY18" s="168"/>
      <c r="LZ18" s="168"/>
      <c r="MA18" s="168"/>
      <c r="MB18" s="168"/>
      <c r="MC18" s="168"/>
      <c r="MD18" s="168"/>
      <c r="ME18" s="168"/>
      <c r="MF18" s="168"/>
      <c r="MG18" s="168"/>
      <c r="MH18" s="168"/>
      <c r="MI18" s="168"/>
      <c r="MJ18" s="168"/>
      <c r="MK18" s="168"/>
      <c r="ML18" s="168"/>
      <c r="MM18" s="168"/>
      <c r="MN18" s="168"/>
      <c r="MO18" s="168"/>
      <c r="MP18" s="168"/>
      <c r="MQ18" s="168"/>
      <c r="MR18" s="168"/>
      <c r="MS18" s="168"/>
      <c r="MT18" s="168"/>
      <c r="MU18" s="168"/>
      <c r="MV18" s="168"/>
      <c r="MW18" s="168"/>
      <c r="MX18" s="168"/>
      <c r="MY18" s="168"/>
      <c r="MZ18" s="168"/>
      <c r="NA18" s="168"/>
      <c r="NB18" s="168"/>
      <c r="NC18" s="168"/>
      <c r="ND18" s="168"/>
      <c r="NE18" s="168"/>
      <c r="NF18" s="168"/>
      <c r="NG18" s="168"/>
      <c r="NH18" s="168"/>
      <c r="NI18" s="168"/>
      <c r="NJ18" s="168"/>
      <c r="NK18" s="168"/>
      <c r="NL18" s="168"/>
      <c r="NM18" s="168"/>
      <c r="NN18" s="168"/>
      <c r="NO18" s="168"/>
      <c r="NP18" s="168"/>
      <c r="NQ18" s="168"/>
      <c r="NR18" s="168"/>
      <c r="NS18" s="168"/>
      <c r="NT18" s="168"/>
      <c r="NU18" s="168"/>
      <c r="NV18" s="168"/>
      <c r="NW18" s="168"/>
      <c r="NX18" s="168"/>
      <c r="NY18" s="168"/>
      <c r="NZ18" s="168"/>
      <c r="OA18" s="168"/>
      <c r="OB18" s="168"/>
      <c r="OC18" s="168"/>
      <c r="OD18" s="168"/>
      <c r="OE18" s="168"/>
      <c r="OF18" s="168"/>
      <c r="OG18" s="168"/>
      <c r="OH18" s="168"/>
      <c r="OI18" s="168"/>
      <c r="OJ18" s="168"/>
      <c r="OK18" s="168"/>
      <c r="OL18" s="168"/>
      <c r="OM18" s="168"/>
      <c r="ON18" s="168"/>
      <c r="OO18" s="168"/>
      <c r="OP18" s="168"/>
      <c r="OQ18" s="168"/>
      <c r="OR18" s="168"/>
      <c r="OS18" s="168"/>
      <c r="OT18" s="168"/>
      <c r="OU18" s="168"/>
      <c r="OV18" s="168"/>
      <c r="OW18" s="168"/>
      <c r="OX18" s="168"/>
      <c r="OY18" s="168"/>
      <c r="OZ18" s="168"/>
      <c r="PA18" s="168"/>
      <c r="PB18" s="168"/>
      <c r="PC18" s="168"/>
      <c r="PD18" s="168"/>
      <c r="PE18" s="168"/>
      <c r="PF18" s="168"/>
      <c r="PG18" s="168"/>
      <c r="PH18" s="168"/>
      <c r="PI18" s="168"/>
      <c r="PJ18" s="168"/>
      <c r="PK18" s="168"/>
      <c r="PL18" s="168"/>
      <c r="PM18" s="168"/>
      <c r="PN18" s="168"/>
      <c r="PO18" s="168"/>
      <c r="PP18" s="168"/>
      <c r="PQ18" s="168"/>
      <c r="PR18" s="168"/>
      <c r="PS18" s="168"/>
      <c r="PT18" s="168"/>
      <c r="PU18" s="168"/>
      <c r="PV18" s="168"/>
      <c r="PW18" s="168"/>
      <c r="PX18" s="168"/>
      <c r="PY18" s="168"/>
      <c r="PZ18" s="168"/>
      <c r="QA18" s="168"/>
      <c r="QB18" s="168"/>
      <c r="QC18" s="168"/>
      <c r="QD18" s="168"/>
      <c r="QE18" s="168"/>
      <c r="QF18" s="168"/>
      <c r="QG18" s="168"/>
      <c r="QH18" s="168"/>
      <c r="QI18" s="168"/>
      <c r="QJ18" s="168"/>
      <c r="QK18" s="168"/>
      <c r="QL18" s="168"/>
      <c r="QM18" s="168"/>
      <c r="QN18" s="168"/>
      <c r="QO18" s="168"/>
      <c r="QP18" s="168"/>
      <c r="QQ18" s="168"/>
      <c r="QR18" s="168"/>
      <c r="QS18" s="168"/>
      <c r="QT18" s="168"/>
      <c r="QU18" s="168"/>
      <c r="QV18" s="168"/>
      <c r="QW18" s="168"/>
      <c r="QX18" s="168"/>
      <c r="QY18" s="168"/>
      <c r="QZ18" s="168"/>
      <c r="RA18" s="168"/>
      <c r="RB18" s="168"/>
      <c r="RC18" s="168"/>
      <c r="RD18" s="168"/>
      <c r="RE18" s="168"/>
      <c r="RF18" s="168"/>
      <c r="RG18" s="168"/>
      <c r="RH18" s="168"/>
      <c r="RI18" s="168"/>
      <c r="RJ18" s="168"/>
      <c r="RK18" s="168"/>
      <c r="RL18" s="168"/>
      <c r="RM18" s="168"/>
      <c r="RN18" s="168"/>
      <c r="RO18" s="168"/>
      <c r="RP18" s="168"/>
      <c r="RQ18" s="168"/>
      <c r="RR18" s="168"/>
      <c r="RS18" s="168"/>
      <c r="RT18" s="168"/>
      <c r="RU18" s="168"/>
      <c r="RV18" s="168"/>
      <c r="RW18" s="168"/>
      <c r="RX18" s="168"/>
      <c r="RY18" s="168"/>
      <c r="RZ18" s="168"/>
      <c r="SA18" s="168"/>
      <c r="SB18" s="168"/>
      <c r="SC18" s="168"/>
      <c r="SD18" s="168"/>
      <c r="SE18" s="168"/>
      <c r="SF18" s="168"/>
      <c r="SG18" s="168"/>
      <c r="SH18" s="168"/>
      <c r="SI18" s="168"/>
      <c r="SJ18" s="168"/>
      <c r="SK18" s="168"/>
      <c r="SL18" s="168"/>
      <c r="SM18" s="168"/>
      <c r="SN18" s="168"/>
      <c r="SO18" s="168"/>
      <c r="SP18" s="168"/>
      <c r="SQ18" s="168"/>
      <c r="SR18" s="168"/>
      <c r="SS18" s="168"/>
      <c r="ST18" s="168"/>
      <c r="SU18" s="168"/>
      <c r="SV18" s="168"/>
      <c r="SW18" s="168"/>
      <c r="SX18" s="168"/>
      <c r="SY18" s="168"/>
      <c r="SZ18" s="168"/>
      <c r="TA18" s="168"/>
      <c r="TB18" s="168"/>
      <c r="TC18" s="168"/>
      <c r="TD18" s="168"/>
      <c r="TE18" s="168"/>
      <c r="TF18" s="168"/>
      <c r="TG18" s="168"/>
      <c r="TH18" s="168"/>
      <c r="TI18" s="168"/>
      <c r="TJ18" s="168"/>
      <c r="TK18" s="168"/>
      <c r="TL18" s="168"/>
      <c r="TM18" s="168"/>
      <c r="TN18" s="168"/>
      <c r="TO18" s="168"/>
      <c r="TP18" s="168"/>
      <c r="TQ18" s="168"/>
      <c r="TR18" s="168"/>
      <c r="TS18" s="168"/>
      <c r="TT18" s="168"/>
      <c r="TU18" s="168"/>
      <c r="TV18" s="168"/>
      <c r="TW18" s="168"/>
      <c r="TX18" s="168"/>
      <c r="TY18" s="168"/>
      <c r="TZ18" s="168"/>
      <c r="UA18" s="168"/>
      <c r="UB18" s="168"/>
      <c r="UC18" s="168"/>
      <c r="UD18" s="168"/>
      <c r="UE18" s="168"/>
      <c r="UF18" s="168"/>
      <c r="UG18" s="168"/>
      <c r="UH18" s="168"/>
      <c r="UI18" s="168"/>
      <c r="UJ18" s="168"/>
      <c r="UK18" s="168"/>
      <c r="UL18" s="168"/>
      <c r="UM18" s="168"/>
      <c r="UN18" s="168"/>
      <c r="UO18" s="168"/>
      <c r="UP18" s="168"/>
      <c r="UQ18" s="168"/>
      <c r="UR18" s="168"/>
      <c r="US18" s="168"/>
      <c r="UT18" s="168"/>
      <c r="UU18" s="168"/>
      <c r="UV18" s="168"/>
      <c r="UW18" s="168"/>
      <c r="UX18" s="168"/>
      <c r="UY18" s="168"/>
      <c r="UZ18" s="168"/>
      <c r="VA18" s="168"/>
      <c r="VB18" s="168"/>
      <c r="VC18" s="168"/>
      <c r="VD18" s="168"/>
      <c r="VE18" s="168"/>
      <c r="VF18" s="168"/>
      <c r="VG18" s="168"/>
      <c r="VH18" s="168"/>
      <c r="VI18" s="168"/>
      <c r="VJ18" s="168"/>
      <c r="VK18" s="168"/>
      <c r="VL18" s="168"/>
      <c r="VM18" s="168"/>
      <c r="VN18" s="168"/>
      <c r="VO18" s="168"/>
      <c r="VP18" s="168"/>
      <c r="VQ18" s="168"/>
      <c r="VR18" s="168"/>
      <c r="VS18" s="168"/>
      <c r="VT18" s="168"/>
      <c r="VU18" s="168"/>
      <c r="VV18" s="168"/>
      <c r="VW18" s="168"/>
      <c r="VX18" s="168"/>
      <c r="VY18" s="168"/>
      <c r="VZ18" s="168"/>
      <c r="WA18" s="168"/>
      <c r="WB18" s="168"/>
      <c r="WC18" s="168"/>
      <c r="WD18" s="168"/>
      <c r="WE18" s="168"/>
      <c r="WF18" s="168"/>
      <c r="WG18" s="168"/>
      <c r="WH18" s="168"/>
      <c r="WI18" s="168"/>
      <c r="WJ18" s="168"/>
      <c r="WK18" s="168"/>
      <c r="WL18" s="168"/>
      <c r="WM18" s="168"/>
      <c r="WN18" s="168"/>
      <c r="WO18" s="168"/>
      <c r="WP18" s="168"/>
      <c r="WQ18" s="168"/>
      <c r="WR18" s="168"/>
      <c r="WS18" s="168"/>
      <c r="WT18" s="168"/>
      <c r="WU18" s="168"/>
      <c r="WV18" s="168"/>
      <c r="WW18" s="168"/>
      <c r="WX18" s="168"/>
      <c r="WY18" s="168"/>
      <c r="WZ18" s="168"/>
      <c r="XA18" s="168"/>
      <c r="XB18" s="168"/>
      <c r="XC18" s="168"/>
      <c r="XD18" s="168"/>
      <c r="XE18" s="168"/>
      <c r="XF18" s="168"/>
      <c r="XG18" s="168"/>
      <c r="XH18" s="168"/>
      <c r="XI18" s="168"/>
      <c r="XJ18" s="168"/>
      <c r="XK18" s="168"/>
      <c r="XL18" s="168"/>
      <c r="XM18" s="168"/>
      <c r="XN18" s="168"/>
      <c r="XO18" s="168"/>
      <c r="XP18" s="168"/>
      <c r="XQ18" s="168"/>
      <c r="XR18" s="168"/>
      <c r="XS18" s="168"/>
      <c r="XT18" s="168"/>
      <c r="XU18" s="168"/>
      <c r="XV18" s="168"/>
      <c r="XW18" s="168"/>
      <c r="XX18" s="168"/>
      <c r="XY18" s="168"/>
      <c r="XZ18" s="168"/>
      <c r="YA18" s="168"/>
      <c r="YB18" s="168"/>
      <c r="YC18" s="168"/>
      <c r="YD18" s="168"/>
      <c r="YE18" s="168"/>
      <c r="YF18" s="168"/>
      <c r="YG18" s="168"/>
      <c r="YH18" s="168"/>
      <c r="YI18" s="168"/>
      <c r="YJ18" s="168"/>
      <c r="YK18" s="168"/>
      <c r="YL18" s="168"/>
      <c r="YM18" s="168"/>
      <c r="YN18" s="168"/>
      <c r="YO18" s="168"/>
      <c r="YP18" s="168"/>
      <c r="YQ18" s="168"/>
      <c r="YR18" s="168"/>
      <c r="YS18" s="168"/>
      <c r="YT18" s="168"/>
      <c r="YU18" s="168"/>
      <c r="YV18" s="168"/>
      <c r="YW18" s="168"/>
      <c r="YX18" s="168"/>
      <c r="YY18" s="168"/>
      <c r="YZ18" s="168"/>
      <c r="ZA18" s="168"/>
      <c r="ZB18" s="168"/>
      <c r="ZC18" s="168"/>
      <c r="ZD18" s="168"/>
      <c r="ZE18" s="168"/>
      <c r="ZF18" s="168"/>
      <c r="ZG18" s="168"/>
      <c r="ZH18" s="168"/>
      <c r="ZI18" s="168"/>
      <c r="ZJ18" s="168"/>
      <c r="ZK18" s="168"/>
      <c r="ZL18" s="168"/>
      <c r="ZM18" s="168"/>
      <c r="ZN18" s="168"/>
      <c r="ZO18" s="168"/>
      <c r="ZP18" s="168"/>
      <c r="ZQ18" s="168"/>
      <c r="ZR18" s="168"/>
      <c r="ZS18" s="168"/>
      <c r="ZT18" s="168"/>
      <c r="ZU18" s="168"/>
      <c r="ZV18" s="168"/>
      <c r="ZW18" s="168"/>
      <c r="ZX18" s="168"/>
      <c r="ZY18" s="168"/>
      <c r="ZZ18" s="168"/>
      <c r="AAA18" s="168"/>
      <c r="AAB18" s="168"/>
      <c r="AAC18" s="168"/>
      <c r="AAD18" s="168"/>
      <c r="AAE18" s="168"/>
      <c r="AAF18" s="168"/>
      <c r="AAG18" s="168"/>
      <c r="AAH18" s="168"/>
      <c r="AAI18" s="168"/>
      <c r="AAJ18" s="168"/>
      <c r="AAK18" s="168"/>
      <c r="AAL18" s="168"/>
      <c r="AAM18" s="168"/>
      <c r="AAN18" s="168"/>
      <c r="AAO18" s="168"/>
      <c r="AAP18" s="168"/>
      <c r="AAQ18" s="168"/>
      <c r="AAR18" s="168"/>
      <c r="AAS18" s="168"/>
      <c r="AAT18" s="168"/>
      <c r="AAU18" s="168"/>
      <c r="AAV18" s="168"/>
      <c r="AAW18" s="168"/>
      <c r="AAX18" s="168"/>
      <c r="AAY18" s="168"/>
      <c r="AAZ18" s="168"/>
      <c r="ABA18" s="168"/>
      <c r="ABB18" s="168"/>
      <c r="ABC18" s="168"/>
      <c r="ABD18" s="168"/>
      <c r="ABE18" s="168"/>
      <c r="ABF18" s="168"/>
      <c r="ABG18" s="168"/>
      <c r="ABH18" s="168"/>
      <c r="ABI18" s="168"/>
      <c r="ABJ18" s="168"/>
      <c r="ABK18" s="168"/>
      <c r="ABL18" s="168"/>
      <c r="ABM18" s="168"/>
      <c r="ABN18" s="168"/>
      <c r="ABO18" s="168"/>
      <c r="ABP18" s="168"/>
      <c r="ABQ18" s="168"/>
      <c r="ABR18" s="168"/>
      <c r="ABS18" s="168"/>
      <c r="ABT18" s="168"/>
      <c r="ABU18" s="168"/>
      <c r="ABV18" s="168"/>
      <c r="ABW18" s="168"/>
      <c r="ABX18" s="168"/>
      <c r="ABY18" s="168"/>
      <c r="ABZ18" s="168"/>
      <c r="ACA18" s="168"/>
      <c r="ACB18" s="168"/>
      <c r="ACC18" s="168"/>
      <c r="ACD18" s="168"/>
      <c r="ACE18" s="168"/>
      <c r="ACF18" s="168"/>
      <c r="ACG18" s="168"/>
      <c r="ACH18" s="168"/>
      <c r="ACI18" s="168"/>
      <c r="ACJ18" s="168"/>
      <c r="ACK18" s="168"/>
      <c r="ACL18" s="168"/>
      <c r="ACM18" s="168"/>
      <c r="ACN18" s="168"/>
      <c r="ACO18" s="168"/>
      <c r="ACP18" s="168"/>
      <c r="ACQ18" s="168"/>
      <c r="ACR18" s="168"/>
      <c r="ACS18" s="168"/>
      <c r="ACT18" s="168"/>
      <c r="ACU18" s="168"/>
      <c r="ACV18" s="168"/>
      <c r="ACW18" s="168"/>
      <c r="ACX18" s="168"/>
      <c r="ACY18" s="168"/>
      <c r="ACZ18" s="168"/>
      <c r="ADA18" s="168"/>
      <c r="ADB18" s="168"/>
      <c r="ADC18" s="168"/>
      <c r="ADD18" s="168"/>
      <c r="ADE18" s="168"/>
      <c r="ADF18" s="168"/>
      <c r="ADG18" s="168"/>
      <c r="ADH18" s="168"/>
      <c r="ADI18" s="168"/>
      <c r="ADJ18" s="168"/>
      <c r="ADK18" s="168"/>
      <c r="ADL18" s="168"/>
      <c r="ADM18" s="168"/>
      <c r="ADN18" s="168"/>
      <c r="ADO18" s="168"/>
      <c r="ADP18" s="168"/>
      <c r="ADQ18" s="168"/>
      <c r="ADR18" s="168"/>
      <c r="ADS18" s="168"/>
      <c r="ADT18" s="168"/>
      <c r="ADU18" s="168"/>
      <c r="ADV18" s="168"/>
      <c r="ADW18" s="168"/>
      <c r="ADX18" s="168"/>
      <c r="ADY18" s="168"/>
      <c r="ADZ18" s="168"/>
      <c r="AEA18" s="168"/>
      <c r="AEB18" s="168"/>
      <c r="AEC18" s="168"/>
      <c r="AED18" s="168"/>
      <c r="AEE18" s="168"/>
      <c r="AEF18" s="168"/>
      <c r="AEG18" s="168"/>
      <c r="AEH18" s="168"/>
      <c r="AEI18" s="168"/>
      <c r="AEJ18" s="168"/>
      <c r="AEK18" s="168"/>
      <c r="AEL18" s="168"/>
      <c r="AEM18" s="168"/>
      <c r="AEN18" s="168"/>
      <c r="AEO18" s="168"/>
      <c r="AEP18" s="168"/>
      <c r="AEQ18" s="168"/>
      <c r="AER18" s="168"/>
      <c r="AES18" s="168"/>
      <c r="AET18" s="168"/>
      <c r="AEU18" s="168"/>
      <c r="AEV18" s="168"/>
      <c r="AEW18" s="168"/>
      <c r="AEX18" s="168"/>
      <c r="AEY18" s="168"/>
      <c r="AEZ18" s="168"/>
      <c r="AFA18" s="168"/>
      <c r="AFB18" s="168"/>
      <c r="AFC18" s="168"/>
      <c r="AFD18" s="168"/>
      <c r="AFE18" s="168"/>
      <c r="AFF18" s="168"/>
      <c r="AFG18" s="168"/>
      <c r="AFH18" s="168"/>
      <c r="AFI18" s="168"/>
      <c r="AFJ18" s="168"/>
      <c r="AFK18" s="168"/>
      <c r="AFL18" s="168"/>
      <c r="AFM18" s="168"/>
      <c r="AFN18" s="168"/>
      <c r="AFO18" s="168"/>
      <c r="AFP18" s="168"/>
      <c r="AFQ18" s="168"/>
      <c r="AFR18" s="168"/>
      <c r="AFS18" s="168"/>
      <c r="AFT18" s="168"/>
      <c r="AFU18" s="168"/>
      <c r="AFV18" s="168"/>
      <c r="AFW18" s="168"/>
      <c r="AFX18" s="168"/>
      <c r="AFY18" s="168"/>
      <c r="AFZ18" s="168"/>
      <c r="AGA18" s="168"/>
      <c r="AGB18" s="168"/>
      <c r="AGC18" s="168"/>
      <c r="AGD18" s="168"/>
      <c r="AGE18" s="168"/>
      <c r="AGF18" s="168"/>
      <c r="AGG18" s="168"/>
      <c r="AGH18" s="168"/>
      <c r="AGI18" s="168"/>
      <c r="AGJ18" s="168"/>
      <c r="AGK18" s="168"/>
      <c r="AGL18" s="168"/>
      <c r="AGM18" s="168"/>
      <c r="AGN18" s="168"/>
      <c r="AGO18" s="168"/>
      <c r="AGP18" s="168"/>
      <c r="AGQ18" s="168"/>
      <c r="AGR18" s="168"/>
      <c r="AGS18" s="168"/>
      <c r="AGT18" s="168"/>
      <c r="AGU18" s="168"/>
      <c r="AGV18" s="168"/>
      <c r="AGW18" s="168"/>
      <c r="AGX18" s="168"/>
      <c r="AGY18" s="168"/>
      <c r="AGZ18" s="168"/>
      <c r="AHA18" s="168"/>
      <c r="AHB18" s="168"/>
      <c r="AHC18" s="168"/>
      <c r="AHD18" s="168"/>
      <c r="AHE18" s="168"/>
      <c r="AHF18" s="168"/>
      <c r="AHG18" s="168"/>
      <c r="AHH18" s="168"/>
      <c r="AHI18" s="168"/>
      <c r="AHJ18" s="168"/>
      <c r="AHK18" s="168"/>
      <c r="AHL18" s="168"/>
      <c r="AHM18" s="168"/>
      <c r="AHN18" s="168"/>
      <c r="AHO18" s="168"/>
      <c r="AHP18" s="168"/>
      <c r="AHQ18" s="168"/>
      <c r="AHR18" s="168"/>
      <c r="AHS18" s="168"/>
      <c r="AHT18" s="168"/>
      <c r="AHU18" s="168"/>
      <c r="AHV18" s="168"/>
      <c r="AHW18" s="168"/>
      <c r="AHX18" s="168"/>
      <c r="AHY18" s="168"/>
      <c r="AHZ18" s="168"/>
      <c r="AIA18" s="168"/>
      <c r="AIB18" s="168"/>
      <c r="AIC18" s="168"/>
      <c r="AID18" s="168"/>
      <c r="AIE18" s="168"/>
      <c r="AIF18" s="168"/>
      <c r="AIG18" s="168"/>
      <c r="AIH18" s="168"/>
      <c r="AII18" s="168"/>
      <c r="AIJ18" s="168"/>
      <c r="AIK18" s="168"/>
      <c r="AIL18" s="168"/>
      <c r="AIM18" s="168"/>
      <c r="AIN18" s="168"/>
      <c r="AIO18" s="168"/>
      <c r="AIP18" s="168"/>
      <c r="AIQ18" s="168"/>
      <c r="AIR18" s="168"/>
      <c r="AIS18" s="168"/>
      <c r="AIT18" s="168"/>
      <c r="AIU18" s="168"/>
      <c r="AIV18" s="168"/>
      <c r="AIW18" s="168"/>
      <c r="AIX18" s="168"/>
      <c r="AIY18" s="168"/>
      <c r="AIZ18" s="168"/>
      <c r="AJA18" s="168"/>
      <c r="AJB18" s="168"/>
      <c r="AJC18" s="168"/>
      <c r="AJD18" s="168"/>
      <c r="AJE18" s="168"/>
      <c r="AJF18" s="168"/>
      <c r="AJG18" s="168"/>
      <c r="AJH18" s="168"/>
      <c r="AJI18" s="168"/>
      <c r="AJJ18" s="168"/>
      <c r="AJK18" s="168"/>
      <c r="AJL18" s="168"/>
      <c r="AJM18" s="168"/>
      <c r="AJN18" s="168"/>
      <c r="AJO18" s="168"/>
      <c r="AJP18" s="168"/>
      <c r="AJQ18" s="168"/>
      <c r="AJR18" s="168"/>
      <c r="AJS18" s="168"/>
      <c r="AJT18" s="168"/>
      <c r="AJU18" s="168"/>
      <c r="AJV18" s="168"/>
      <c r="AJW18" s="168"/>
      <c r="AJX18" s="168"/>
      <c r="AJY18" s="168"/>
      <c r="AJZ18" s="168"/>
      <c r="AKA18" s="168"/>
      <c r="AKB18" s="168"/>
      <c r="AKC18" s="168"/>
      <c r="AKD18" s="168"/>
      <c r="AKE18" s="168"/>
      <c r="AKF18" s="168"/>
      <c r="AKG18" s="168"/>
      <c r="AKH18" s="168"/>
      <c r="AKI18" s="168"/>
      <c r="AKJ18" s="168"/>
      <c r="AKK18" s="168"/>
      <c r="AKL18" s="168"/>
      <c r="AKM18" s="168"/>
      <c r="AKN18" s="168"/>
      <c r="AKO18" s="168"/>
      <c r="AKP18" s="168"/>
      <c r="AKQ18" s="168"/>
      <c r="AKR18" s="168"/>
      <c r="AKS18" s="168"/>
      <c r="AKT18" s="168"/>
      <c r="AKU18" s="168"/>
      <c r="AKV18" s="168"/>
      <c r="AKW18" s="168"/>
      <c r="AKX18" s="168"/>
      <c r="AKY18" s="168"/>
      <c r="AKZ18" s="168"/>
      <c r="ALA18" s="168"/>
      <c r="ALB18" s="168"/>
      <c r="ALC18" s="168"/>
      <c r="ALD18" s="168"/>
      <c r="ALE18" s="168"/>
      <c r="ALF18" s="168"/>
      <c r="ALG18" s="168"/>
      <c r="ALH18" s="168"/>
      <c r="ALI18" s="168"/>
      <c r="ALJ18" s="168"/>
      <c r="ALK18" s="168"/>
      <c r="ALL18" s="168"/>
      <c r="ALM18" s="168"/>
      <c r="ALN18" s="168"/>
      <c r="ALO18" s="168"/>
      <c r="ALP18" s="168"/>
      <c r="ALQ18" s="168"/>
      <c r="ALR18" s="168"/>
      <c r="ALS18" s="168"/>
      <c r="ALT18" s="168"/>
      <c r="ALU18" s="168"/>
      <c r="ALV18" s="168"/>
      <c r="ALW18" s="168"/>
      <c r="ALX18" s="168"/>
      <c r="ALY18" s="168"/>
      <c r="ALZ18" s="168"/>
      <c r="AMA18" s="168"/>
    </row>
    <row r="19" spans="3:1015" s="153" customFormat="1" x14ac:dyDescent="0.3">
      <c r="C19" s="253"/>
      <c r="D19" s="253"/>
      <c r="E19" s="253"/>
      <c r="F19" s="253"/>
      <c r="G19" s="253"/>
      <c r="H19" s="254"/>
      <c r="I19" s="168"/>
      <c r="J19" s="168"/>
      <c r="K19" s="253"/>
      <c r="L19" s="253"/>
      <c r="M19" s="253"/>
      <c r="N19" s="253"/>
      <c r="O19" s="253"/>
      <c r="P19" s="253"/>
      <c r="Q19" s="254"/>
      <c r="R19" s="168"/>
      <c r="S19" s="255"/>
      <c r="T19" s="256"/>
      <c r="U19" s="256"/>
      <c r="V19" s="256"/>
      <c r="W19" s="256"/>
      <c r="X19" s="256"/>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c r="HP19" s="168"/>
      <c r="HQ19" s="168"/>
      <c r="HR19" s="168"/>
      <c r="HS19" s="168"/>
      <c r="HT19" s="168"/>
      <c r="HU19" s="168"/>
      <c r="HV19" s="168"/>
      <c r="HW19" s="168"/>
      <c r="HX19" s="168"/>
      <c r="HY19" s="168"/>
      <c r="HZ19" s="168"/>
      <c r="IA19" s="168"/>
      <c r="IB19" s="168"/>
      <c r="IC19" s="168"/>
      <c r="ID19" s="168"/>
      <c r="IE19" s="168"/>
      <c r="IF19" s="168"/>
      <c r="IG19" s="168"/>
      <c r="IH19" s="168"/>
      <c r="II19" s="168"/>
      <c r="IJ19" s="168"/>
      <c r="IK19" s="168"/>
      <c r="IL19" s="168"/>
      <c r="IM19" s="168"/>
      <c r="IN19" s="168"/>
      <c r="IO19" s="168"/>
      <c r="IP19" s="168"/>
      <c r="IQ19" s="168"/>
      <c r="IR19" s="168"/>
      <c r="IS19" s="168"/>
      <c r="IT19" s="168"/>
      <c r="IU19" s="168"/>
      <c r="IV19" s="168"/>
      <c r="IW19" s="168"/>
      <c r="IX19" s="168"/>
      <c r="IY19" s="168"/>
      <c r="IZ19" s="168"/>
      <c r="JA19" s="168"/>
      <c r="JB19" s="168"/>
      <c r="JC19" s="168"/>
      <c r="JD19" s="168"/>
      <c r="JE19" s="168"/>
      <c r="JF19" s="168"/>
      <c r="JG19" s="168"/>
      <c r="JH19" s="168"/>
      <c r="JI19" s="168"/>
      <c r="JJ19" s="168"/>
      <c r="JK19" s="168"/>
      <c r="JL19" s="168"/>
      <c r="JM19" s="168"/>
      <c r="JN19" s="168"/>
      <c r="JO19" s="168"/>
      <c r="JP19" s="168"/>
      <c r="JQ19" s="168"/>
      <c r="JR19" s="168"/>
      <c r="JS19" s="168"/>
      <c r="JT19" s="168"/>
      <c r="JU19" s="168"/>
      <c r="JV19" s="168"/>
      <c r="JW19" s="168"/>
      <c r="JX19" s="168"/>
      <c r="JY19" s="168"/>
      <c r="JZ19" s="168"/>
      <c r="KA19" s="168"/>
      <c r="KB19" s="168"/>
      <c r="KC19" s="168"/>
      <c r="KD19" s="168"/>
      <c r="KE19" s="168"/>
      <c r="KF19" s="168"/>
      <c r="KG19" s="168"/>
      <c r="KH19" s="168"/>
      <c r="KI19" s="168"/>
      <c r="KJ19" s="168"/>
      <c r="KK19" s="168"/>
      <c r="KL19" s="168"/>
      <c r="KM19" s="168"/>
      <c r="KN19" s="168"/>
      <c r="KO19" s="168"/>
      <c r="KP19" s="168"/>
      <c r="KQ19" s="168"/>
      <c r="KR19" s="168"/>
      <c r="KS19" s="168"/>
      <c r="KT19" s="168"/>
      <c r="KU19" s="168"/>
      <c r="KV19" s="168"/>
      <c r="KW19" s="168"/>
      <c r="KX19" s="168"/>
      <c r="KY19" s="168"/>
      <c r="KZ19" s="168"/>
      <c r="LA19" s="168"/>
      <c r="LB19" s="168"/>
      <c r="LC19" s="168"/>
      <c r="LD19" s="168"/>
      <c r="LE19" s="168"/>
      <c r="LF19" s="168"/>
      <c r="LG19" s="168"/>
      <c r="LH19" s="168"/>
      <c r="LI19" s="168"/>
      <c r="LJ19" s="168"/>
      <c r="LK19" s="168"/>
      <c r="LL19" s="168"/>
      <c r="LM19" s="168"/>
      <c r="LN19" s="168"/>
      <c r="LO19" s="168"/>
      <c r="LP19" s="168"/>
      <c r="LQ19" s="168"/>
      <c r="LR19" s="168"/>
      <c r="LS19" s="168"/>
      <c r="LT19" s="168"/>
      <c r="LU19" s="168"/>
      <c r="LV19" s="168"/>
      <c r="LW19" s="168"/>
      <c r="LX19" s="168"/>
      <c r="LY19" s="168"/>
      <c r="LZ19" s="168"/>
      <c r="MA19" s="168"/>
      <c r="MB19" s="168"/>
      <c r="MC19" s="168"/>
      <c r="MD19" s="168"/>
      <c r="ME19" s="168"/>
      <c r="MF19" s="168"/>
      <c r="MG19" s="168"/>
      <c r="MH19" s="168"/>
      <c r="MI19" s="168"/>
      <c r="MJ19" s="168"/>
      <c r="MK19" s="168"/>
      <c r="ML19" s="168"/>
      <c r="MM19" s="168"/>
      <c r="MN19" s="168"/>
      <c r="MO19" s="168"/>
      <c r="MP19" s="168"/>
      <c r="MQ19" s="168"/>
      <c r="MR19" s="168"/>
      <c r="MS19" s="168"/>
      <c r="MT19" s="168"/>
      <c r="MU19" s="168"/>
      <c r="MV19" s="168"/>
      <c r="MW19" s="168"/>
      <c r="MX19" s="168"/>
      <c r="MY19" s="168"/>
      <c r="MZ19" s="168"/>
      <c r="NA19" s="168"/>
      <c r="NB19" s="168"/>
      <c r="NC19" s="168"/>
      <c r="ND19" s="168"/>
      <c r="NE19" s="168"/>
      <c r="NF19" s="168"/>
      <c r="NG19" s="168"/>
      <c r="NH19" s="168"/>
      <c r="NI19" s="168"/>
      <c r="NJ19" s="168"/>
      <c r="NK19" s="168"/>
      <c r="NL19" s="168"/>
      <c r="NM19" s="168"/>
      <c r="NN19" s="168"/>
      <c r="NO19" s="168"/>
      <c r="NP19" s="168"/>
      <c r="NQ19" s="168"/>
      <c r="NR19" s="168"/>
      <c r="NS19" s="168"/>
      <c r="NT19" s="168"/>
      <c r="NU19" s="168"/>
      <c r="NV19" s="168"/>
      <c r="NW19" s="168"/>
      <c r="NX19" s="168"/>
      <c r="NY19" s="168"/>
      <c r="NZ19" s="168"/>
      <c r="OA19" s="168"/>
      <c r="OB19" s="168"/>
      <c r="OC19" s="168"/>
      <c r="OD19" s="168"/>
      <c r="OE19" s="168"/>
      <c r="OF19" s="168"/>
      <c r="OG19" s="168"/>
      <c r="OH19" s="168"/>
      <c r="OI19" s="168"/>
      <c r="OJ19" s="168"/>
      <c r="OK19" s="168"/>
      <c r="OL19" s="168"/>
      <c r="OM19" s="168"/>
      <c r="ON19" s="168"/>
      <c r="OO19" s="168"/>
      <c r="OP19" s="168"/>
      <c r="OQ19" s="168"/>
      <c r="OR19" s="168"/>
      <c r="OS19" s="168"/>
      <c r="OT19" s="168"/>
      <c r="OU19" s="168"/>
      <c r="OV19" s="168"/>
      <c r="OW19" s="168"/>
      <c r="OX19" s="168"/>
      <c r="OY19" s="168"/>
      <c r="OZ19" s="168"/>
      <c r="PA19" s="168"/>
      <c r="PB19" s="168"/>
      <c r="PC19" s="168"/>
      <c r="PD19" s="168"/>
      <c r="PE19" s="168"/>
      <c r="PF19" s="168"/>
      <c r="PG19" s="168"/>
      <c r="PH19" s="168"/>
      <c r="PI19" s="168"/>
      <c r="PJ19" s="168"/>
      <c r="PK19" s="168"/>
      <c r="PL19" s="168"/>
      <c r="PM19" s="168"/>
      <c r="PN19" s="168"/>
      <c r="PO19" s="168"/>
      <c r="PP19" s="168"/>
      <c r="PQ19" s="168"/>
      <c r="PR19" s="168"/>
      <c r="PS19" s="168"/>
      <c r="PT19" s="168"/>
      <c r="PU19" s="168"/>
      <c r="PV19" s="168"/>
      <c r="PW19" s="168"/>
      <c r="PX19" s="168"/>
      <c r="PY19" s="168"/>
      <c r="PZ19" s="168"/>
      <c r="QA19" s="168"/>
      <c r="QB19" s="168"/>
      <c r="QC19" s="168"/>
      <c r="QD19" s="168"/>
      <c r="QE19" s="168"/>
      <c r="QF19" s="168"/>
      <c r="QG19" s="168"/>
      <c r="QH19" s="168"/>
      <c r="QI19" s="168"/>
      <c r="QJ19" s="168"/>
      <c r="QK19" s="168"/>
      <c r="QL19" s="168"/>
      <c r="QM19" s="168"/>
      <c r="QN19" s="168"/>
      <c r="QO19" s="168"/>
      <c r="QP19" s="168"/>
      <c r="QQ19" s="168"/>
      <c r="QR19" s="168"/>
      <c r="QS19" s="168"/>
      <c r="QT19" s="168"/>
      <c r="QU19" s="168"/>
      <c r="QV19" s="168"/>
      <c r="QW19" s="168"/>
      <c r="QX19" s="168"/>
      <c r="QY19" s="168"/>
      <c r="QZ19" s="168"/>
      <c r="RA19" s="168"/>
      <c r="RB19" s="168"/>
      <c r="RC19" s="168"/>
      <c r="RD19" s="168"/>
      <c r="RE19" s="168"/>
      <c r="RF19" s="168"/>
      <c r="RG19" s="168"/>
      <c r="RH19" s="168"/>
      <c r="RI19" s="168"/>
      <c r="RJ19" s="168"/>
      <c r="RK19" s="168"/>
      <c r="RL19" s="168"/>
      <c r="RM19" s="168"/>
      <c r="RN19" s="168"/>
      <c r="RO19" s="168"/>
      <c r="RP19" s="168"/>
      <c r="RQ19" s="168"/>
      <c r="RR19" s="168"/>
      <c r="RS19" s="168"/>
      <c r="RT19" s="168"/>
      <c r="RU19" s="168"/>
      <c r="RV19" s="168"/>
      <c r="RW19" s="168"/>
      <c r="RX19" s="168"/>
      <c r="RY19" s="168"/>
      <c r="RZ19" s="168"/>
      <c r="SA19" s="168"/>
      <c r="SB19" s="168"/>
      <c r="SC19" s="168"/>
      <c r="SD19" s="168"/>
      <c r="SE19" s="168"/>
      <c r="SF19" s="168"/>
      <c r="SG19" s="168"/>
      <c r="SH19" s="168"/>
      <c r="SI19" s="168"/>
      <c r="SJ19" s="168"/>
      <c r="SK19" s="168"/>
      <c r="SL19" s="168"/>
      <c r="SM19" s="168"/>
      <c r="SN19" s="168"/>
      <c r="SO19" s="168"/>
      <c r="SP19" s="168"/>
      <c r="SQ19" s="168"/>
      <c r="SR19" s="168"/>
      <c r="SS19" s="168"/>
      <c r="ST19" s="168"/>
      <c r="SU19" s="168"/>
      <c r="SV19" s="168"/>
      <c r="SW19" s="168"/>
      <c r="SX19" s="168"/>
      <c r="SY19" s="168"/>
      <c r="SZ19" s="168"/>
      <c r="TA19" s="168"/>
      <c r="TB19" s="168"/>
      <c r="TC19" s="168"/>
      <c r="TD19" s="168"/>
      <c r="TE19" s="168"/>
      <c r="TF19" s="168"/>
      <c r="TG19" s="168"/>
      <c r="TH19" s="168"/>
      <c r="TI19" s="168"/>
      <c r="TJ19" s="168"/>
      <c r="TK19" s="168"/>
      <c r="TL19" s="168"/>
      <c r="TM19" s="168"/>
      <c r="TN19" s="168"/>
      <c r="TO19" s="168"/>
      <c r="TP19" s="168"/>
      <c r="TQ19" s="168"/>
      <c r="TR19" s="168"/>
      <c r="TS19" s="168"/>
      <c r="TT19" s="168"/>
      <c r="TU19" s="168"/>
      <c r="TV19" s="168"/>
      <c r="TW19" s="168"/>
      <c r="TX19" s="168"/>
      <c r="TY19" s="168"/>
      <c r="TZ19" s="168"/>
      <c r="UA19" s="168"/>
      <c r="UB19" s="168"/>
      <c r="UC19" s="168"/>
      <c r="UD19" s="168"/>
      <c r="UE19" s="168"/>
      <c r="UF19" s="168"/>
      <c r="UG19" s="168"/>
      <c r="UH19" s="168"/>
      <c r="UI19" s="168"/>
      <c r="UJ19" s="168"/>
      <c r="UK19" s="168"/>
      <c r="UL19" s="168"/>
      <c r="UM19" s="168"/>
      <c r="UN19" s="168"/>
      <c r="UO19" s="168"/>
      <c r="UP19" s="168"/>
      <c r="UQ19" s="168"/>
      <c r="UR19" s="168"/>
      <c r="US19" s="168"/>
      <c r="UT19" s="168"/>
      <c r="UU19" s="168"/>
      <c r="UV19" s="168"/>
      <c r="UW19" s="168"/>
      <c r="UX19" s="168"/>
      <c r="UY19" s="168"/>
      <c r="UZ19" s="168"/>
      <c r="VA19" s="168"/>
      <c r="VB19" s="168"/>
      <c r="VC19" s="168"/>
      <c r="VD19" s="168"/>
      <c r="VE19" s="168"/>
      <c r="VF19" s="168"/>
      <c r="VG19" s="168"/>
      <c r="VH19" s="168"/>
      <c r="VI19" s="168"/>
      <c r="VJ19" s="168"/>
      <c r="VK19" s="168"/>
      <c r="VL19" s="168"/>
      <c r="VM19" s="168"/>
      <c r="VN19" s="168"/>
      <c r="VO19" s="168"/>
      <c r="VP19" s="168"/>
      <c r="VQ19" s="168"/>
      <c r="VR19" s="168"/>
      <c r="VS19" s="168"/>
      <c r="VT19" s="168"/>
      <c r="VU19" s="168"/>
      <c r="VV19" s="168"/>
      <c r="VW19" s="168"/>
      <c r="VX19" s="168"/>
      <c r="VY19" s="168"/>
      <c r="VZ19" s="168"/>
      <c r="WA19" s="168"/>
      <c r="WB19" s="168"/>
      <c r="WC19" s="168"/>
      <c r="WD19" s="168"/>
      <c r="WE19" s="168"/>
      <c r="WF19" s="168"/>
      <c r="WG19" s="168"/>
      <c r="WH19" s="168"/>
      <c r="WI19" s="168"/>
      <c r="WJ19" s="168"/>
      <c r="WK19" s="168"/>
      <c r="WL19" s="168"/>
      <c r="WM19" s="168"/>
      <c r="WN19" s="168"/>
      <c r="WO19" s="168"/>
      <c r="WP19" s="168"/>
      <c r="WQ19" s="168"/>
      <c r="WR19" s="168"/>
      <c r="WS19" s="168"/>
      <c r="WT19" s="168"/>
      <c r="WU19" s="168"/>
      <c r="WV19" s="168"/>
      <c r="WW19" s="168"/>
      <c r="WX19" s="168"/>
      <c r="WY19" s="168"/>
      <c r="WZ19" s="168"/>
      <c r="XA19" s="168"/>
      <c r="XB19" s="168"/>
      <c r="XC19" s="168"/>
      <c r="XD19" s="168"/>
      <c r="XE19" s="168"/>
      <c r="XF19" s="168"/>
      <c r="XG19" s="168"/>
      <c r="XH19" s="168"/>
      <c r="XI19" s="168"/>
      <c r="XJ19" s="168"/>
      <c r="XK19" s="168"/>
      <c r="XL19" s="168"/>
      <c r="XM19" s="168"/>
      <c r="XN19" s="168"/>
      <c r="XO19" s="168"/>
      <c r="XP19" s="168"/>
      <c r="XQ19" s="168"/>
      <c r="XR19" s="168"/>
      <c r="XS19" s="168"/>
      <c r="XT19" s="168"/>
      <c r="XU19" s="168"/>
      <c r="XV19" s="168"/>
      <c r="XW19" s="168"/>
      <c r="XX19" s="168"/>
      <c r="XY19" s="168"/>
      <c r="XZ19" s="168"/>
      <c r="YA19" s="168"/>
      <c r="YB19" s="168"/>
      <c r="YC19" s="168"/>
      <c r="YD19" s="168"/>
      <c r="YE19" s="168"/>
      <c r="YF19" s="168"/>
      <c r="YG19" s="168"/>
      <c r="YH19" s="168"/>
      <c r="YI19" s="168"/>
      <c r="YJ19" s="168"/>
      <c r="YK19" s="168"/>
      <c r="YL19" s="168"/>
      <c r="YM19" s="168"/>
      <c r="YN19" s="168"/>
      <c r="YO19" s="168"/>
      <c r="YP19" s="168"/>
      <c r="YQ19" s="168"/>
      <c r="YR19" s="168"/>
      <c r="YS19" s="168"/>
      <c r="YT19" s="168"/>
      <c r="YU19" s="168"/>
      <c r="YV19" s="168"/>
      <c r="YW19" s="168"/>
      <c r="YX19" s="168"/>
      <c r="YY19" s="168"/>
      <c r="YZ19" s="168"/>
      <c r="ZA19" s="168"/>
      <c r="ZB19" s="168"/>
      <c r="ZC19" s="168"/>
      <c r="ZD19" s="168"/>
      <c r="ZE19" s="168"/>
      <c r="ZF19" s="168"/>
      <c r="ZG19" s="168"/>
      <c r="ZH19" s="168"/>
      <c r="ZI19" s="168"/>
      <c r="ZJ19" s="168"/>
      <c r="ZK19" s="168"/>
      <c r="ZL19" s="168"/>
      <c r="ZM19" s="168"/>
      <c r="ZN19" s="168"/>
      <c r="ZO19" s="168"/>
      <c r="ZP19" s="168"/>
      <c r="ZQ19" s="168"/>
      <c r="ZR19" s="168"/>
      <c r="ZS19" s="168"/>
      <c r="ZT19" s="168"/>
      <c r="ZU19" s="168"/>
      <c r="ZV19" s="168"/>
      <c r="ZW19" s="168"/>
      <c r="ZX19" s="168"/>
      <c r="ZY19" s="168"/>
      <c r="ZZ19" s="168"/>
      <c r="AAA19" s="168"/>
      <c r="AAB19" s="168"/>
      <c r="AAC19" s="168"/>
      <c r="AAD19" s="168"/>
      <c r="AAE19" s="168"/>
      <c r="AAF19" s="168"/>
      <c r="AAG19" s="168"/>
      <c r="AAH19" s="168"/>
      <c r="AAI19" s="168"/>
      <c r="AAJ19" s="168"/>
      <c r="AAK19" s="168"/>
      <c r="AAL19" s="168"/>
      <c r="AAM19" s="168"/>
      <c r="AAN19" s="168"/>
      <c r="AAO19" s="168"/>
      <c r="AAP19" s="168"/>
      <c r="AAQ19" s="168"/>
      <c r="AAR19" s="168"/>
      <c r="AAS19" s="168"/>
      <c r="AAT19" s="168"/>
      <c r="AAU19" s="168"/>
      <c r="AAV19" s="168"/>
      <c r="AAW19" s="168"/>
      <c r="AAX19" s="168"/>
      <c r="AAY19" s="168"/>
      <c r="AAZ19" s="168"/>
      <c r="ABA19" s="168"/>
      <c r="ABB19" s="168"/>
      <c r="ABC19" s="168"/>
      <c r="ABD19" s="168"/>
      <c r="ABE19" s="168"/>
      <c r="ABF19" s="168"/>
      <c r="ABG19" s="168"/>
      <c r="ABH19" s="168"/>
      <c r="ABI19" s="168"/>
      <c r="ABJ19" s="168"/>
      <c r="ABK19" s="168"/>
      <c r="ABL19" s="168"/>
      <c r="ABM19" s="168"/>
      <c r="ABN19" s="168"/>
      <c r="ABO19" s="168"/>
      <c r="ABP19" s="168"/>
      <c r="ABQ19" s="168"/>
      <c r="ABR19" s="168"/>
      <c r="ABS19" s="168"/>
      <c r="ABT19" s="168"/>
      <c r="ABU19" s="168"/>
      <c r="ABV19" s="168"/>
      <c r="ABW19" s="168"/>
      <c r="ABX19" s="168"/>
      <c r="ABY19" s="168"/>
      <c r="ABZ19" s="168"/>
      <c r="ACA19" s="168"/>
      <c r="ACB19" s="168"/>
      <c r="ACC19" s="168"/>
      <c r="ACD19" s="168"/>
      <c r="ACE19" s="168"/>
      <c r="ACF19" s="168"/>
      <c r="ACG19" s="168"/>
      <c r="ACH19" s="168"/>
      <c r="ACI19" s="168"/>
      <c r="ACJ19" s="168"/>
      <c r="ACK19" s="168"/>
      <c r="ACL19" s="168"/>
      <c r="ACM19" s="168"/>
      <c r="ACN19" s="168"/>
      <c r="ACO19" s="168"/>
      <c r="ACP19" s="168"/>
      <c r="ACQ19" s="168"/>
      <c r="ACR19" s="168"/>
      <c r="ACS19" s="168"/>
      <c r="ACT19" s="168"/>
      <c r="ACU19" s="168"/>
      <c r="ACV19" s="168"/>
      <c r="ACW19" s="168"/>
      <c r="ACX19" s="168"/>
      <c r="ACY19" s="168"/>
      <c r="ACZ19" s="168"/>
      <c r="ADA19" s="168"/>
      <c r="ADB19" s="168"/>
      <c r="ADC19" s="168"/>
      <c r="ADD19" s="168"/>
      <c r="ADE19" s="168"/>
      <c r="ADF19" s="168"/>
      <c r="ADG19" s="168"/>
      <c r="ADH19" s="168"/>
      <c r="ADI19" s="168"/>
      <c r="ADJ19" s="168"/>
      <c r="ADK19" s="168"/>
      <c r="ADL19" s="168"/>
      <c r="ADM19" s="168"/>
      <c r="ADN19" s="168"/>
      <c r="ADO19" s="168"/>
      <c r="ADP19" s="168"/>
      <c r="ADQ19" s="168"/>
      <c r="ADR19" s="168"/>
      <c r="ADS19" s="168"/>
      <c r="ADT19" s="168"/>
      <c r="ADU19" s="168"/>
      <c r="ADV19" s="168"/>
      <c r="ADW19" s="168"/>
      <c r="ADX19" s="168"/>
      <c r="ADY19" s="168"/>
      <c r="ADZ19" s="168"/>
      <c r="AEA19" s="168"/>
      <c r="AEB19" s="168"/>
      <c r="AEC19" s="168"/>
      <c r="AED19" s="168"/>
      <c r="AEE19" s="168"/>
      <c r="AEF19" s="168"/>
      <c r="AEG19" s="168"/>
      <c r="AEH19" s="168"/>
      <c r="AEI19" s="168"/>
      <c r="AEJ19" s="168"/>
      <c r="AEK19" s="168"/>
      <c r="AEL19" s="168"/>
      <c r="AEM19" s="168"/>
      <c r="AEN19" s="168"/>
      <c r="AEO19" s="168"/>
      <c r="AEP19" s="168"/>
      <c r="AEQ19" s="168"/>
      <c r="AER19" s="168"/>
      <c r="AES19" s="168"/>
      <c r="AET19" s="168"/>
      <c r="AEU19" s="168"/>
      <c r="AEV19" s="168"/>
      <c r="AEW19" s="168"/>
      <c r="AEX19" s="168"/>
      <c r="AEY19" s="168"/>
      <c r="AEZ19" s="168"/>
      <c r="AFA19" s="168"/>
      <c r="AFB19" s="168"/>
      <c r="AFC19" s="168"/>
      <c r="AFD19" s="168"/>
      <c r="AFE19" s="168"/>
      <c r="AFF19" s="168"/>
      <c r="AFG19" s="168"/>
      <c r="AFH19" s="168"/>
      <c r="AFI19" s="168"/>
      <c r="AFJ19" s="168"/>
      <c r="AFK19" s="168"/>
      <c r="AFL19" s="168"/>
      <c r="AFM19" s="168"/>
      <c r="AFN19" s="168"/>
      <c r="AFO19" s="168"/>
      <c r="AFP19" s="168"/>
      <c r="AFQ19" s="168"/>
      <c r="AFR19" s="168"/>
      <c r="AFS19" s="168"/>
      <c r="AFT19" s="168"/>
      <c r="AFU19" s="168"/>
      <c r="AFV19" s="168"/>
      <c r="AFW19" s="168"/>
      <c r="AFX19" s="168"/>
      <c r="AFY19" s="168"/>
      <c r="AFZ19" s="168"/>
      <c r="AGA19" s="168"/>
      <c r="AGB19" s="168"/>
      <c r="AGC19" s="168"/>
      <c r="AGD19" s="168"/>
      <c r="AGE19" s="168"/>
      <c r="AGF19" s="168"/>
      <c r="AGG19" s="168"/>
      <c r="AGH19" s="168"/>
      <c r="AGI19" s="168"/>
      <c r="AGJ19" s="168"/>
      <c r="AGK19" s="168"/>
      <c r="AGL19" s="168"/>
      <c r="AGM19" s="168"/>
      <c r="AGN19" s="168"/>
      <c r="AGO19" s="168"/>
      <c r="AGP19" s="168"/>
      <c r="AGQ19" s="168"/>
      <c r="AGR19" s="168"/>
      <c r="AGS19" s="168"/>
      <c r="AGT19" s="168"/>
      <c r="AGU19" s="168"/>
      <c r="AGV19" s="168"/>
      <c r="AGW19" s="168"/>
      <c r="AGX19" s="168"/>
      <c r="AGY19" s="168"/>
      <c r="AGZ19" s="168"/>
      <c r="AHA19" s="168"/>
      <c r="AHB19" s="168"/>
      <c r="AHC19" s="168"/>
      <c r="AHD19" s="168"/>
      <c r="AHE19" s="168"/>
      <c r="AHF19" s="168"/>
      <c r="AHG19" s="168"/>
      <c r="AHH19" s="168"/>
      <c r="AHI19" s="168"/>
      <c r="AHJ19" s="168"/>
      <c r="AHK19" s="168"/>
      <c r="AHL19" s="168"/>
      <c r="AHM19" s="168"/>
      <c r="AHN19" s="168"/>
      <c r="AHO19" s="168"/>
      <c r="AHP19" s="168"/>
      <c r="AHQ19" s="168"/>
      <c r="AHR19" s="168"/>
      <c r="AHS19" s="168"/>
      <c r="AHT19" s="168"/>
      <c r="AHU19" s="168"/>
      <c r="AHV19" s="168"/>
      <c r="AHW19" s="168"/>
      <c r="AHX19" s="168"/>
      <c r="AHY19" s="168"/>
      <c r="AHZ19" s="168"/>
      <c r="AIA19" s="168"/>
      <c r="AIB19" s="168"/>
      <c r="AIC19" s="168"/>
      <c r="AID19" s="168"/>
      <c r="AIE19" s="168"/>
      <c r="AIF19" s="168"/>
      <c r="AIG19" s="168"/>
      <c r="AIH19" s="168"/>
      <c r="AII19" s="168"/>
      <c r="AIJ19" s="168"/>
      <c r="AIK19" s="168"/>
      <c r="AIL19" s="168"/>
      <c r="AIM19" s="168"/>
      <c r="AIN19" s="168"/>
      <c r="AIO19" s="168"/>
      <c r="AIP19" s="168"/>
      <c r="AIQ19" s="168"/>
      <c r="AIR19" s="168"/>
      <c r="AIS19" s="168"/>
      <c r="AIT19" s="168"/>
      <c r="AIU19" s="168"/>
      <c r="AIV19" s="168"/>
      <c r="AIW19" s="168"/>
      <c r="AIX19" s="168"/>
      <c r="AIY19" s="168"/>
      <c r="AIZ19" s="168"/>
      <c r="AJA19" s="168"/>
      <c r="AJB19" s="168"/>
      <c r="AJC19" s="168"/>
      <c r="AJD19" s="168"/>
      <c r="AJE19" s="168"/>
      <c r="AJF19" s="168"/>
      <c r="AJG19" s="168"/>
      <c r="AJH19" s="168"/>
      <c r="AJI19" s="168"/>
      <c r="AJJ19" s="168"/>
      <c r="AJK19" s="168"/>
      <c r="AJL19" s="168"/>
      <c r="AJM19" s="168"/>
      <c r="AJN19" s="168"/>
      <c r="AJO19" s="168"/>
      <c r="AJP19" s="168"/>
      <c r="AJQ19" s="168"/>
      <c r="AJR19" s="168"/>
      <c r="AJS19" s="168"/>
      <c r="AJT19" s="168"/>
      <c r="AJU19" s="168"/>
      <c r="AJV19" s="168"/>
      <c r="AJW19" s="168"/>
      <c r="AJX19" s="168"/>
      <c r="AJY19" s="168"/>
      <c r="AJZ19" s="168"/>
      <c r="AKA19" s="168"/>
      <c r="AKB19" s="168"/>
      <c r="AKC19" s="168"/>
      <c r="AKD19" s="168"/>
      <c r="AKE19" s="168"/>
      <c r="AKF19" s="168"/>
      <c r="AKG19" s="168"/>
      <c r="AKH19" s="168"/>
      <c r="AKI19" s="168"/>
      <c r="AKJ19" s="168"/>
      <c r="AKK19" s="168"/>
      <c r="AKL19" s="168"/>
      <c r="AKM19" s="168"/>
      <c r="AKN19" s="168"/>
      <c r="AKO19" s="168"/>
      <c r="AKP19" s="168"/>
      <c r="AKQ19" s="168"/>
      <c r="AKR19" s="168"/>
      <c r="AKS19" s="168"/>
      <c r="AKT19" s="168"/>
      <c r="AKU19" s="168"/>
      <c r="AKV19" s="168"/>
      <c r="AKW19" s="168"/>
      <c r="AKX19" s="168"/>
      <c r="AKY19" s="168"/>
      <c r="AKZ19" s="168"/>
      <c r="ALA19" s="168"/>
      <c r="ALB19" s="168"/>
      <c r="ALC19" s="168"/>
      <c r="ALD19" s="168"/>
      <c r="ALE19" s="168"/>
      <c r="ALF19" s="168"/>
      <c r="ALG19" s="168"/>
      <c r="ALH19" s="168"/>
      <c r="ALI19" s="168"/>
      <c r="ALJ19" s="168"/>
      <c r="ALK19" s="168"/>
      <c r="ALL19" s="168"/>
      <c r="ALM19" s="168"/>
      <c r="ALN19" s="168"/>
      <c r="ALO19" s="168"/>
      <c r="ALP19" s="168"/>
      <c r="ALQ19" s="168"/>
      <c r="ALR19" s="168"/>
      <c r="ALS19" s="168"/>
      <c r="ALT19" s="168"/>
      <c r="ALU19" s="168"/>
      <c r="ALV19" s="168"/>
      <c r="ALW19" s="168"/>
      <c r="ALX19" s="168"/>
      <c r="ALY19" s="168"/>
      <c r="ALZ19" s="168"/>
      <c r="AMA19" s="168"/>
    </row>
    <row r="20" spans="3:1015" s="153" customFormat="1" x14ac:dyDescent="0.3">
      <c r="C20" s="253"/>
      <c r="D20" s="253"/>
      <c r="E20" s="253"/>
      <c r="F20" s="253"/>
      <c r="G20" s="253"/>
      <c r="H20" s="254"/>
      <c r="I20" s="168"/>
      <c r="J20" s="168"/>
      <c r="K20" s="253"/>
      <c r="L20" s="253"/>
      <c r="M20" s="253"/>
      <c r="N20" s="253"/>
      <c r="O20" s="253"/>
      <c r="P20" s="253"/>
      <c r="Q20" s="254"/>
      <c r="R20" s="168"/>
      <c r="S20" s="255"/>
      <c r="T20" s="256"/>
      <c r="U20" s="256"/>
      <c r="V20" s="256"/>
      <c r="W20" s="256"/>
      <c r="X20" s="256"/>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c r="IW20" s="168"/>
      <c r="IX20" s="168"/>
      <c r="IY20" s="168"/>
      <c r="IZ20" s="168"/>
      <c r="JA20" s="168"/>
      <c r="JB20" s="168"/>
      <c r="JC20" s="168"/>
      <c r="JD20" s="168"/>
      <c r="JE20" s="168"/>
      <c r="JF20" s="168"/>
      <c r="JG20" s="168"/>
      <c r="JH20" s="168"/>
      <c r="JI20" s="168"/>
      <c r="JJ20" s="168"/>
      <c r="JK20" s="168"/>
      <c r="JL20" s="168"/>
      <c r="JM20" s="168"/>
      <c r="JN20" s="168"/>
      <c r="JO20" s="168"/>
      <c r="JP20" s="168"/>
      <c r="JQ20" s="168"/>
      <c r="JR20" s="168"/>
      <c r="JS20" s="168"/>
      <c r="JT20" s="168"/>
      <c r="JU20" s="168"/>
      <c r="JV20" s="168"/>
      <c r="JW20" s="168"/>
      <c r="JX20" s="168"/>
      <c r="JY20" s="168"/>
      <c r="JZ20" s="168"/>
      <c r="KA20" s="168"/>
      <c r="KB20" s="168"/>
      <c r="KC20" s="168"/>
      <c r="KD20" s="168"/>
      <c r="KE20" s="168"/>
      <c r="KF20" s="168"/>
      <c r="KG20" s="168"/>
      <c r="KH20" s="168"/>
      <c r="KI20" s="168"/>
      <c r="KJ20" s="168"/>
      <c r="KK20" s="168"/>
      <c r="KL20" s="168"/>
      <c r="KM20" s="168"/>
      <c r="KN20" s="168"/>
      <c r="KO20" s="168"/>
      <c r="KP20" s="168"/>
      <c r="KQ20" s="168"/>
      <c r="KR20" s="168"/>
      <c r="KS20" s="168"/>
      <c r="KT20" s="168"/>
      <c r="KU20" s="168"/>
      <c r="KV20" s="168"/>
      <c r="KW20" s="168"/>
      <c r="KX20" s="168"/>
      <c r="KY20" s="168"/>
      <c r="KZ20" s="168"/>
      <c r="LA20" s="168"/>
      <c r="LB20" s="168"/>
      <c r="LC20" s="168"/>
      <c r="LD20" s="168"/>
      <c r="LE20" s="168"/>
      <c r="LF20" s="168"/>
      <c r="LG20" s="168"/>
      <c r="LH20" s="168"/>
      <c r="LI20" s="168"/>
      <c r="LJ20" s="168"/>
      <c r="LK20" s="168"/>
      <c r="LL20" s="168"/>
      <c r="LM20" s="168"/>
      <c r="LN20" s="168"/>
      <c r="LO20" s="168"/>
      <c r="LP20" s="168"/>
      <c r="LQ20" s="168"/>
      <c r="LR20" s="168"/>
      <c r="LS20" s="168"/>
      <c r="LT20" s="168"/>
      <c r="LU20" s="168"/>
      <c r="LV20" s="168"/>
      <c r="LW20" s="168"/>
      <c r="LX20" s="168"/>
      <c r="LY20" s="168"/>
      <c r="LZ20" s="168"/>
      <c r="MA20" s="168"/>
      <c r="MB20" s="168"/>
      <c r="MC20" s="168"/>
      <c r="MD20" s="168"/>
      <c r="ME20" s="168"/>
      <c r="MF20" s="168"/>
      <c r="MG20" s="168"/>
      <c r="MH20" s="168"/>
      <c r="MI20" s="168"/>
      <c r="MJ20" s="168"/>
      <c r="MK20" s="168"/>
      <c r="ML20" s="168"/>
      <c r="MM20" s="168"/>
      <c r="MN20" s="168"/>
      <c r="MO20" s="168"/>
      <c r="MP20" s="168"/>
      <c r="MQ20" s="168"/>
      <c r="MR20" s="168"/>
      <c r="MS20" s="168"/>
      <c r="MT20" s="168"/>
      <c r="MU20" s="168"/>
      <c r="MV20" s="168"/>
      <c r="MW20" s="168"/>
      <c r="MX20" s="168"/>
      <c r="MY20" s="168"/>
      <c r="MZ20" s="168"/>
      <c r="NA20" s="168"/>
      <c r="NB20" s="168"/>
      <c r="NC20" s="168"/>
      <c r="ND20" s="168"/>
      <c r="NE20" s="168"/>
      <c r="NF20" s="168"/>
      <c r="NG20" s="168"/>
      <c r="NH20" s="168"/>
      <c r="NI20" s="168"/>
      <c r="NJ20" s="168"/>
      <c r="NK20" s="168"/>
      <c r="NL20" s="168"/>
      <c r="NM20" s="168"/>
      <c r="NN20" s="168"/>
      <c r="NO20" s="168"/>
      <c r="NP20" s="168"/>
      <c r="NQ20" s="168"/>
      <c r="NR20" s="168"/>
      <c r="NS20" s="168"/>
      <c r="NT20" s="168"/>
      <c r="NU20" s="168"/>
      <c r="NV20" s="168"/>
      <c r="NW20" s="168"/>
      <c r="NX20" s="168"/>
      <c r="NY20" s="168"/>
      <c r="NZ20" s="168"/>
      <c r="OA20" s="168"/>
      <c r="OB20" s="168"/>
      <c r="OC20" s="168"/>
      <c r="OD20" s="168"/>
      <c r="OE20" s="168"/>
      <c r="OF20" s="168"/>
      <c r="OG20" s="168"/>
      <c r="OH20" s="168"/>
      <c r="OI20" s="168"/>
      <c r="OJ20" s="168"/>
      <c r="OK20" s="168"/>
      <c r="OL20" s="168"/>
      <c r="OM20" s="168"/>
      <c r="ON20" s="168"/>
      <c r="OO20" s="168"/>
      <c r="OP20" s="168"/>
      <c r="OQ20" s="168"/>
      <c r="OR20" s="168"/>
      <c r="OS20" s="168"/>
      <c r="OT20" s="168"/>
      <c r="OU20" s="168"/>
      <c r="OV20" s="168"/>
      <c r="OW20" s="168"/>
      <c r="OX20" s="168"/>
      <c r="OY20" s="168"/>
      <c r="OZ20" s="168"/>
      <c r="PA20" s="168"/>
      <c r="PB20" s="168"/>
      <c r="PC20" s="168"/>
      <c r="PD20" s="168"/>
      <c r="PE20" s="168"/>
      <c r="PF20" s="168"/>
      <c r="PG20" s="168"/>
      <c r="PH20" s="168"/>
      <c r="PI20" s="168"/>
      <c r="PJ20" s="168"/>
      <c r="PK20" s="168"/>
      <c r="PL20" s="168"/>
      <c r="PM20" s="168"/>
      <c r="PN20" s="168"/>
      <c r="PO20" s="168"/>
      <c r="PP20" s="168"/>
      <c r="PQ20" s="168"/>
      <c r="PR20" s="168"/>
      <c r="PS20" s="168"/>
      <c r="PT20" s="168"/>
      <c r="PU20" s="168"/>
      <c r="PV20" s="168"/>
      <c r="PW20" s="168"/>
      <c r="PX20" s="168"/>
      <c r="PY20" s="168"/>
      <c r="PZ20" s="168"/>
      <c r="QA20" s="168"/>
      <c r="QB20" s="168"/>
      <c r="QC20" s="168"/>
      <c r="QD20" s="168"/>
      <c r="QE20" s="168"/>
      <c r="QF20" s="168"/>
      <c r="QG20" s="168"/>
      <c r="QH20" s="168"/>
      <c r="QI20" s="168"/>
      <c r="QJ20" s="168"/>
      <c r="QK20" s="168"/>
      <c r="QL20" s="168"/>
      <c r="QM20" s="168"/>
      <c r="QN20" s="168"/>
      <c r="QO20" s="168"/>
      <c r="QP20" s="168"/>
      <c r="QQ20" s="168"/>
      <c r="QR20" s="168"/>
      <c r="QS20" s="168"/>
      <c r="QT20" s="168"/>
      <c r="QU20" s="168"/>
      <c r="QV20" s="168"/>
      <c r="QW20" s="168"/>
      <c r="QX20" s="168"/>
      <c r="QY20" s="168"/>
      <c r="QZ20" s="168"/>
      <c r="RA20" s="168"/>
      <c r="RB20" s="168"/>
      <c r="RC20" s="168"/>
      <c r="RD20" s="168"/>
      <c r="RE20" s="168"/>
      <c r="RF20" s="168"/>
      <c r="RG20" s="168"/>
      <c r="RH20" s="168"/>
      <c r="RI20" s="168"/>
      <c r="RJ20" s="168"/>
      <c r="RK20" s="168"/>
      <c r="RL20" s="168"/>
      <c r="RM20" s="168"/>
      <c r="RN20" s="168"/>
      <c r="RO20" s="168"/>
      <c r="RP20" s="168"/>
      <c r="RQ20" s="168"/>
      <c r="RR20" s="168"/>
      <c r="RS20" s="168"/>
      <c r="RT20" s="168"/>
      <c r="RU20" s="168"/>
      <c r="RV20" s="168"/>
      <c r="RW20" s="168"/>
      <c r="RX20" s="168"/>
      <c r="RY20" s="168"/>
      <c r="RZ20" s="168"/>
      <c r="SA20" s="168"/>
      <c r="SB20" s="168"/>
      <c r="SC20" s="168"/>
      <c r="SD20" s="168"/>
      <c r="SE20" s="168"/>
      <c r="SF20" s="168"/>
      <c r="SG20" s="168"/>
      <c r="SH20" s="168"/>
      <c r="SI20" s="168"/>
      <c r="SJ20" s="168"/>
      <c r="SK20" s="168"/>
      <c r="SL20" s="168"/>
      <c r="SM20" s="168"/>
      <c r="SN20" s="168"/>
      <c r="SO20" s="168"/>
      <c r="SP20" s="168"/>
      <c r="SQ20" s="168"/>
      <c r="SR20" s="168"/>
      <c r="SS20" s="168"/>
      <c r="ST20" s="168"/>
      <c r="SU20" s="168"/>
      <c r="SV20" s="168"/>
      <c r="SW20" s="168"/>
      <c r="SX20" s="168"/>
      <c r="SY20" s="168"/>
      <c r="SZ20" s="168"/>
      <c r="TA20" s="168"/>
      <c r="TB20" s="168"/>
      <c r="TC20" s="168"/>
      <c r="TD20" s="168"/>
      <c r="TE20" s="168"/>
      <c r="TF20" s="168"/>
      <c r="TG20" s="168"/>
      <c r="TH20" s="168"/>
      <c r="TI20" s="168"/>
      <c r="TJ20" s="168"/>
      <c r="TK20" s="168"/>
      <c r="TL20" s="168"/>
      <c r="TM20" s="168"/>
      <c r="TN20" s="168"/>
      <c r="TO20" s="168"/>
      <c r="TP20" s="168"/>
      <c r="TQ20" s="168"/>
      <c r="TR20" s="168"/>
      <c r="TS20" s="168"/>
      <c r="TT20" s="168"/>
      <c r="TU20" s="168"/>
      <c r="TV20" s="168"/>
      <c r="TW20" s="168"/>
      <c r="TX20" s="168"/>
      <c r="TY20" s="168"/>
      <c r="TZ20" s="168"/>
      <c r="UA20" s="168"/>
      <c r="UB20" s="168"/>
      <c r="UC20" s="168"/>
      <c r="UD20" s="168"/>
      <c r="UE20" s="168"/>
      <c r="UF20" s="168"/>
      <c r="UG20" s="168"/>
      <c r="UH20" s="168"/>
      <c r="UI20" s="168"/>
      <c r="UJ20" s="168"/>
      <c r="UK20" s="168"/>
      <c r="UL20" s="168"/>
      <c r="UM20" s="168"/>
      <c r="UN20" s="168"/>
      <c r="UO20" s="168"/>
      <c r="UP20" s="168"/>
      <c r="UQ20" s="168"/>
      <c r="UR20" s="168"/>
      <c r="US20" s="168"/>
      <c r="UT20" s="168"/>
      <c r="UU20" s="168"/>
      <c r="UV20" s="168"/>
      <c r="UW20" s="168"/>
      <c r="UX20" s="168"/>
      <c r="UY20" s="168"/>
      <c r="UZ20" s="168"/>
      <c r="VA20" s="168"/>
      <c r="VB20" s="168"/>
      <c r="VC20" s="168"/>
      <c r="VD20" s="168"/>
      <c r="VE20" s="168"/>
      <c r="VF20" s="168"/>
      <c r="VG20" s="168"/>
      <c r="VH20" s="168"/>
      <c r="VI20" s="168"/>
      <c r="VJ20" s="168"/>
      <c r="VK20" s="168"/>
      <c r="VL20" s="168"/>
      <c r="VM20" s="168"/>
      <c r="VN20" s="168"/>
      <c r="VO20" s="168"/>
      <c r="VP20" s="168"/>
      <c r="VQ20" s="168"/>
      <c r="VR20" s="168"/>
      <c r="VS20" s="168"/>
      <c r="VT20" s="168"/>
      <c r="VU20" s="168"/>
      <c r="VV20" s="168"/>
      <c r="VW20" s="168"/>
      <c r="VX20" s="168"/>
      <c r="VY20" s="168"/>
      <c r="VZ20" s="168"/>
      <c r="WA20" s="168"/>
      <c r="WB20" s="168"/>
      <c r="WC20" s="168"/>
      <c r="WD20" s="168"/>
      <c r="WE20" s="168"/>
      <c r="WF20" s="168"/>
      <c r="WG20" s="168"/>
      <c r="WH20" s="168"/>
      <c r="WI20" s="168"/>
      <c r="WJ20" s="168"/>
      <c r="WK20" s="168"/>
      <c r="WL20" s="168"/>
      <c r="WM20" s="168"/>
      <c r="WN20" s="168"/>
      <c r="WO20" s="168"/>
      <c r="WP20" s="168"/>
      <c r="WQ20" s="168"/>
      <c r="WR20" s="168"/>
      <c r="WS20" s="168"/>
      <c r="WT20" s="168"/>
      <c r="WU20" s="168"/>
      <c r="WV20" s="168"/>
      <c r="WW20" s="168"/>
      <c r="WX20" s="168"/>
      <c r="WY20" s="168"/>
      <c r="WZ20" s="168"/>
      <c r="XA20" s="168"/>
      <c r="XB20" s="168"/>
      <c r="XC20" s="168"/>
      <c r="XD20" s="168"/>
      <c r="XE20" s="168"/>
      <c r="XF20" s="168"/>
      <c r="XG20" s="168"/>
      <c r="XH20" s="168"/>
      <c r="XI20" s="168"/>
      <c r="XJ20" s="168"/>
      <c r="XK20" s="168"/>
      <c r="XL20" s="168"/>
      <c r="XM20" s="168"/>
      <c r="XN20" s="168"/>
      <c r="XO20" s="168"/>
      <c r="XP20" s="168"/>
      <c r="XQ20" s="168"/>
      <c r="XR20" s="168"/>
      <c r="XS20" s="168"/>
      <c r="XT20" s="168"/>
      <c r="XU20" s="168"/>
      <c r="XV20" s="168"/>
      <c r="XW20" s="168"/>
      <c r="XX20" s="168"/>
      <c r="XY20" s="168"/>
      <c r="XZ20" s="168"/>
      <c r="YA20" s="168"/>
      <c r="YB20" s="168"/>
      <c r="YC20" s="168"/>
      <c r="YD20" s="168"/>
      <c r="YE20" s="168"/>
      <c r="YF20" s="168"/>
      <c r="YG20" s="168"/>
      <c r="YH20" s="168"/>
      <c r="YI20" s="168"/>
      <c r="YJ20" s="168"/>
      <c r="YK20" s="168"/>
      <c r="YL20" s="168"/>
      <c r="YM20" s="168"/>
      <c r="YN20" s="168"/>
      <c r="YO20" s="168"/>
      <c r="YP20" s="168"/>
      <c r="YQ20" s="168"/>
      <c r="YR20" s="168"/>
      <c r="YS20" s="168"/>
      <c r="YT20" s="168"/>
      <c r="YU20" s="168"/>
      <c r="YV20" s="168"/>
      <c r="YW20" s="168"/>
      <c r="YX20" s="168"/>
      <c r="YY20" s="168"/>
      <c r="YZ20" s="168"/>
      <c r="ZA20" s="168"/>
      <c r="ZB20" s="168"/>
      <c r="ZC20" s="168"/>
      <c r="ZD20" s="168"/>
      <c r="ZE20" s="168"/>
      <c r="ZF20" s="168"/>
      <c r="ZG20" s="168"/>
      <c r="ZH20" s="168"/>
      <c r="ZI20" s="168"/>
      <c r="ZJ20" s="168"/>
      <c r="ZK20" s="168"/>
      <c r="ZL20" s="168"/>
      <c r="ZM20" s="168"/>
      <c r="ZN20" s="168"/>
      <c r="ZO20" s="168"/>
      <c r="ZP20" s="168"/>
      <c r="ZQ20" s="168"/>
      <c r="ZR20" s="168"/>
      <c r="ZS20" s="168"/>
      <c r="ZT20" s="168"/>
      <c r="ZU20" s="168"/>
      <c r="ZV20" s="168"/>
      <c r="ZW20" s="168"/>
      <c r="ZX20" s="168"/>
      <c r="ZY20" s="168"/>
      <c r="ZZ20" s="168"/>
      <c r="AAA20" s="168"/>
      <c r="AAB20" s="168"/>
      <c r="AAC20" s="168"/>
      <c r="AAD20" s="168"/>
      <c r="AAE20" s="168"/>
      <c r="AAF20" s="168"/>
      <c r="AAG20" s="168"/>
      <c r="AAH20" s="168"/>
      <c r="AAI20" s="168"/>
      <c r="AAJ20" s="168"/>
      <c r="AAK20" s="168"/>
      <c r="AAL20" s="168"/>
      <c r="AAM20" s="168"/>
      <c r="AAN20" s="168"/>
      <c r="AAO20" s="168"/>
      <c r="AAP20" s="168"/>
      <c r="AAQ20" s="168"/>
      <c r="AAR20" s="168"/>
      <c r="AAS20" s="168"/>
      <c r="AAT20" s="168"/>
      <c r="AAU20" s="168"/>
      <c r="AAV20" s="168"/>
      <c r="AAW20" s="168"/>
      <c r="AAX20" s="168"/>
      <c r="AAY20" s="168"/>
      <c r="AAZ20" s="168"/>
      <c r="ABA20" s="168"/>
      <c r="ABB20" s="168"/>
      <c r="ABC20" s="168"/>
      <c r="ABD20" s="168"/>
      <c r="ABE20" s="168"/>
      <c r="ABF20" s="168"/>
      <c r="ABG20" s="168"/>
      <c r="ABH20" s="168"/>
      <c r="ABI20" s="168"/>
      <c r="ABJ20" s="168"/>
      <c r="ABK20" s="168"/>
      <c r="ABL20" s="168"/>
      <c r="ABM20" s="168"/>
      <c r="ABN20" s="168"/>
      <c r="ABO20" s="168"/>
      <c r="ABP20" s="168"/>
      <c r="ABQ20" s="168"/>
      <c r="ABR20" s="168"/>
      <c r="ABS20" s="168"/>
      <c r="ABT20" s="168"/>
      <c r="ABU20" s="168"/>
      <c r="ABV20" s="168"/>
      <c r="ABW20" s="168"/>
      <c r="ABX20" s="168"/>
      <c r="ABY20" s="168"/>
      <c r="ABZ20" s="168"/>
      <c r="ACA20" s="168"/>
      <c r="ACB20" s="168"/>
      <c r="ACC20" s="168"/>
      <c r="ACD20" s="168"/>
      <c r="ACE20" s="168"/>
      <c r="ACF20" s="168"/>
      <c r="ACG20" s="168"/>
      <c r="ACH20" s="168"/>
      <c r="ACI20" s="168"/>
      <c r="ACJ20" s="168"/>
      <c r="ACK20" s="168"/>
      <c r="ACL20" s="168"/>
      <c r="ACM20" s="168"/>
      <c r="ACN20" s="168"/>
      <c r="ACO20" s="168"/>
      <c r="ACP20" s="168"/>
      <c r="ACQ20" s="168"/>
      <c r="ACR20" s="168"/>
      <c r="ACS20" s="168"/>
      <c r="ACT20" s="168"/>
      <c r="ACU20" s="168"/>
      <c r="ACV20" s="168"/>
      <c r="ACW20" s="168"/>
      <c r="ACX20" s="168"/>
      <c r="ACY20" s="168"/>
      <c r="ACZ20" s="168"/>
      <c r="ADA20" s="168"/>
      <c r="ADB20" s="168"/>
      <c r="ADC20" s="168"/>
      <c r="ADD20" s="168"/>
      <c r="ADE20" s="168"/>
      <c r="ADF20" s="168"/>
      <c r="ADG20" s="168"/>
      <c r="ADH20" s="168"/>
      <c r="ADI20" s="168"/>
      <c r="ADJ20" s="168"/>
      <c r="ADK20" s="168"/>
      <c r="ADL20" s="168"/>
      <c r="ADM20" s="168"/>
      <c r="ADN20" s="168"/>
      <c r="ADO20" s="168"/>
      <c r="ADP20" s="168"/>
      <c r="ADQ20" s="168"/>
      <c r="ADR20" s="168"/>
      <c r="ADS20" s="168"/>
      <c r="ADT20" s="168"/>
      <c r="ADU20" s="168"/>
      <c r="ADV20" s="168"/>
      <c r="ADW20" s="168"/>
      <c r="ADX20" s="168"/>
      <c r="ADY20" s="168"/>
      <c r="ADZ20" s="168"/>
      <c r="AEA20" s="168"/>
      <c r="AEB20" s="168"/>
      <c r="AEC20" s="168"/>
      <c r="AED20" s="168"/>
      <c r="AEE20" s="168"/>
      <c r="AEF20" s="168"/>
      <c r="AEG20" s="168"/>
      <c r="AEH20" s="168"/>
      <c r="AEI20" s="168"/>
      <c r="AEJ20" s="168"/>
      <c r="AEK20" s="168"/>
      <c r="AEL20" s="168"/>
      <c r="AEM20" s="168"/>
      <c r="AEN20" s="168"/>
      <c r="AEO20" s="168"/>
      <c r="AEP20" s="168"/>
      <c r="AEQ20" s="168"/>
      <c r="AER20" s="168"/>
      <c r="AES20" s="168"/>
      <c r="AET20" s="168"/>
      <c r="AEU20" s="168"/>
      <c r="AEV20" s="168"/>
      <c r="AEW20" s="168"/>
      <c r="AEX20" s="168"/>
      <c r="AEY20" s="168"/>
      <c r="AEZ20" s="168"/>
      <c r="AFA20" s="168"/>
      <c r="AFB20" s="168"/>
      <c r="AFC20" s="168"/>
      <c r="AFD20" s="168"/>
      <c r="AFE20" s="168"/>
      <c r="AFF20" s="168"/>
      <c r="AFG20" s="168"/>
      <c r="AFH20" s="168"/>
      <c r="AFI20" s="168"/>
      <c r="AFJ20" s="168"/>
      <c r="AFK20" s="168"/>
      <c r="AFL20" s="168"/>
      <c r="AFM20" s="168"/>
      <c r="AFN20" s="168"/>
      <c r="AFO20" s="168"/>
      <c r="AFP20" s="168"/>
      <c r="AFQ20" s="168"/>
      <c r="AFR20" s="168"/>
      <c r="AFS20" s="168"/>
      <c r="AFT20" s="168"/>
      <c r="AFU20" s="168"/>
      <c r="AFV20" s="168"/>
      <c r="AFW20" s="168"/>
      <c r="AFX20" s="168"/>
      <c r="AFY20" s="168"/>
      <c r="AFZ20" s="168"/>
      <c r="AGA20" s="168"/>
      <c r="AGB20" s="168"/>
      <c r="AGC20" s="168"/>
      <c r="AGD20" s="168"/>
      <c r="AGE20" s="168"/>
      <c r="AGF20" s="168"/>
      <c r="AGG20" s="168"/>
      <c r="AGH20" s="168"/>
      <c r="AGI20" s="168"/>
      <c r="AGJ20" s="168"/>
      <c r="AGK20" s="168"/>
      <c r="AGL20" s="168"/>
      <c r="AGM20" s="168"/>
      <c r="AGN20" s="168"/>
      <c r="AGO20" s="168"/>
      <c r="AGP20" s="168"/>
      <c r="AGQ20" s="168"/>
      <c r="AGR20" s="168"/>
      <c r="AGS20" s="168"/>
      <c r="AGT20" s="168"/>
      <c r="AGU20" s="168"/>
      <c r="AGV20" s="168"/>
      <c r="AGW20" s="168"/>
      <c r="AGX20" s="168"/>
      <c r="AGY20" s="168"/>
      <c r="AGZ20" s="168"/>
      <c r="AHA20" s="168"/>
      <c r="AHB20" s="168"/>
      <c r="AHC20" s="168"/>
      <c r="AHD20" s="168"/>
      <c r="AHE20" s="168"/>
      <c r="AHF20" s="168"/>
      <c r="AHG20" s="168"/>
      <c r="AHH20" s="168"/>
      <c r="AHI20" s="168"/>
      <c r="AHJ20" s="168"/>
      <c r="AHK20" s="168"/>
      <c r="AHL20" s="168"/>
      <c r="AHM20" s="168"/>
      <c r="AHN20" s="168"/>
      <c r="AHO20" s="168"/>
      <c r="AHP20" s="168"/>
      <c r="AHQ20" s="168"/>
      <c r="AHR20" s="168"/>
      <c r="AHS20" s="168"/>
      <c r="AHT20" s="168"/>
      <c r="AHU20" s="168"/>
      <c r="AHV20" s="168"/>
      <c r="AHW20" s="168"/>
      <c r="AHX20" s="168"/>
      <c r="AHY20" s="168"/>
      <c r="AHZ20" s="168"/>
      <c r="AIA20" s="168"/>
      <c r="AIB20" s="168"/>
      <c r="AIC20" s="168"/>
      <c r="AID20" s="168"/>
      <c r="AIE20" s="168"/>
      <c r="AIF20" s="168"/>
      <c r="AIG20" s="168"/>
      <c r="AIH20" s="168"/>
      <c r="AII20" s="168"/>
      <c r="AIJ20" s="168"/>
      <c r="AIK20" s="168"/>
      <c r="AIL20" s="168"/>
      <c r="AIM20" s="168"/>
      <c r="AIN20" s="168"/>
      <c r="AIO20" s="168"/>
      <c r="AIP20" s="168"/>
      <c r="AIQ20" s="168"/>
      <c r="AIR20" s="168"/>
      <c r="AIS20" s="168"/>
      <c r="AIT20" s="168"/>
      <c r="AIU20" s="168"/>
      <c r="AIV20" s="168"/>
      <c r="AIW20" s="168"/>
      <c r="AIX20" s="168"/>
      <c r="AIY20" s="168"/>
      <c r="AIZ20" s="168"/>
      <c r="AJA20" s="168"/>
      <c r="AJB20" s="168"/>
      <c r="AJC20" s="168"/>
      <c r="AJD20" s="168"/>
      <c r="AJE20" s="168"/>
      <c r="AJF20" s="168"/>
      <c r="AJG20" s="168"/>
      <c r="AJH20" s="168"/>
      <c r="AJI20" s="168"/>
      <c r="AJJ20" s="168"/>
      <c r="AJK20" s="168"/>
      <c r="AJL20" s="168"/>
      <c r="AJM20" s="168"/>
      <c r="AJN20" s="168"/>
      <c r="AJO20" s="168"/>
      <c r="AJP20" s="168"/>
      <c r="AJQ20" s="168"/>
      <c r="AJR20" s="168"/>
      <c r="AJS20" s="168"/>
      <c r="AJT20" s="168"/>
      <c r="AJU20" s="168"/>
      <c r="AJV20" s="168"/>
      <c r="AJW20" s="168"/>
      <c r="AJX20" s="168"/>
      <c r="AJY20" s="168"/>
      <c r="AJZ20" s="168"/>
      <c r="AKA20" s="168"/>
      <c r="AKB20" s="168"/>
      <c r="AKC20" s="168"/>
      <c r="AKD20" s="168"/>
      <c r="AKE20" s="168"/>
      <c r="AKF20" s="168"/>
      <c r="AKG20" s="168"/>
      <c r="AKH20" s="168"/>
      <c r="AKI20" s="168"/>
      <c r="AKJ20" s="168"/>
      <c r="AKK20" s="168"/>
      <c r="AKL20" s="168"/>
      <c r="AKM20" s="168"/>
      <c r="AKN20" s="168"/>
      <c r="AKO20" s="168"/>
      <c r="AKP20" s="168"/>
      <c r="AKQ20" s="168"/>
      <c r="AKR20" s="168"/>
      <c r="AKS20" s="168"/>
      <c r="AKT20" s="168"/>
      <c r="AKU20" s="168"/>
      <c r="AKV20" s="168"/>
      <c r="AKW20" s="168"/>
      <c r="AKX20" s="168"/>
      <c r="AKY20" s="168"/>
      <c r="AKZ20" s="168"/>
      <c r="ALA20" s="168"/>
      <c r="ALB20" s="168"/>
      <c r="ALC20" s="168"/>
      <c r="ALD20" s="168"/>
      <c r="ALE20" s="168"/>
      <c r="ALF20" s="168"/>
      <c r="ALG20" s="168"/>
      <c r="ALH20" s="168"/>
      <c r="ALI20" s="168"/>
      <c r="ALJ20" s="168"/>
      <c r="ALK20" s="168"/>
      <c r="ALL20" s="168"/>
      <c r="ALM20" s="168"/>
      <c r="ALN20" s="168"/>
      <c r="ALO20" s="168"/>
      <c r="ALP20" s="168"/>
      <c r="ALQ20" s="168"/>
      <c r="ALR20" s="168"/>
      <c r="ALS20" s="168"/>
      <c r="ALT20" s="168"/>
      <c r="ALU20" s="168"/>
      <c r="ALV20" s="168"/>
      <c r="ALW20" s="168"/>
      <c r="ALX20" s="168"/>
      <c r="ALY20" s="168"/>
      <c r="ALZ20" s="168"/>
      <c r="AMA20" s="168"/>
    </row>
    <row r="21" spans="3:1015" s="153" customFormat="1" x14ac:dyDescent="0.3">
      <c r="C21" s="253"/>
      <c r="D21" s="253"/>
      <c r="E21" s="253"/>
      <c r="F21" s="253"/>
      <c r="G21" s="253"/>
      <c r="H21" s="254"/>
      <c r="I21" s="168"/>
      <c r="J21" s="168"/>
      <c r="K21" s="253"/>
      <c r="L21" s="253"/>
      <c r="M21" s="253"/>
      <c r="N21" s="253"/>
      <c r="O21" s="253"/>
      <c r="P21" s="253"/>
      <c r="Q21" s="254"/>
      <c r="R21" s="168"/>
      <c r="S21" s="255"/>
      <c r="T21" s="256"/>
      <c r="U21" s="256"/>
      <c r="V21" s="256"/>
      <c r="W21" s="256"/>
      <c r="X21" s="256"/>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c r="HP21" s="168"/>
      <c r="HQ21" s="168"/>
      <c r="HR21" s="168"/>
      <c r="HS21" s="168"/>
      <c r="HT21" s="168"/>
      <c r="HU21" s="168"/>
      <c r="HV21" s="168"/>
      <c r="HW21" s="168"/>
      <c r="HX21" s="168"/>
      <c r="HY21" s="168"/>
      <c r="HZ21" s="168"/>
      <c r="IA21" s="168"/>
      <c r="IB21" s="168"/>
      <c r="IC21" s="168"/>
      <c r="ID21" s="168"/>
      <c r="IE21" s="168"/>
      <c r="IF21" s="168"/>
      <c r="IG21" s="168"/>
      <c r="IH21" s="168"/>
      <c r="II21" s="168"/>
      <c r="IJ21" s="168"/>
      <c r="IK21" s="168"/>
      <c r="IL21" s="168"/>
      <c r="IM21" s="168"/>
      <c r="IN21" s="168"/>
      <c r="IO21" s="168"/>
      <c r="IP21" s="168"/>
      <c r="IQ21" s="168"/>
      <c r="IR21" s="168"/>
      <c r="IS21" s="168"/>
      <c r="IT21" s="168"/>
      <c r="IU21" s="168"/>
      <c r="IV21" s="168"/>
      <c r="IW21" s="168"/>
      <c r="IX21" s="168"/>
      <c r="IY21" s="168"/>
      <c r="IZ21" s="168"/>
      <c r="JA21" s="168"/>
      <c r="JB21" s="168"/>
      <c r="JC21" s="168"/>
      <c r="JD21" s="168"/>
      <c r="JE21" s="168"/>
      <c r="JF21" s="168"/>
      <c r="JG21" s="168"/>
      <c r="JH21" s="168"/>
      <c r="JI21" s="168"/>
      <c r="JJ21" s="168"/>
      <c r="JK21" s="168"/>
      <c r="JL21" s="168"/>
      <c r="JM21" s="168"/>
      <c r="JN21" s="168"/>
      <c r="JO21" s="168"/>
      <c r="JP21" s="168"/>
      <c r="JQ21" s="168"/>
      <c r="JR21" s="168"/>
      <c r="JS21" s="168"/>
      <c r="JT21" s="168"/>
      <c r="JU21" s="168"/>
      <c r="JV21" s="168"/>
      <c r="JW21" s="168"/>
      <c r="JX21" s="168"/>
      <c r="JY21" s="168"/>
      <c r="JZ21" s="168"/>
      <c r="KA21" s="168"/>
      <c r="KB21" s="168"/>
      <c r="KC21" s="168"/>
      <c r="KD21" s="168"/>
      <c r="KE21" s="168"/>
      <c r="KF21" s="168"/>
      <c r="KG21" s="168"/>
      <c r="KH21" s="168"/>
      <c r="KI21" s="168"/>
      <c r="KJ21" s="168"/>
      <c r="KK21" s="168"/>
      <c r="KL21" s="168"/>
      <c r="KM21" s="168"/>
      <c r="KN21" s="168"/>
      <c r="KO21" s="168"/>
      <c r="KP21" s="168"/>
      <c r="KQ21" s="168"/>
      <c r="KR21" s="168"/>
      <c r="KS21" s="168"/>
      <c r="KT21" s="168"/>
      <c r="KU21" s="168"/>
      <c r="KV21" s="168"/>
      <c r="KW21" s="168"/>
      <c r="KX21" s="168"/>
      <c r="KY21" s="168"/>
      <c r="KZ21" s="168"/>
      <c r="LA21" s="168"/>
      <c r="LB21" s="168"/>
      <c r="LC21" s="168"/>
      <c r="LD21" s="168"/>
      <c r="LE21" s="168"/>
      <c r="LF21" s="168"/>
      <c r="LG21" s="168"/>
      <c r="LH21" s="168"/>
      <c r="LI21" s="168"/>
      <c r="LJ21" s="168"/>
      <c r="LK21" s="168"/>
      <c r="LL21" s="168"/>
      <c r="LM21" s="168"/>
      <c r="LN21" s="168"/>
      <c r="LO21" s="168"/>
      <c r="LP21" s="168"/>
      <c r="LQ21" s="168"/>
      <c r="LR21" s="168"/>
      <c r="LS21" s="168"/>
      <c r="LT21" s="168"/>
      <c r="LU21" s="168"/>
      <c r="LV21" s="168"/>
      <c r="LW21" s="168"/>
      <c r="LX21" s="168"/>
      <c r="LY21" s="168"/>
      <c r="LZ21" s="168"/>
      <c r="MA21" s="168"/>
      <c r="MB21" s="168"/>
      <c r="MC21" s="168"/>
      <c r="MD21" s="168"/>
      <c r="ME21" s="168"/>
      <c r="MF21" s="168"/>
      <c r="MG21" s="168"/>
      <c r="MH21" s="168"/>
      <c r="MI21" s="168"/>
      <c r="MJ21" s="168"/>
      <c r="MK21" s="168"/>
      <c r="ML21" s="168"/>
      <c r="MM21" s="168"/>
      <c r="MN21" s="168"/>
      <c r="MO21" s="168"/>
      <c r="MP21" s="168"/>
      <c r="MQ21" s="168"/>
      <c r="MR21" s="168"/>
      <c r="MS21" s="168"/>
      <c r="MT21" s="168"/>
      <c r="MU21" s="168"/>
      <c r="MV21" s="168"/>
      <c r="MW21" s="168"/>
      <c r="MX21" s="168"/>
      <c r="MY21" s="168"/>
      <c r="MZ21" s="168"/>
      <c r="NA21" s="168"/>
      <c r="NB21" s="168"/>
      <c r="NC21" s="168"/>
      <c r="ND21" s="168"/>
      <c r="NE21" s="168"/>
      <c r="NF21" s="168"/>
      <c r="NG21" s="168"/>
      <c r="NH21" s="168"/>
      <c r="NI21" s="168"/>
      <c r="NJ21" s="168"/>
      <c r="NK21" s="168"/>
      <c r="NL21" s="168"/>
      <c r="NM21" s="168"/>
      <c r="NN21" s="168"/>
      <c r="NO21" s="168"/>
      <c r="NP21" s="168"/>
      <c r="NQ21" s="168"/>
      <c r="NR21" s="168"/>
      <c r="NS21" s="168"/>
      <c r="NT21" s="168"/>
      <c r="NU21" s="168"/>
      <c r="NV21" s="168"/>
      <c r="NW21" s="168"/>
      <c r="NX21" s="168"/>
      <c r="NY21" s="168"/>
      <c r="NZ21" s="168"/>
      <c r="OA21" s="168"/>
      <c r="OB21" s="168"/>
      <c r="OC21" s="168"/>
      <c r="OD21" s="168"/>
      <c r="OE21" s="168"/>
      <c r="OF21" s="168"/>
      <c r="OG21" s="168"/>
      <c r="OH21" s="168"/>
      <c r="OI21" s="168"/>
      <c r="OJ21" s="168"/>
      <c r="OK21" s="168"/>
      <c r="OL21" s="168"/>
      <c r="OM21" s="168"/>
      <c r="ON21" s="168"/>
      <c r="OO21" s="168"/>
      <c r="OP21" s="168"/>
      <c r="OQ21" s="168"/>
      <c r="OR21" s="168"/>
      <c r="OS21" s="168"/>
      <c r="OT21" s="168"/>
      <c r="OU21" s="168"/>
      <c r="OV21" s="168"/>
      <c r="OW21" s="168"/>
      <c r="OX21" s="168"/>
      <c r="OY21" s="168"/>
      <c r="OZ21" s="168"/>
      <c r="PA21" s="168"/>
      <c r="PB21" s="168"/>
      <c r="PC21" s="168"/>
      <c r="PD21" s="168"/>
      <c r="PE21" s="168"/>
      <c r="PF21" s="168"/>
      <c r="PG21" s="168"/>
      <c r="PH21" s="168"/>
      <c r="PI21" s="168"/>
      <c r="PJ21" s="168"/>
      <c r="PK21" s="168"/>
      <c r="PL21" s="168"/>
      <c r="PM21" s="168"/>
      <c r="PN21" s="168"/>
      <c r="PO21" s="168"/>
      <c r="PP21" s="168"/>
      <c r="PQ21" s="168"/>
      <c r="PR21" s="168"/>
      <c r="PS21" s="168"/>
      <c r="PT21" s="168"/>
      <c r="PU21" s="168"/>
      <c r="PV21" s="168"/>
      <c r="PW21" s="168"/>
      <c r="PX21" s="168"/>
      <c r="PY21" s="168"/>
      <c r="PZ21" s="168"/>
      <c r="QA21" s="168"/>
      <c r="QB21" s="168"/>
      <c r="QC21" s="168"/>
      <c r="QD21" s="168"/>
      <c r="QE21" s="168"/>
      <c r="QF21" s="168"/>
      <c r="QG21" s="168"/>
      <c r="QH21" s="168"/>
      <c r="QI21" s="168"/>
      <c r="QJ21" s="168"/>
      <c r="QK21" s="168"/>
      <c r="QL21" s="168"/>
      <c r="QM21" s="168"/>
      <c r="QN21" s="168"/>
      <c r="QO21" s="168"/>
      <c r="QP21" s="168"/>
      <c r="QQ21" s="168"/>
      <c r="QR21" s="168"/>
      <c r="QS21" s="168"/>
      <c r="QT21" s="168"/>
      <c r="QU21" s="168"/>
      <c r="QV21" s="168"/>
      <c r="QW21" s="168"/>
      <c r="QX21" s="168"/>
      <c r="QY21" s="168"/>
      <c r="QZ21" s="168"/>
      <c r="RA21" s="168"/>
      <c r="RB21" s="168"/>
      <c r="RC21" s="168"/>
      <c r="RD21" s="168"/>
      <c r="RE21" s="168"/>
      <c r="RF21" s="168"/>
      <c r="RG21" s="168"/>
      <c r="RH21" s="168"/>
      <c r="RI21" s="168"/>
      <c r="RJ21" s="168"/>
      <c r="RK21" s="168"/>
      <c r="RL21" s="168"/>
      <c r="RM21" s="168"/>
      <c r="RN21" s="168"/>
      <c r="RO21" s="168"/>
      <c r="RP21" s="168"/>
      <c r="RQ21" s="168"/>
      <c r="RR21" s="168"/>
      <c r="RS21" s="168"/>
      <c r="RT21" s="168"/>
      <c r="RU21" s="168"/>
      <c r="RV21" s="168"/>
      <c r="RW21" s="168"/>
      <c r="RX21" s="168"/>
      <c r="RY21" s="168"/>
      <c r="RZ21" s="168"/>
      <c r="SA21" s="168"/>
      <c r="SB21" s="168"/>
      <c r="SC21" s="168"/>
      <c r="SD21" s="168"/>
      <c r="SE21" s="168"/>
      <c r="SF21" s="168"/>
      <c r="SG21" s="168"/>
      <c r="SH21" s="168"/>
      <c r="SI21" s="168"/>
      <c r="SJ21" s="168"/>
      <c r="SK21" s="168"/>
      <c r="SL21" s="168"/>
      <c r="SM21" s="168"/>
      <c r="SN21" s="168"/>
      <c r="SO21" s="168"/>
      <c r="SP21" s="168"/>
      <c r="SQ21" s="168"/>
      <c r="SR21" s="168"/>
      <c r="SS21" s="168"/>
      <c r="ST21" s="168"/>
      <c r="SU21" s="168"/>
      <c r="SV21" s="168"/>
      <c r="SW21" s="168"/>
      <c r="SX21" s="168"/>
      <c r="SY21" s="168"/>
      <c r="SZ21" s="168"/>
      <c r="TA21" s="168"/>
      <c r="TB21" s="168"/>
      <c r="TC21" s="168"/>
      <c r="TD21" s="168"/>
      <c r="TE21" s="168"/>
      <c r="TF21" s="168"/>
      <c r="TG21" s="168"/>
      <c r="TH21" s="168"/>
      <c r="TI21" s="168"/>
      <c r="TJ21" s="168"/>
      <c r="TK21" s="168"/>
      <c r="TL21" s="168"/>
      <c r="TM21" s="168"/>
      <c r="TN21" s="168"/>
      <c r="TO21" s="168"/>
      <c r="TP21" s="168"/>
      <c r="TQ21" s="168"/>
      <c r="TR21" s="168"/>
      <c r="TS21" s="168"/>
      <c r="TT21" s="168"/>
      <c r="TU21" s="168"/>
      <c r="TV21" s="168"/>
      <c r="TW21" s="168"/>
      <c r="TX21" s="168"/>
      <c r="TY21" s="168"/>
      <c r="TZ21" s="168"/>
      <c r="UA21" s="168"/>
      <c r="UB21" s="168"/>
      <c r="UC21" s="168"/>
      <c r="UD21" s="168"/>
      <c r="UE21" s="168"/>
      <c r="UF21" s="168"/>
      <c r="UG21" s="168"/>
      <c r="UH21" s="168"/>
      <c r="UI21" s="168"/>
      <c r="UJ21" s="168"/>
      <c r="UK21" s="168"/>
      <c r="UL21" s="168"/>
      <c r="UM21" s="168"/>
      <c r="UN21" s="168"/>
      <c r="UO21" s="168"/>
      <c r="UP21" s="168"/>
      <c r="UQ21" s="168"/>
      <c r="UR21" s="168"/>
      <c r="US21" s="168"/>
      <c r="UT21" s="168"/>
      <c r="UU21" s="168"/>
      <c r="UV21" s="168"/>
      <c r="UW21" s="168"/>
      <c r="UX21" s="168"/>
      <c r="UY21" s="168"/>
      <c r="UZ21" s="168"/>
      <c r="VA21" s="168"/>
      <c r="VB21" s="168"/>
      <c r="VC21" s="168"/>
      <c r="VD21" s="168"/>
      <c r="VE21" s="168"/>
      <c r="VF21" s="168"/>
      <c r="VG21" s="168"/>
      <c r="VH21" s="168"/>
      <c r="VI21" s="168"/>
      <c r="VJ21" s="168"/>
      <c r="VK21" s="168"/>
      <c r="VL21" s="168"/>
      <c r="VM21" s="168"/>
      <c r="VN21" s="168"/>
      <c r="VO21" s="168"/>
      <c r="VP21" s="168"/>
      <c r="VQ21" s="168"/>
      <c r="VR21" s="168"/>
      <c r="VS21" s="168"/>
      <c r="VT21" s="168"/>
      <c r="VU21" s="168"/>
      <c r="VV21" s="168"/>
      <c r="VW21" s="168"/>
      <c r="VX21" s="168"/>
      <c r="VY21" s="168"/>
      <c r="VZ21" s="168"/>
      <c r="WA21" s="168"/>
      <c r="WB21" s="168"/>
      <c r="WC21" s="168"/>
      <c r="WD21" s="168"/>
      <c r="WE21" s="168"/>
      <c r="WF21" s="168"/>
      <c r="WG21" s="168"/>
      <c r="WH21" s="168"/>
      <c r="WI21" s="168"/>
      <c r="WJ21" s="168"/>
      <c r="WK21" s="168"/>
      <c r="WL21" s="168"/>
      <c r="WM21" s="168"/>
      <c r="WN21" s="168"/>
      <c r="WO21" s="168"/>
      <c r="WP21" s="168"/>
      <c r="WQ21" s="168"/>
      <c r="WR21" s="168"/>
      <c r="WS21" s="168"/>
      <c r="WT21" s="168"/>
      <c r="WU21" s="168"/>
      <c r="WV21" s="168"/>
      <c r="WW21" s="168"/>
      <c r="WX21" s="168"/>
      <c r="WY21" s="168"/>
      <c r="WZ21" s="168"/>
      <c r="XA21" s="168"/>
      <c r="XB21" s="168"/>
      <c r="XC21" s="168"/>
      <c r="XD21" s="168"/>
      <c r="XE21" s="168"/>
      <c r="XF21" s="168"/>
      <c r="XG21" s="168"/>
      <c r="XH21" s="168"/>
      <c r="XI21" s="168"/>
      <c r="XJ21" s="168"/>
      <c r="XK21" s="168"/>
      <c r="XL21" s="168"/>
      <c r="XM21" s="168"/>
      <c r="XN21" s="168"/>
      <c r="XO21" s="168"/>
      <c r="XP21" s="168"/>
      <c r="XQ21" s="168"/>
      <c r="XR21" s="168"/>
      <c r="XS21" s="168"/>
      <c r="XT21" s="168"/>
      <c r="XU21" s="168"/>
      <c r="XV21" s="168"/>
      <c r="XW21" s="168"/>
      <c r="XX21" s="168"/>
      <c r="XY21" s="168"/>
      <c r="XZ21" s="168"/>
      <c r="YA21" s="168"/>
      <c r="YB21" s="168"/>
      <c r="YC21" s="168"/>
      <c r="YD21" s="168"/>
      <c r="YE21" s="168"/>
      <c r="YF21" s="168"/>
      <c r="YG21" s="168"/>
      <c r="YH21" s="168"/>
      <c r="YI21" s="168"/>
      <c r="YJ21" s="168"/>
      <c r="YK21" s="168"/>
      <c r="YL21" s="168"/>
      <c r="YM21" s="168"/>
      <c r="YN21" s="168"/>
      <c r="YO21" s="168"/>
      <c r="YP21" s="168"/>
      <c r="YQ21" s="168"/>
      <c r="YR21" s="168"/>
      <c r="YS21" s="168"/>
      <c r="YT21" s="168"/>
      <c r="YU21" s="168"/>
      <c r="YV21" s="168"/>
      <c r="YW21" s="168"/>
      <c r="YX21" s="168"/>
      <c r="YY21" s="168"/>
      <c r="YZ21" s="168"/>
      <c r="ZA21" s="168"/>
      <c r="ZB21" s="168"/>
      <c r="ZC21" s="168"/>
      <c r="ZD21" s="168"/>
      <c r="ZE21" s="168"/>
      <c r="ZF21" s="168"/>
      <c r="ZG21" s="168"/>
      <c r="ZH21" s="168"/>
      <c r="ZI21" s="168"/>
      <c r="ZJ21" s="168"/>
      <c r="ZK21" s="168"/>
      <c r="ZL21" s="168"/>
      <c r="ZM21" s="168"/>
      <c r="ZN21" s="168"/>
      <c r="ZO21" s="168"/>
      <c r="ZP21" s="168"/>
      <c r="ZQ21" s="168"/>
      <c r="ZR21" s="168"/>
      <c r="ZS21" s="168"/>
      <c r="ZT21" s="168"/>
      <c r="ZU21" s="168"/>
      <c r="ZV21" s="168"/>
      <c r="ZW21" s="168"/>
      <c r="ZX21" s="168"/>
      <c r="ZY21" s="168"/>
      <c r="ZZ21" s="168"/>
      <c r="AAA21" s="168"/>
      <c r="AAB21" s="168"/>
      <c r="AAC21" s="168"/>
      <c r="AAD21" s="168"/>
      <c r="AAE21" s="168"/>
      <c r="AAF21" s="168"/>
      <c r="AAG21" s="168"/>
      <c r="AAH21" s="168"/>
      <c r="AAI21" s="168"/>
      <c r="AAJ21" s="168"/>
      <c r="AAK21" s="168"/>
      <c r="AAL21" s="168"/>
      <c r="AAM21" s="168"/>
      <c r="AAN21" s="168"/>
      <c r="AAO21" s="168"/>
      <c r="AAP21" s="168"/>
      <c r="AAQ21" s="168"/>
      <c r="AAR21" s="168"/>
      <c r="AAS21" s="168"/>
      <c r="AAT21" s="168"/>
      <c r="AAU21" s="168"/>
      <c r="AAV21" s="168"/>
      <c r="AAW21" s="168"/>
      <c r="AAX21" s="168"/>
      <c r="AAY21" s="168"/>
      <c r="AAZ21" s="168"/>
      <c r="ABA21" s="168"/>
      <c r="ABB21" s="168"/>
      <c r="ABC21" s="168"/>
      <c r="ABD21" s="168"/>
      <c r="ABE21" s="168"/>
      <c r="ABF21" s="168"/>
      <c r="ABG21" s="168"/>
      <c r="ABH21" s="168"/>
      <c r="ABI21" s="168"/>
      <c r="ABJ21" s="168"/>
      <c r="ABK21" s="168"/>
      <c r="ABL21" s="168"/>
      <c r="ABM21" s="168"/>
      <c r="ABN21" s="168"/>
      <c r="ABO21" s="168"/>
      <c r="ABP21" s="168"/>
      <c r="ABQ21" s="168"/>
      <c r="ABR21" s="168"/>
      <c r="ABS21" s="168"/>
      <c r="ABT21" s="168"/>
      <c r="ABU21" s="168"/>
      <c r="ABV21" s="168"/>
      <c r="ABW21" s="168"/>
      <c r="ABX21" s="168"/>
      <c r="ABY21" s="168"/>
      <c r="ABZ21" s="168"/>
      <c r="ACA21" s="168"/>
      <c r="ACB21" s="168"/>
      <c r="ACC21" s="168"/>
      <c r="ACD21" s="168"/>
      <c r="ACE21" s="168"/>
      <c r="ACF21" s="168"/>
      <c r="ACG21" s="168"/>
      <c r="ACH21" s="168"/>
      <c r="ACI21" s="168"/>
      <c r="ACJ21" s="168"/>
      <c r="ACK21" s="168"/>
      <c r="ACL21" s="168"/>
      <c r="ACM21" s="168"/>
      <c r="ACN21" s="168"/>
      <c r="ACO21" s="168"/>
      <c r="ACP21" s="168"/>
      <c r="ACQ21" s="168"/>
      <c r="ACR21" s="168"/>
      <c r="ACS21" s="168"/>
      <c r="ACT21" s="168"/>
      <c r="ACU21" s="168"/>
      <c r="ACV21" s="168"/>
      <c r="ACW21" s="168"/>
      <c r="ACX21" s="168"/>
      <c r="ACY21" s="168"/>
      <c r="ACZ21" s="168"/>
      <c r="ADA21" s="168"/>
      <c r="ADB21" s="168"/>
      <c r="ADC21" s="168"/>
      <c r="ADD21" s="168"/>
      <c r="ADE21" s="168"/>
      <c r="ADF21" s="168"/>
      <c r="ADG21" s="168"/>
      <c r="ADH21" s="168"/>
      <c r="ADI21" s="168"/>
      <c r="ADJ21" s="168"/>
      <c r="ADK21" s="168"/>
      <c r="ADL21" s="168"/>
      <c r="ADM21" s="168"/>
      <c r="ADN21" s="168"/>
      <c r="ADO21" s="168"/>
      <c r="ADP21" s="168"/>
      <c r="ADQ21" s="168"/>
      <c r="ADR21" s="168"/>
      <c r="ADS21" s="168"/>
      <c r="ADT21" s="168"/>
      <c r="ADU21" s="168"/>
      <c r="ADV21" s="168"/>
      <c r="ADW21" s="168"/>
      <c r="ADX21" s="168"/>
      <c r="ADY21" s="168"/>
      <c r="ADZ21" s="168"/>
      <c r="AEA21" s="168"/>
      <c r="AEB21" s="168"/>
      <c r="AEC21" s="168"/>
      <c r="AED21" s="168"/>
      <c r="AEE21" s="168"/>
      <c r="AEF21" s="168"/>
      <c r="AEG21" s="168"/>
      <c r="AEH21" s="168"/>
      <c r="AEI21" s="168"/>
      <c r="AEJ21" s="168"/>
      <c r="AEK21" s="168"/>
      <c r="AEL21" s="168"/>
      <c r="AEM21" s="168"/>
      <c r="AEN21" s="168"/>
      <c r="AEO21" s="168"/>
      <c r="AEP21" s="168"/>
      <c r="AEQ21" s="168"/>
      <c r="AER21" s="168"/>
      <c r="AES21" s="168"/>
      <c r="AET21" s="168"/>
      <c r="AEU21" s="168"/>
      <c r="AEV21" s="168"/>
      <c r="AEW21" s="168"/>
      <c r="AEX21" s="168"/>
      <c r="AEY21" s="168"/>
      <c r="AEZ21" s="168"/>
      <c r="AFA21" s="168"/>
      <c r="AFB21" s="168"/>
      <c r="AFC21" s="168"/>
      <c r="AFD21" s="168"/>
      <c r="AFE21" s="168"/>
      <c r="AFF21" s="168"/>
      <c r="AFG21" s="168"/>
      <c r="AFH21" s="168"/>
      <c r="AFI21" s="168"/>
      <c r="AFJ21" s="168"/>
      <c r="AFK21" s="168"/>
      <c r="AFL21" s="168"/>
      <c r="AFM21" s="168"/>
      <c r="AFN21" s="168"/>
      <c r="AFO21" s="168"/>
      <c r="AFP21" s="168"/>
      <c r="AFQ21" s="168"/>
      <c r="AFR21" s="168"/>
      <c r="AFS21" s="168"/>
      <c r="AFT21" s="168"/>
      <c r="AFU21" s="168"/>
      <c r="AFV21" s="168"/>
      <c r="AFW21" s="168"/>
      <c r="AFX21" s="168"/>
      <c r="AFY21" s="168"/>
      <c r="AFZ21" s="168"/>
      <c r="AGA21" s="168"/>
      <c r="AGB21" s="168"/>
      <c r="AGC21" s="168"/>
      <c r="AGD21" s="168"/>
      <c r="AGE21" s="168"/>
      <c r="AGF21" s="168"/>
      <c r="AGG21" s="168"/>
      <c r="AGH21" s="168"/>
      <c r="AGI21" s="168"/>
      <c r="AGJ21" s="168"/>
      <c r="AGK21" s="168"/>
      <c r="AGL21" s="168"/>
      <c r="AGM21" s="168"/>
      <c r="AGN21" s="168"/>
      <c r="AGO21" s="168"/>
      <c r="AGP21" s="168"/>
      <c r="AGQ21" s="168"/>
      <c r="AGR21" s="168"/>
      <c r="AGS21" s="168"/>
      <c r="AGT21" s="168"/>
      <c r="AGU21" s="168"/>
      <c r="AGV21" s="168"/>
      <c r="AGW21" s="168"/>
      <c r="AGX21" s="168"/>
      <c r="AGY21" s="168"/>
      <c r="AGZ21" s="168"/>
      <c r="AHA21" s="168"/>
      <c r="AHB21" s="168"/>
      <c r="AHC21" s="168"/>
      <c r="AHD21" s="168"/>
      <c r="AHE21" s="168"/>
      <c r="AHF21" s="168"/>
      <c r="AHG21" s="168"/>
      <c r="AHH21" s="168"/>
      <c r="AHI21" s="168"/>
      <c r="AHJ21" s="168"/>
      <c r="AHK21" s="168"/>
      <c r="AHL21" s="168"/>
      <c r="AHM21" s="168"/>
      <c r="AHN21" s="168"/>
      <c r="AHO21" s="168"/>
      <c r="AHP21" s="168"/>
      <c r="AHQ21" s="168"/>
      <c r="AHR21" s="168"/>
      <c r="AHS21" s="168"/>
      <c r="AHT21" s="168"/>
      <c r="AHU21" s="168"/>
      <c r="AHV21" s="168"/>
      <c r="AHW21" s="168"/>
      <c r="AHX21" s="168"/>
      <c r="AHY21" s="168"/>
      <c r="AHZ21" s="168"/>
      <c r="AIA21" s="168"/>
      <c r="AIB21" s="168"/>
      <c r="AIC21" s="168"/>
      <c r="AID21" s="168"/>
      <c r="AIE21" s="168"/>
      <c r="AIF21" s="168"/>
      <c r="AIG21" s="168"/>
      <c r="AIH21" s="168"/>
      <c r="AII21" s="168"/>
      <c r="AIJ21" s="168"/>
      <c r="AIK21" s="168"/>
      <c r="AIL21" s="168"/>
      <c r="AIM21" s="168"/>
      <c r="AIN21" s="168"/>
      <c r="AIO21" s="168"/>
      <c r="AIP21" s="168"/>
      <c r="AIQ21" s="168"/>
      <c r="AIR21" s="168"/>
      <c r="AIS21" s="168"/>
      <c r="AIT21" s="168"/>
      <c r="AIU21" s="168"/>
      <c r="AIV21" s="168"/>
      <c r="AIW21" s="168"/>
      <c r="AIX21" s="168"/>
      <c r="AIY21" s="168"/>
      <c r="AIZ21" s="168"/>
      <c r="AJA21" s="168"/>
      <c r="AJB21" s="168"/>
      <c r="AJC21" s="168"/>
      <c r="AJD21" s="168"/>
      <c r="AJE21" s="168"/>
      <c r="AJF21" s="168"/>
      <c r="AJG21" s="168"/>
      <c r="AJH21" s="168"/>
      <c r="AJI21" s="168"/>
      <c r="AJJ21" s="168"/>
      <c r="AJK21" s="168"/>
      <c r="AJL21" s="168"/>
      <c r="AJM21" s="168"/>
      <c r="AJN21" s="168"/>
      <c r="AJO21" s="168"/>
      <c r="AJP21" s="168"/>
      <c r="AJQ21" s="168"/>
      <c r="AJR21" s="168"/>
      <c r="AJS21" s="168"/>
      <c r="AJT21" s="168"/>
      <c r="AJU21" s="168"/>
      <c r="AJV21" s="168"/>
      <c r="AJW21" s="168"/>
      <c r="AJX21" s="168"/>
      <c r="AJY21" s="168"/>
      <c r="AJZ21" s="168"/>
      <c r="AKA21" s="168"/>
      <c r="AKB21" s="168"/>
      <c r="AKC21" s="168"/>
      <c r="AKD21" s="168"/>
      <c r="AKE21" s="168"/>
      <c r="AKF21" s="168"/>
      <c r="AKG21" s="168"/>
      <c r="AKH21" s="168"/>
      <c r="AKI21" s="168"/>
      <c r="AKJ21" s="168"/>
      <c r="AKK21" s="168"/>
      <c r="AKL21" s="168"/>
      <c r="AKM21" s="168"/>
      <c r="AKN21" s="168"/>
      <c r="AKO21" s="168"/>
      <c r="AKP21" s="168"/>
      <c r="AKQ21" s="168"/>
      <c r="AKR21" s="168"/>
      <c r="AKS21" s="168"/>
      <c r="AKT21" s="168"/>
      <c r="AKU21" s="168"/>
      <c r="AKV21" s="168"/>
      <c r="AKW21" s="168"/>
      <c r="AKX21" s="168"/>
      <c r="AKY21" s="168"/>
      <c r="AKZ21" s="168"/>
      <c r="ALA21" s="168"/>
      <c r="ALB21" s="168"/>
      <c r="ALC21" s="168"/>
      <c r="ALD21" s="168"/>
      <c r="ALE21" s="168"/>
      <c r="ALF21" s="168"/>
      <c r="ALG21" s="168"/>
      <c r="ALH21" s="168"/>
      <c r="ALI21" s="168"/>
      <c r="ALJ21" s="168"/>
      <c r="ALK21" s="168"/>
      <c r="ALL21" s="168"/>
      <c r="ALM21" s="168"/>
      <c r="ALN21" s="168"/>
      <c r="ALO21" s="168"/>
      <c r="ALP21" s="168"/>
      <c r="ALQ21" s="168"/>
      <c r="ALR21" s="168"/>
      <c r="ALS21" s="168"/>
      <c r="ALT21" s="168"/>
      <c r="ALU21" s="168"/>
      <c r="ALV21" s="168"/>
      <c r="ALW21" s="168"/>
      <c r="ALX21" s="168"/>
      <c r="ALY21" s="168"/>
      <c r="ALZ21" s="168"/>
      <c r="AMA21" s="168"/>
    </row>
    <row r="22" spans="3:1015" s="153" customFormat="1" x14ac:dyDescent="0.3">
      <c r="C22" s="253"/>
      <c r="D22" s="253"/>
      <c r="E22" s="253"/>
      <c r="F22" s="253"/>
      <c r="G22" s="253"/>
      <c r="H22" s="254"/>
      <c r="I22" s="168"/>
      <c r="J22" s="168"/>
      <c r="K22" s="253"/>
      <c r="L22" s="253"/>
      <c r="M22" s="253"/>
      <c r="N22" s="253"/>
      <c r="O22" s="253"/>
      <c r="P22" s="253"/>
      <c r="Q22" s="254"/>
      <c r="R22" s="168"/>
      <c r="S22" s="255"/>
      <c r="T22" s="256"/>
      <c r="U22" s="256"/>
      <c r="V22" s="256"/>
      <c r="W22" s="256"/>
      <c r="X22" s="256"/>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c r="HP22" s="168"/>
      <c r="HQ22" s="168"/>
      <c r="HR22" s="168"/>
      <c r="HS22" s="168"/>
      <c r="HT22" s="168"/>
      <c r="HU22" s="168"/>
      <c r="HV22" s="168"/>
      <c r="HW22" s="168"/>
      <c r="HX22" s="168"/>
      <c r="HY22" s="168"/>
      <c r="HZ22" s="168"/>
      <c r="IA22" s="168"/>
      <c r="IB22" s="168"/>
      <c r="IC22" s="168"/>
      <c r="ID22" s="168"/>
      <c r="IE22" s="168"/>
      <c r="IF22" s="168"/>
      <c r="IG22" s="168"/>
      <c r="IH22" s="168"/>
      <c r="II22" s="168"/>
      <c r="IJ22" s="168"/>
      <c r="IK22" s="168"/>
      <c r="IL22" s="168"/>
      <c r="IM22" s="168"/>
      <c r="IN22" s="168"/>
      <c r="IO22" s="168"/>
      <c r="IP22" s="168"/>
      <c r="IQ22" s="168"/>
      <c r="IR22" s="168"/>
      <c r="IS22" s="168"/>
      <c r="IT22" s="168"/>
      <c r="IU22" s="168"/>
      <c r="IV22" s="168"/>
      <c r="IW22" s="168"/>
      <c r="IX22" s="168"/>
      <c r="IY22" s="168"/>
      <c r="IZ22" s="168"/>
      <c r="JA22" s="168"/>
      <c r="JB22" s="168"/>
      <c r="JC22" s="168"/>
      <c r="JD22" s="168"/>
      <c r="JE22" s="168"/>
      <c r="JF22" s="168"/>
      <c r="JG22" s="168"/>
      <c r="JH22" s="168"/>
      <c r="JI22" s="168"/>
      <c r="JJ22" s="168"/>
      <c r="JK22" s="168"/>
      <c r="JL22" s="168"/>
      <c r="JM22" s="168"/>
      <c r="JN22" s="168"/>
      <c r="JO22" s="168"/>
      <c r="JP22" s="168"/>
      <c r="JQ22" s="168"/>
      <c r="JR22" s="168"/>
      <c r="JS22" s="168"/>
      <c r="JT22" s="168"/>
      <c r="JU22" s="168"/>
      <c r="JV22" s="168"/>
      <c r="JW22" s="168"/>
      <c r="JX22" s="168"/>
      <c r="JY22" s="168"/>
      <c r="JZ22" s="168"/>
      <c r="KA22" s="168"/>
      <c r="KB22" s="168"/>
      <c r="KC22" s="168"/>
      <c r="KD22" s="168"/>
      <c r="KE22" s="168"/>
      <c r="KF22" s="168"/>
      <c r="KG22" s="168"/>
      <c r="KH22" s="168"/>
      <c r="KI22" s="168"/>
      <c r="KJ22" s="168"/>
      <c r="KK22" s="168"/>
      <c r="KL22" s="168"/>
      <c r="KM22" s="168"/>
      <c r="KN22" s="168"/>
      <c r="KO22" s="168"/>
      <c r="KP22" s="168"/>
      <c r="KQ22" s="168"/>
      <c r="KR22" s="168"/>
      <c r="KS22" s="168"/>
      <c r="KT22" s="168"/>
      <c r="KU22" s="168"/>
      <c r="KV22" s="168"/>
      <c r="KW22" s="168"/>
      <c r="KX22" s="168"/>
      <c r="KY22" s="168"/>
      <c r="KZ22" s="168"/>
      <c r="LA22" s="168"/>
      <c r="LB22" s="168"/>
      <c r="LC22" s="168"/>
      <c r="LD22" s="168"/>
      <c r="LE22" s="168"/>
      <c r="LF22" s="168"/>
      <c r="LG22" s="168"/>
      <c r="LH22" s="168"/>
      <c r="LI22" s="168"/>
      <c r="LJ22" s="168"/>
      <c r="LK22" s="168"/>
      <c r="LL22" s="168"/>
      <c r="LM22" s="168"/>
      <c r="LN22" s="168"/>
      <c r="LO22" s="168"/>
      <c r="LP22" s="168"/>
      <c r="LQ22" s="168"/>
      <c r="LR22" s="168"/>
      <c r="LS22" s="168"/>
      <c r="LT22" s="168"/>
      <c r="LU22" s="168"/>
      <c r="LV22" s="168"/>
      <c r="LW22" s="168"/>
      <c r="LX22" s="168"/>
      <c r="LY22" s="168"/>
      <c r="LZ22" s="168"/>
      <c r="MA22" s="168"/>
      <c r="MB22" s="168"/>
      <c r="MC22" s="168"/>
      <c r="MD22" s="168"/>
      <c r="ME22" s="168"/>
      <c r="MF22" s="168"/>
      <c r="MG22" s="168"/>
      <c r="MH22" s="168"/>
      <c r="MI22" s="168"/>
      <c r="MJ22" s="168"/>
      <c r="MK22" s="168"/>
      <c r="ML22" s="168"/>
      <c r="MM22" s="168"/>
      <c r="MN22" s="168"/>
      <c r="MO22" s="168"/>
      <c r="MP22" s="168"/>
      <c r="MQ22" s="168"/>
      <c r="MR22" s="168"/>
      <c r="MS22" s="168"/>
      <c r="MT22" s="168"/>
      <c r="MU22" s="168"/>
      <c r="MV22" s="168"/>
      <c r="MW22" s="168"/>
      <c r="MX22" s="168"/>
      <c r="MY22" s="168"/>
      <c r="MZ22" s="168"/>
      <c r="NA22" s="168"/>
      <c r="NB22" s="168"/>
      <c r="NC22" s="168"/>
      <c r="ND22" s="168"/>
      <c r="NE22" s="168"/>
      <c r="NF22" s="168"/>
      <c r="NG22" s="168"/>
      <c r="NH22" s="168"/>
      <c r="NI22" s="168"/>
      <c r="NJ22" s="168"/>
      <c r="NK22" s="168"/>
      <c r="NL22" s="168"/>
      <c r="NM22" s="168"/>
      <c r="NN22" s="168"/>
      <c r="NO22" s="168"/>
      <c r="NP22" s="168"/>
      <c r="NQ22" s="168"/>
      <c r="NR22" s="168"/>
      <c r="NS22" s="168"/>
      <c r="NT22" s="168"/>
      <c r="NU22" s="168"/>
      <c r="NV22" s="168"/>
      <c r="NW22" s="168"/>
      <c r="NX22" s="168"/>
      <c r="NY22" s="168"/>
      <c r="NZ22" s="168"/>
      <c r="OA22" s="168"/>
      <c r="OB22" s="168"/>
      <c r="OC22" s="168"/>
      <c r="OD22" s="168"/>
      <c r="OE22" s="168"/>
      <c r="OF22" s="168"/>
      <c r="OG22" s="168"/>
      <c r="OH22" s="168"/>
      <c r="OI22" s="168"/>
      <c r="OJ22" s="168"/>
      <c r="OK22" s="168"/>
      <c r="OL22" s="168"/>
      <c r="OM22" s="168"/>
      <c r="ON22" s="168"/>
      <c r="OO22" s="168"/>
      <c r="OP22" s="168"/>
      <c r="OQ22" s="168"/>
      <c r="OR22" s="168"/>
      <c r="OS22" s="168"/>
      <c r="OT22" s="168"/>
      <c r="OU22" s="168"/>
      <c r="OV22" s="168"/>
      <c r="OW22" s="168"/>
      <c r="OX22" s="168"/>
      <c r="OY22" s="168"/>
      <c r="OZ22" s="168"/>
      <c r="PA22" s="168"/>
      <c r="PB22" s="168"/>
      <c r="PC22" s="168"/>
      <c r="PD22" s="168"/>
      <c r="PE22" s="168"/>
      <c r="PF22" s="168"/>
      <c r="PG22" s="168"/>
      <c r="PH22" s="168"/>
      <c r="PI22" s="168"/>
      <c r="PJ22" s="168"/>
      <c r="PK22" s="168"/>
      <c r="PL22" s="168"/>
      <c r="PM22" s="168"/>
      <c r="PN22" s="168"/>
      <c r="PO22" s="168"/>
      <c r="PP22" s="168"/>
      <c r="PQ22" s="168"/>
      <c r="PR22" s="168"/>
      <c r="PS22" s="168"/>
      <c r="PT22" s="168"/>
      <c r="PU22" s="168"/>
      <c r="PV22" s="168"/>
      <c r="PW22" s="168"/>
      <c r="PX22" s="168"/>
      <c r="PY22" s="168"/>
      <c r="PZ22" s="168"/>
      <c r="QA22" s="168"/>
      <c r="QB22" s="168"/>
      <c r="QC22" s="168"/>
      <c r="QD22" s="168"/>
      <c r="QE22" s="168"/>
      <c r="QF22" s="168"/>
      <c r="QG22" s="168"/>
      <c r="QH22" s="168"/>
      <c r="QI22" s="168"/>
      <c r="QJ22" s="168"/>
      <c r="QK22" s="168"/>
      <c r="QL22" s="168"/>
      <c r="QM22" s="168"/>
      <c r="QN22" s="168"/>
      <c r="QO22" s="168"/>
      <c r="QP22" s="168"/>
      <c r="QQ22" s="168"/>
      <c r="QR22" s="168"/>
      <c r="QS22" s="168"/>
      <c r="QT22" s="168"/>
      <c r="QU22" s="168"/>
      <c r="QV22" s="168"/>
      <c r="QW22" s="168"/>
      <c r="QX22" s="168"/>
      <c r="QY22" s="168"/>
      <c r="QZ22" s="168"/>
      <c r="RA22" s="168"/>
      <c r="RB22" s="168"/>
      <c r="RC22" s="168"/>
      <c r="RD22" s="168"/>
      <c r="RE22" s="168"/>
      <c r="RF22" s="168"/>
      <c r="RG22" s="168"/>
      <c r="RH22" s="168"/>
      <c r="RI22" s="168"/>
      <c r="RJ22" s="168"/>
      <c r="RK22" s="168"/>
      <c r="RL22" s="168"/>
      <c r="RM22" s="168"/>
      <c r="RN22" s="168"/>
      <c r="RO22" s="168"/>
      <c r="RP22" s="168"/>
      <c r="RQ22" s="168"/>
      <c r="RR22" s="168"/>
      <c r="RS22" s="168"/>
      <c r="RT22" s="168"/>
      <c r="RU22" s="168"/>
      <c r="RV22" s="168"/>
      <c r="RW22" s="168"/>
      <c r="RX22" s="168"/>
      <c r="RY22" s="168"/>
      <c r="RZ22" s="168"/>
      <c r="SA22" s="168"/>
      <c r="SB22" s="168"/>
      <c r="SC22" s="168"/>
      <c r="SD22" s="168"/>
      <c r="SE22" s="168"/>
      <c r="SF22" s="168"/>
      <c r="SG22" s="168"/>
      <c r="SH22" s="168"/>
      <c r="SI22" s="168"/>
      <c r="SJ22" s="168"/>
      <c r="SK22" s="168"/>
      <c r="SL22" s="168"/>
      <c r="SM22" s="168"/>
      <c r="SN22" s="168"/>
      <c r="SO22" s="168"/>
      <c r="SP22" s="168"/>
      <c r="SQ22" s="168"/>
      <c r="SR22" s="168"/>
      <c r="SS22" s="168"/>
      <c r="ST22" s="168"/>
      <c r="SU22" s="168"/>
      <c r="SV22" s="168"/>
      <c r="SW22" s="168"/>
      <c r="SX22" s="168"/>
      <c r="SY22" s="168"/>
      <c r="SZ22" s="168"/>
      <c r="TA22" s="168"/>
      <c r="TB22" s="168"/>
      <c r="TC22" s="168"/>
      <c r="TD22" s="168"/>
      <c r="TE22" s="168"/>
      <c r="TF22" s="168"/>
      <c r="TG22" s="168"/>
      <c r="TH22" s="168"/>
      <c r="TI22" s="168"/>
      <c r="TJ22" s="168"/>
      <c r="TK22" s="168"/>
      <c r="TL22" s="168"/>
      <c r="TM22" s="168"/>
      <c r="TN22" s="168"/>
      <c r="TO22" s="168"/>
      <c r="TP22" s="168"/>
      <c r="TQ22" s="168"/>
      <c r="TR22" s="168"/>
      <c r="TS22" s="168"/>
      <c r="TT22" s="168"/>
      <c r="TU22" s="168"/>
      <c r="TV22" s="168"/>
      <c r="TW22" s="168"/>
      <c r="TX22" s="168"/>
      <c r="TY22" s="168"/>
      <c r="TZ22" s="168"/>
      <c r="UA22" s="168"/>
      <c r="UB22" s="168"/>
      <c r="UC22" s="168"/>
      <c r="UD22" s="168"/>
      <c r="UE22" s="168"/>
      <c r="UF22" s="168"/>
      <c r="UG22" s="168"/>
      <c r="UH22" s="168"/>
      <c r="UI22" s="168"/>
      <c r="UJ22" s="168"/>
      <c r="UK22" s="168"/>
      <c r="UL22" s="168"/>
      <c r="UM22" s="168"/>
      <c r="UN22" s="168"/>
      <c r="UO22" s="168"/>
      <c r="UP22" s="168"/>
      <c r="UQ22" s="168"/>
      <c r="UR22" s="168"/>
      <c r="US22" s="168"/>
      <c r="UT22" s="168"/>
      <c r="UU22" s="168"/>
      <c r="UV22" s="168"/>
      <c r="UW22" s="168"/>
      <c r="UX22" s="168"/>
      <c r="UY22" s="168"/>
      <c r="UZ22" s="168"/>
      <c r="VA22" s="168"/>
      <c r="VB22" s="168"/>
      <c r="VC22" s="168"/>
      <c r="VD22" s="168"/>
      <c r="VE22" s="168"/>
      <c r="VF22" s="168"/>
      <c r="VG22" s="168"/>
      <c r="VH22" s="168"/>
      <c r="VI22" s="168"/>
      <c r="VJ22" s="168"/>
      <c r="VK22" s="168"/>
      <c r="VL22" s="168"/>
      <c r="VM22" s="168"/>
      <c r="VN22" s="168"/>
      <c r="VO22" s="168"/>
      <c r="VP22" s="168"/>
      <c r="VQ22" s="168"/>
      <c r="VR22" s="168"/>
      <c r="VS22" s="168"/>
      <c r="VT22" s="168"/>
      <c r="VU22" s="168"/>
      <c r="VV22" s="168"/>
      <c r="VW22" s="168"/>
      <c r="VX22" s="168"/>
      <c r="VY22" s="168"/>
      <c r="VZ22" s="168"/>
      <c r="WA22" s="168"/>
      <c r="WB22" s="168"/>
      <c r="WC22" s="168"/>
      <c r="WD22" s="168"/>
      <c r="WE22" s="168"/>
      <c r="WF22" s="168"/>
      <c r="WG22" s="168"/>
      <c r="WH22" s="168"/>
      <c r="WI22" s="168"/>
      <c r="WJ22" s="168"/>
      <c r="WK22" s="168"/>
      <c r="WL22" s="168"/>
      <c r="WM22" s="168"/>
      <c r="WN22" s="168"/>
      <c r="WO22" s="168"/>
      <c r="WP22" s="168"/>
      <c r="WQ22" s="168"/>
      <c r="WR22" s="168"/>
      <c r="WS22" s="168"/>
      <c r="WT22" s="168"/>
      <c r="WU22" s="168"/>
      <c r="WV22" s="168"/>
      <c r="WW22" s="168"/>
      <c r="WX22" s="168"/>
      <c r="WY22" s="168"/>
      <c r="WZ22" s="168"/>
      <c r="XA22" s="168"/>
      <c r="XB22" s="168"/>
      <c r="XC22" s="168"/>
      <c r="XD22" s="168"/>
      <c r="XE22" s="168"/>
      <c r="XF22" s="168"/>
      <c r="XG22" s="168"/>
      <c r="XH22" s="168"/>
      <c r="XI22" s="168"/>
      <c r="XJ22" s="168"/>
      <c r="XK22" s="168"/>
      <c r="XL22" s="168"/>
      <c r="XM22" s="168"/>
      <c r="XN22" s="168"/>
      <c r="XO22" s="168"/>
      <c r="XP22" s="168"/>
      <c r="XQ22" s="168"/>
      <c r="XR22" s="168"/>
      <c r="XS22" s="168"/>
      <c r="XT22" s="168"/>
      <c r="XU22" s="168"/>
      <c r="XV22" s="168"/>
      <c r="XW22" s="168"/>
      <c r="XX22" s="168"/>
      <c r="XY22" s="168"/>
      <c r="XZ22" s="168"/>
      <c r="YA22" s="168"/>
      <c r="YB22" s="168"/>
      <c r="YC22" s="168"/>
      <c r="YD22" s="168"/>
      <c r="YE22" s="168"/>
      <c r="YF22" s="168"/>
      <c r="YG22" s="168"/>
      <c r="YH22" s="168"/>
      <c r="YI22" s="168"/>
      <c r="YJ22" s="168"/>
      <c r="YK22" s="168"/>
      <c r="YL22" s="168"/>
      <c r="YM22" s="168"/>
      <c r="YN22" s="168"/>
      <c r="YO22" s="168"/>
      <c r="YP22" s="168"/>
      <c r="YQ22" s="168"/>
      <c r="YR22" s="168"/>
      <c r="YS22" s="168"/>
      <c r="YT22" s="168"/>
      <c r="YU22" s="168"/>
      <c r="YV22" s="168"/>
      <c r="YW22" s="168"/>
      <c r="YX22" s="168"/>
      <c r="YY22" s="168"/>
      <c r="YZ22" s="168"/>
      <c r="ZA22" s="168"/>
      <c r="ZB22" s="168"/>
      <c r="ZC22" s="168"/>
      <c r="ZD22" s="168"/>
      <c r="ZE22" s="168"/>
      <c r="ZF22" s="168"/>
      <c r="ZG22" s="168"/>
      <c r="ZH22" s="168"/>
      <c r="ZI22" s="168"/>
      <c r="ZJ22" s="168"/>
      <c r="ZK22" s="168"/>
      <c r="ZL22" s="168"/>
      <c r="ZM22" s="168"/>
      <c r="ZN22" s="168"/>
      <c r="ZO22" s="168"/>
      <c r="ZP22" s="168"/>
      <c r="ZQ22" s="168"/>
      <c r="ZR22" s="168"/>
      <c r="ZS22" s="168"/>
      <c r="ZT22" s="168"/>
      <c r="ZU22" s="168"/>
      <c r="ZV22" s="168"/>
      <c r="ZW22" s="168"/>
      <c r="ZX22" s="168"/>
      <c r="ZY22" s="168"/>
      <c r="ZZ22" s="168"/>
      <c r="AAA22" s="168"/>
      <c r="AAB22" s="168"/>
      <c r="AAC22" s="168"/>
      <c r="AAD22" s="168"/>
      <c r="AAE22" s="168"/>
      <c r="AAF22" s="168"/>
      <c r="AAG22" s="168"/>
      <c r="AAH22" s="168"/>
      <c r="AAI22" s="168"/>
      <c r="AAJ22" s="168"/>
      <c r="AAK22" s="168"/>
      <c r="AAL22" s="168"/>
      <c r="AAM22" s="168"/>
      <c r="AAN22" s="168"/>
      <c r="AAO22" s="168"/>
      <c r="AAP22" s="168"/>
      <c r="AAQ22" s="168"/>
      <c r="AAR22" s="168"/>
      <c r="AAS22" s="168"/>
      <c r="AAT22" s="168"/>
      <c r="AAU22" s="168"/>
      <c r="AAV22" s="168"/>
      <c r="AAW22" s="168"/>
      <c r="AAX22" s="168"/>
      <c r="AAY22" s="168"/>
      <c r="AAZ22" s="168"/>
      <c r="ABA22" s="168"/>
      <c r="ABB22" s="168"/>
      <c r="ABC22" s="168"/>
      <c r="ABD22" s="168"/>
      <c r="ABE22" s="168"/>
      <c r="ABF22" s="168"/>
      <c r="ABG22" s="168"/>
      <c r="ABH22" s="168"/>
      <c r="ABI22" s="168"/>
      <c r="ABJ22" s="168"/>
      <c r="ABK22" s="168"/>
      <c r="ABL22" s="168"/>
      <c r="ABM22" s="168"/>
      <c r="ABN22" s="168"/>
      <c r="ABO22" s="168"/>
      <c r="ABP22" s="168"/>
      <c r="ABQ22" s="168"/>
      <c r="ABR22" s="168"/>
      <c r="ABS22" s="168"/>
      <c r="ABT22" s="168"/>
      <c r="ABU22" s="168"/>
      <c r="ABV22" s="168"/>
      <c r="ABW22" s="168"/>
      <c r="ABX22" s="168"/>
      <c r="ABY22" s="168"/>
      <c r="ABZ22" s="168"/>
      <c r="ACA22" s="168"/>
      <c r="ACB22" s="168"/>
      <c r="ACC22" s="168"/>
      <c r="ACD22" s="168"/>
      <c r="ACE22" s="168"/>
      <c r="ACF22" s="168"/>
      <c r="ACG22" s="168"/>
      <c r="ACH22" s="168"/>
      <c r="ACI22" s="168"/>
      <c r="ACJ22" s="168"/>
      <c r="ACK22" s="168"/>
      <c r="ACL22" s="168"/>
      <c r="ACM22" s="168"/>
      <c r="ACN22" s="168"/>
      <c r="ACO22" s="168"/>
      <c r="ACP22" s="168"/>
      <c r="ACQ22" s="168"/>
      <c r="ACR22" s="168"/>
      <c r="ACS22" s="168"/>
      <c r="ACT22" s="168"/>
      <c r="ACU22" s="168"/>
      <c r="ACV22" s="168"/>
      <c r="ACW22" s="168"/>
      <c r="ACX22" s="168"/>
      <c r="ACY22" s="168"/>
      <c r="ACZ22" s="168"/>
      <c r="ADA22" s="168"/>
      <c r="ADB22" s="168"/>
      <c r="ADC22" s="168"/>
      <c r="ADD22" s="168"/>
      <c r="ADE22" s="168"/>
      <c r="ADF22" s="168"/>
      <c r="ADG22" s="168"/>
      <c r="ADH22" s="168"/>
      <c r="ADI22" s="168"/>
      <c r="ADJ22" s="168"/>
      <c r="ADK22" s="168"/>
      <c r="ADL22" s="168"/>
      <c r="ADM22" s="168"/>
      <c r="ADN22" s="168"/>
      <c r="ADO22" s="168"/>
      <c r="ADP22" s="168"/>
      <c r="ADQ22" s="168"/>
      <c r="ADR22" s="168"/>
      <c r="ADS22" s="168"/>
      <c r="ADT22" s="168"/>
      <c r="ADU22" s="168"/>
      <c r="ADV22" s="168"/>
      <c r="ADW22" s="168"/>
      <c r="ADX22" s="168"/>
      <c r="ADY22" s="168"/>
      <c r="ADZ22" s="168"/>
      <c r="AEA22" s="168"/>
      <c r="AEB22" s="168"/>
      <c r="AEC22" s="168"/>
      <c r="AED22" s="168"/>
      <c r="AEE22" s="168"/>
      <c r="AEF22" s="168"/>
      <c r="AEG22" s="168"/>
      <c r="AEH22" s="168"/>
      <c r="AEI22" s="168"/>
      <c r="AEJ22" s="168"/>
      <c r="AEK22" s="168"/>
      <c r="AEL22" s="168"/>
      <c r="AEM22" s="168"/>
      <c r="AEN22" s="168"/>
      <c r="AEO22" s="168"/>
      <c r="AEP22" s="168"/>
      <c r="AEQ22" s="168"/>
      <c r="AER22" s="168"/>
      <c r="AES22" s="168"/>
      <c r="AET22" s="168"/>
      <c r="AEU22" s="168"/>
      <c r="AEV22" s="168"/>
      <c r="AEW22" s="168"/>
      <c r="AEX22" s="168"/>
      <c r="AEY22" s="168"/>
      <c r="AEZ22" s="168"/>
      <c r="AFA22" s="168"/>
      <c r="AFB22" s="168"/>
      <c r="AFC22" s="168"/>
      <c r="AFD22" s="168"/>
      <c r="AFE22" s="168"/>
      <c r="AFF22" s="168"/>
      <c r="AFG22" s="168"/>
      <c r="AFH22" s="168"/>
      <c r="AFI22" s="168"/>
      <c r="AFJ22" s="168"/>
      <c r="AFK22" s="168"/>
      <c r="AFL22" s="168"/>
      <c r="AFM22" s="168"/>
      <c r="AFN22" s="168"/>
      <c r="AFO22" s="168"/>
      <c r="AFP22" s="168"/>
      <c r="AFQ22" s="168"/>
      <c r="AFR22" s="168"/>
      <c r="AFS22" s="168"/>
      <c r="AFT22" s="168"/>
      <c r="AFU22" s="168"/>
      <c r="AFV22" s="168"/>
      <c r="AFW22" s="168"/>
      <c r="AFX22" s="168"/>
      <c r="AFY22" s="168"/>
      <c r="AFZ22" s="168"/>
      <c r="AGA22" s="168"/>
      <c r="AGB22" s="168"/>
      <c r="AGC22" s="168"/>
      <c r="AGD22" s="168"/>
      <c r="AGE22" s="168"/>
      <c r="AGF22" s="168"/>
      <c r="AGG22" s="168"/>
      <c r="AGH22" s="168"/>
      <c r="AGI22" s="168"/>
      <c r="AGJ22" s="168"/>
      <c r="AGK22" s="168"/>
      <c r="AGL22" s="168"/>
      <c r="AGM22" s="168"/>
      <c r="AGN22" s="168"/>
      <c r="AGO22" s="168"/>
      <c r="AGP22" s="168"/>
      <c r="AGQ22" s="168"/>
      <c r="AGR22" s="168"/>
      <c r="AGS22" s="168"/>
      <c r="AGT22" s="168"/>
      <c r="AGU22" s="168"/>
      <c r="AGV22" s="168"/>
      <c r="AGW22" s="168"/>
      <c r="AGX22" s="168"/>
      <c r="AGY22" s="168"/>
      <c r="AGZ22" s="168"/>
      <c r="AHA22" s="168"/>
      <c r="AHB22" s="168"/>
      <c r="AHC22" s="168"/>
      <c r="AHD22" s="168"/>
      <c r="AHE22" s="168"/>
      <c r="AHF22" s="168"/>
      <c r="AHG22" s="168"/>
      <c r="AHH22" s="168"/>
      <c r="AHI22" s="168"/>
      <c r="AHJ22" s="168"/>
      <c r="AHK22" s="168"/>
      <c r="AHL22" s="168"/>
      <c r="AHM22" s="168"/>
      <c r="AHN22" s="168"/>
      <c r="AHO22" s="168"/>
      <c r="AHP22" s="168"/>
      <c r="AHQ22" s="168"/>
      <c r="AHR22" s="168"/>
      <c r="AHS22" s="168"/>
      <c r="AHT22" s="168"/>
      <c r="AHU22" s="168"/>
      <c r="AHV22" s="168"/>
      <c r="AHW22" s="168"/>
      <c r="AHX22" s="168"/>
      <c r="AHY22" s="168"/>
      <c r="AHZ22" s="168"/>
      <c r="AIA22" s="168"/>
      <c r="AIB22" s="168"/>
      <c r="AIC22" s="168"/>
      <c r="AID22" s="168"/>
      <c r="AIE22" s="168"/>
      <c r="AIF22" s="168"/>
      <c r="AIG22" s="168"/>
      <c r="AIH22" s="168"/>
      <c r="AII22" s="168"/>
      <c r="AIJ22" s="168"/>
      <c r="AIK22" s="168"/>
      <c r="AIL22" s="168"/>
      <c r="AIM22" s="168"/>
      <c r="AIN22" s="168"/>
      <c r="AIO22" s="168"/>
      <c r="AIP22" s="168"/>
      <c r="AIQ22" s="168"/>
      <c r="AIR22" s="168"/>
      <c r="AIS22" s="168"/>
      <c r="AIT22" s="168"/>
      <c r="AIU22" s="168"/>
      <c r="AIV22" s="168"/>
      <c r="AIW22" s="168"/>
      <c r="AIX22" s="168"/>
      <c r="AIY22" s="168"/>
      <c r="AIZ22" s="168"/>
      <c r="AJA22" s="168"/>
      <c r="AJB22" s="168"/>
      <c r="AJC22" s="168"/>
      <c r="AJD22" s="168"/>
      <c r="AJE22" s="168"/>
      <c r="AJF22" s="168"/>
      <c r="AJG22" s="168"/>
      <c r="AJH22" s="168"/>
      <c r="AJI22" s="168"/>
      <c r="AJJ22" s="168"/>
      <c r="AJK22" s="168"/>
      <c r="AJL22" s="168"/>
      <c r="AJM22" s="168"/>
      <c r="AJN22" s="168"/>
      <c r="AJO22" s="168"/>
      <c r="AJP22" s="168"/>
      <c r="AJQ22" s="168"/>
      <c r="AJR22" s="168"/>
      <c r="AJS22" s="168"/>
      <c r="AJT22" s="168"/>
      <c r="AJU22" s="168"/>
      <c r="AJV22" s="168"/>
      <c r="AJW22" s="168"/>
      <c r="AJX22" s="168"/>
      <c r="AJY22" s="168"/>
      <c r="AJZ22" s="168"/>
      <c r="AKA22" s="168"/>
      <c r="AKB22" s="168"/>
      <c r="AKC22" s="168"/>
      <c r="AKD22" s="168"/>
      <c r="AKE22" s="168"/>
      <c r="AKF22" s="168"/>
      <c r="AKG22" s="168"/>
      <c r="AKH22" s="168"/>
      <c r="AKI22" s="168"/>
      <c r="AKJ22" s="168"/>
      <c r="AKK22" s="168"/>
      <c r="AKL22" s="168"/>
      <c r="AKM22" s="168"/>
      <c r="AKN22" s="168"/>
      <c r="AKO22" s="168"/>
      <c r="AKP22" s="168"/>
      <c r="AKQ22" s="168"/>
      <c r="AKR22" s="168"/>
      <c r="AKS22" s="168"/>
      <c r="AKT22" s="168"/>
      <c r="AKU22" s="168"/>
      <c r="AKV22" s="168"/>
      <c r="AKW22" s="168"/>
      <c r="AKX22" s="168"/>
      <c r="AKY22" s="168"/>
      <c r="AKZ22" s="168"/>
      <c r="ALA22" s="168"/>
      <c r="ALB22" s="168"/>
      <c r="ALC22" s="168"/>
      <c r="ALD22" s="168"/>
      <c r="ALE22" s="168"/>
      <c r="ALF22" s="168"/>
      <c r="ALG22" s="168"/>
      <c r="ALH22" s="168"/>
      <c r="ALI22" s="168"/>
      <c r="ALJ22" s="168"/>
      <c r="ALK22" s="168"/>
      <c r="ALL22" s="168"/>
      <c r="ALM22" s="168"/>
      <c r="ALN22" s="168"/>
      <c r="ALO22" s="168"/>
      <c r="ALP22" s="168"/>
      <c r="ALQ22" s="168"/>
      <c r="ALR22" s="168"/>
      <c r="ALS22" s="168"/>
      <c r="ALT22" s="168"/>
      <c r="ALU22" s="168"/>
      <c r="ALV22" s="168"/>
      <c r="ALW22" s="168"/>
      <c r="ALX22" s="168"/>
      <c r="ALY22" s="168"/>
      <c r="ALZ22" s="168"/>
      <c r="AMA22" s="168"/>
    </row>
    <row r="23" spans="3:1015" s="153" customFormat="1" x14ac:dyDescent="0.3">
      <c r="C23" s="253"/>
      <c r="D23" s="253"/>
      <c r="E23" s="253"/>
      <c r="F23" s="253"/>
      <c r="G23" s="253"/>
      <c r="H23" s="254"/>
      <c r="I23" s="168"/>
      <c r="J23" s="168"/>
      <c r="K23" s="253"/>
      <c r="L23" s="253"/>
      <c r="M23" s="253"/>
      <c r="N23" s="253"/>
      <c r="O23" s="253"/>
      <c r="P23" s="253"/>
      <c r="Q23" s="254"/>
      <c r="R23" s="168"/>
      <c r="S23" s="255"/>
      <c r="T23" s="256"/>
      <c r="U23" s="256"/>
      <c r="V23" s="256"/>
      <c r="W23" s="256"/>
      <c r="X23" s="256"/>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c r="HP23" s="168"/>
      <c r="HQ23" s="168"/>
      <c r="HR23" s="168"/>
      <c r="HS23" s="168"/>
      <c r="HT23" s="168"/>
      <c r="HU23" s="168"/>
      <c r="HV23" s="168"/>
      <c r="HW23" s="168"/>
      <c r="HX23" s="168"/>
      <c r="HY23" s="168"/>
      <c r="HZ23" s="168"/>
      <c r="IA23" s="168"/>
      <c r="IB23" s="168"/>
      <c r="IC23" s="168"/>
      <c r="ID23" s="168"/>
      <c r="IE23" s="168"/>
      <c r="IF23" s="168"/>
      <c r="IG23" s="168"/>
      <c r="IH23" s="168"/>
      <c r="II23" s="168"/>
      <c r="IJ23" s="168"/>
      <c r="IK23" s="168"/>
      <c r="IL23" s="168"/>
      <c r="IM23" s="168"/>
      <c r="IN23" s="168"/>
      <c r="IO23" s="168"/>
      <c r="IP23" s="168"/>
      <c r="IQ23" s="168"/>
      <c r="IR23" s="168"/>
      <c r="IS23" s="168"/>
      <c r="IT23" s="168"/>
      <c r="IU23" s="168"/>
      <c r="IV23" s="168"/>
      <c r="IW23" s="168"/>
      <c r="IX23" s="168"/>
      <c r="IY23" s="168"/>
      <c r="IZ23" s="168"/>
      <c r="JA23" s="168"/>
      <c r="JB23" s="168"/>
      <c r="JC23" s="168"/>
      <c r="JD23" s="168"/>
      <c r="JE23" s="168"/>
      <c r="JF23" s="168"/>
      <c r="JG23" s="168"/>
      <c r="JH23" s="168"/>
      <c r="JI23" s="168"/>
      <c r="JJ23" s="168"/>
      <c r="JK23" s="168"/>
      <c r="JL23" s="168"/>
      <c r="JM23" s="168"/>
      <c r="JN23" s="168"/>
      <c r="JO23" s="168"/>
      <c r="JP23" s="168"/>
      <c r="JQ23" s="168"/>
      <c r="JR23" s="168"/>
      <c r="JS23" s="168"/>
      <c r="JT23" s="168"/>
      <c r="JU23" s="168"/>
      <c r="JV23" s="168"/>
      <c r="JW23" s="168"/>
      <c r="JX23" s="168"/>
      <c r="JY23" s="168"/>
      <c r="JZ23" s="168"/>
      <c r="KA23" s="168"/>
      <c r="KB23" s="168"/>
      <c r="KC23" s="168"/>
      <c r="KD23" s="168"/>
      <c r="KE23" s="168"/>
      <c r="KF23" s="168"/>
      <c r="KG23" s="168"/>
      <c r="KH23" s="168"/>
      <c r="KI23" s="168"/>
      <c r="KJ23" s="168"/>
      <c r="KK23" s="168"/>
      <c r="KL23" s="168"/>
      <c r="KM23" s="168"/>
      <c r="KN23" s="168"/>
      <c r="KO23" s="168"/>
      <c r="KP23" s="168"/>
      <c r="KQ23" s="168"/>
      <c r="KR23" s="168"/>
      <c r="KS23" s="168"/>
      <c r="KT23" s="168"/>
      <c r="KU23" s="168"/>
      <c r="KV23" s="168"/>
      <c r="KW23" s="168"/>
      <c r="KX23" s="168"/>
      <c r="KY23" s="168"/>
      <c r="KZ23" s="168"/>
      <c r="LA23" s="168"/>
      <c r="LB23" s="168"/>
      <c r="LC23" s="168"/>
      <c r="LD23" s="168"/>
      <c r="LE23" s="168"/>
      <c r="LF23" s="168"/>
      <c r="LG23" s="168"/>
      <c r="LH23" s="168"/>
      <c r="LI23" s="168"/>
      <c r="LJ23" s="168"/>
      <c r="LK23" s="168"/>
      <c r="LL23" s="168"/>
      <c r="LM23" s="168"/>
      <c r="LN23" s="168"/>
      <c r="LO23" s="168"/>
      <c r="LP23" s="168"/>
      <c r="LQ23" s="168"/>
      <c r="LR23" s="168"/>
      <c r="LS23" s="168"/>
      <c r="LT23" s="168"/>
      <c r="LU23" s="168"/>
      <c r="LV23" s="168"/>
      <c r="LW23" s="168"/>
      <c r="LX23" s="168"/>
      <c r="LY23" s="168"/>
      <c r="LZ23" s="168"/>
      <c r="MA23" s="168"/>
      <c r="MB23" s="168"/>
      <c r="MC23" s="168"/>
      <c r="MD23" s="168"/>
      <c r="ME23" s="168"/>
      <c r="MF23" s="168"/>
      <c r="MG23" s="168"/>
      <c r="MH23" s="168"/>
      <c r="MI23" s="168"/>
      <c r="MJ23" s="168"/>
      <c r="MK23" s="168"/>
      <c r="ML23" s="168"/>
      <c r="MM23" s="168"/>
      <c r="MN23" s="168"/>
      <c r="MO23" s="168"/>
      <c r="MP23" s="168"/>
      <c r="MQ23" s="168"/>
      <c r="MR23" s="168"/>
      <c r="MS23" s="168"/>
      <c r="MT23" s="168"/>
      <c r="MU23" s="168"/>
      <c r="MV23" s="168"/>
      <c r="MW23" s="168"/>
      <c r="MX23" s="168"/>
      <c r="MY23" s="168"/>
      <c r="MZ23" s="168"/>
      <c r="NA23" s="168"/>
      <c r="NB23" s="168"/>
      <c r="NC23" s="168"/>
      <c r="ND23" s="168"/>
      <c r="NE23" s="168"/>
      <c r="NF23" s="168"/>
      <c r="NG23" s="168"/>
      <c r="NH23" s="168"/>
      <c r="NI23" s="168"/>
      <c r="NJ23" s="168"/>
      <c r="NK23" s="168"/>
      <c r="NL23" s="168"/>
      <c r="NM23" s="168"/>
      <c r="NN23" s="168"/>
      <c r="NO23" s="168"/>
      <c r="NP23" s="168"/>
      <c r="NQ23" s="168"/>
      <c r="NR23" s="168"/>
      <c r="NS23" s="168"/>
      <c r="NT23" s="168"/>
      <c r="NU23" s="168"/>
      <c r="NV23" s="168"/>
      <c r="NW23" s="168"/>
      <c r="NX23" s="168"/>
      <c r="NY23" s="168"/>
      <c r="NZ23" s="168"/>
      <c r="OA23" s="168"/>
      <c r="OB23" s="168"/>
      <c r="OC23" s="168"/>
      <c r="OD23" s="168"/>
      <c r="OE23" s="168"/>
      <c r="OF23" s="168"/>
      <c r="OG23" s="168"/>
      <c r="OH23" s="168"/>
      <c r="OI23" s="168"/>
      <c r="OJ23" s="168"/>
      <c r="OK23" s="168"/>
      <c r="OL23" s="168"/>
      <c r="OM23" s="168"/>
      <c r="ON23" s="168"/>
      <c r="OO23" s="168"/>
      <c r="OP23" s="168"/>
      <c r="OQ23" s="168"/>
      <c r="OR23" s="168"/>
      <c r="OS23" s="168"/>
      <c r="OT23" s="168"/>
      <c r="OU23" s="168"/>
      <c r="OV23" s="168"/>
      <c r="OW23" s="168"/>
      <c r="OX23" s="168"/>
      <c r="OY23" s="168"/>
      <c r="OZ23" s="168"/>
      <c r="PA23" s="168"/>
      <c r="PB23" s="168"/>
      <c r="PC23" s="168"/>
      <c r="PD23" s="168"/>
      <c r="PE23" s="168"/>
      <c r="PF23" s="168"/>
      <c r="PG23" s="168"/>
      <c r="PH23" s="168"/>
      <c r="PI23" s="168"/>
      <c r="PJ23" s="168"/>
      <c r="PK23" s="168"/>
      <c r="PL23" s="168"/>
      <c r="PM23" s="168"/>
      <c r="PN23" s="168"/>
      <c r="PO23" s="168"/>
      <c r="PP23" s="168"/>
      <c r="PQ23" s="168"/>
      <c r="PR23" s="168"/>
      <c r="PS23" s="168"/>
      <c r="PT23" s="168"/>
      <c r="PU23" s="168"/>
      <c r="PV23" s="168"/>
      <c r="PW23" s="168"/>
      <c r="PX23" s="168"/>
      <c r="PY23" s="168"/>
      <c r="PZ23" s="168"/>
      <c r="QA23" s="168"/>
      <c r="QB23" s="168"/>
      <c r="QC23" s="168"/>
      <c r="QD23" s="168"/>
      <c r="QE23" s="168"/>
      <c r="QF23" s="168"/>
      <c r="QG23" s="168"/>
      <c r="QH23" s="168"/>
      <c r="QI23" s="168"/>
      <c r="QJ23" s="168"/>
      <c r="QK23" s="168"/>
      <c r="QL23" s="168"/>
      <c r="QM23" s="168"/>
      <c r="QN23" s="168"/>
      <c r="QO23" s="168"/>
      <c r="QP23" s="168"/>
      <c r="QQ23" s="168"/>
      <c r="QR23" s="168"/>
      <c r="QS23" s="168"/>
      <c r="QT23" s="168"/>
      <c r="QU23" s="168"/>
      <c r="QV23" s="168"/>
      <c r="QW23" s="168"/>
      <c r="QX23" s="168"/>
      <c r="QY23" s="168"/>
      <c r="QZ23" s="168"/>
      <c r="RA23" s="168"/>
      <c r="RB23" s="168"/>
      <c r="RC23" s="168"/>
      <c r="RD23" s="168"/>
      <c r="RE23" s="168"/>
      <c r="RF23" s="168"/>
      <c r="RG23" s="168"/>
      <c r="RH23" s="168"/>
      <c r="RI23" s="168"/>
      <c r="RJ23" s="168"/>
      <c r="RK23" s="168"/>
      <c r="RL23" s="168"/>
      <c r="RM23" s="168"/>
      <c r="RN23" s="168"/>
      <c r="RO23" s="168"/>
      <c r="RP23" s="168"/>
      <c r="RQ23" s="168"/>
      <c r="RR23" s="168"/>
      <c r="RS23" s="168"/>
      <c r="RT23" s="168"/>
      <c r="RU23" s="168"/>
      <c r="RV23" s="168"/>
      <c r="RW23" s="168"/>
      <c r="RX23" s="168"/>
      <c r="RY23" s="168"/>
      <c r="RZ23" s="168"/>
      <c r="SA23" s="168"/>
      <c r="SB23" s="168"/>
      <c r="SC23" s="168"/>
      <c r="SD23" s="168"/>
      <c r="SE23" s="168"/>
      <c r="SF23" s="168"/>
      <c r="SG23" s="168"/>
      <c r="SH23" s="168"/>
      <c r="SI23" s="168"/>
      <c r="SJ23" s="168"/>
      <c r="SK23" s="168"/>
      <c r="SL23" s="168"/>
      <c r="SM23" s="168"/>
      <c r="SN23" s="168"/>
      <c r="SO23" s="168"/>
      <c r="SP23" s="168"/>
      <c r="SQ23" s="168"/>
      <c r="SR23" s="168"/>
      <c r="SS23" s="168"/>
      <c r="ST23" s="168"/>
      <c r="SU23" s="168"/>
      <c r="SV23" s="168"/>
      <c r="SW23" s="168"/>
      <c r="SX23" s="168"/>
      <c r="SY23" s="168"/>
      <c r="SZ23" s="168"/>
      <c r="TA23" s="168"/>
      <c r="TB23" s="168"/>
      <c r="TC23" s="168"/>
      <c r="TD23" s="168"/>
      <c r="TE23" s="168"/>
      <c r="TF23" s="168"/>
      <c r="TG23" s="168"/>
      <c r="TH23" s="168"/>
      <c r="TI23" s="168"/>
      <c r="TJ23" s="168"/>
      <c r="TK23" s="168"/>
      <c r="TL23" s="168"/>
      <c r="TM23" s="168"/>
      <c r="TN23" s="168"/>
      <c r="TO23" s="168"/>
      <c r="TP23" s="168"/>
      <c r="TQ23" s="168"/>
      <c r="TR23" s="168"/>
      <c r="TS23" s="168"/>
      <c r="TT23" s="168"/>
      <c r="TU23" s="168"/>
      <c r="TV23" s="168"/>
      <c r="TW23" s="168"/>
      <c r="TX23" s="168"/>
      <c r="TY23" s="168"/>
      <c r="TZ23" s="168"/>
      <c r="UA23" s="168"/>
      <c r="UB23" s="168"/>
      <c r="UC23" s="168"/>
      <c r="UD23" s="168"/>
      <c r="UE23" s="168"/>
      <c r="UF23" s="168"/>
      <c r="UG23" s="168"/>
      <c r="UH23" s="168"/>
      <c r="UI23" s="168"/>
      <c r="UJ23" s="168"/>
      <c r="UK23" s="168"/>
      <c r="UL23" s="168"/>
      <c r="UM23" s="168"/>
      <c r="UN23" s="168"/>
      <c r="UO23" s="168"/>
      <c r="UP23" s="168"/>
      <c r="UQ23" s="168"/>
      <c r="UR23" s="168"/>
      <c r="US23" s="168"/>
      <c r="UT23" s="168"/>
      <c r="UU23" s="168"/>
      <c r="UV23" s="168"/>
      <c r="UW23" s="168"/>
      <c r="UX23" s="168"/>
      <c r="UY23" s="168"/>
      <c r="UZ23" s="168"/>
      <c r="VA23" s="168"/>
      <c r="VB23" s="168"/>
      <c r="VC23" s="168"/>
      <c r="VD23" s="168"/>
      <c r="VE23" s="168"/>
      <c r="VF23" s="168"/>
      <c r="VG23" s="168"/>
      <c r="VH23" s="168"/>
      <c r="VI23" s="168"/>
      <c r="VJ23" s="168"/>
      <c r="VK23" s="168"/>
      <c r="VL23" s="168"/>
      <c r="VM23" s="168"/>
      <c r="VN23" s="168"/>
      <c r="VO23" s="168"/>
      <c r="VP23" s="168"/>
      <c r="VQ23" s="168"/>
      <c r="VR23" s="168"/>
      <c r="VS23" s="168"/>
      <c r="VT23" s="168"/>
      <c r="VU23" s="168"/>
      <c r="VV23" s="168"/>
      <c r="VW23" s="168"/>
      <c r="VX23" s="168"/>
      <c r="VY23" s="168"/>
      <c r="VZ23" s="168"/>
      <c r="WA23" s="168"/>
      <c r="WB23" s="168"/>
      <c r="WC23" s="168"/>
      <c r="WD23" s="168"/>
      <c r="WE23" s="168"/>
      <c r="WF23" s="168"/>
      <c r="WG23" s="168"/>
      <c r="WH23" s="168"/>
      <c r="WI23" s="168"/>
      <c r="WJ23" s="168"/>
      <c r="WK23" s="168"/>
      <c r="WL23" s="168"/>
      <c r="WM23" s="168"/>
      <c r="WN23" s="168"/>
      <c r="WO23" s="168"/>
      <c r="WP23" s="168"/>
      <c r="WQ23" s="168"/>
      <c r="WR23" s="168"/>
      <c r="WS23" s="168"/>
      <c r="WT23" s="168"/>
      <c r="WU23" s="168"/>
      <c r="WV23" s="168"/>
      <c r="WW23" s="168"/>
      <c r="WX23" s="168"/>
      <c r="WY23" s="168"/>
      <c r="WZ23" s="168"/>
      <c r="XA23" s="168"/>
      <c r="XB23" s="168"/>
      <c r="XC23" s="168"/>
      <c r="XD23" s="168"/>
      <c r="XE23" s="168"/>
      <c r="XF23" s="168"/>
      <c r="XG23" s="168"/>
      <c r="XH23" s="168"/>
      <c r="XI23" s="168"/>
      <c r="XJ23" s="168"/>
      <c r="XK23" s="168"/>
      <c r="XL23" s="168"/>
      <c r="XM23" s="168"/>
      <c r="XN23" s="168"/>
      <c r="XO23" s="168"/>
      <c r="XP23" s="168"/>
      <c r="XQ23" s="168"/>
      <c r="XR23" s="168"/>
      <c r="XS23" s="168"/>
      <c r="XT23" s="168"/>
      <c r="XU23" s="168"/>
      <c r="XV23" s="168"/>
      <c r="XW23" s="168"/>
      <c r="XX23" s="168"/>
      <c r="XY23" s="168"/>
      <c r="XZ23" s="168"/>
      <c r="YA23" s="168"/>
      <c r="YB23" s="168"/>
      <c r="YC23" s="168"/>
      <c r="YD23" s="168"/>
      <c r="YE23" s="168"/>
      <c r="YF23" s="168"/>
      <c r="YG23" s="168"/>
      <c r="YH23" s="168"/>
      <c r="YI23" s="168"/>
      <c r="YJ23" s="168"/>
      <c r="YK23" s="168"/>
      <c r="YL23" s="168"/>
      <c r="YM23" s="168"/>
      <c r="YN23" s="168"/>
      <c r="YO23" s="168"/>
      <c r="YP23" s="168"/>
      <c r="YQ23" s="168"/>
      <c r="YR23" s="168"/>
      <c r="YS23" s="168"/>
      <c r="YT23" s="168"/>
      <c r="YU23" s="168"/>
      <c r="YV23" s="168"/>
      <c r="YW23" s="168"/>
      <c r="YX23" s="168"/>
      <c r="YY23" s="168"/>
      <c r="YZ23" s="168"/>
      <c r="ZA23" s="168"/>
      <c r="ZB23" s="168"/>
      <c r="ZC23" s="168"/>
      <c r="ZD23" s="168"/>
      <c r="ZE23" s="168"/>
      <c r="ZF23" s="168"/>
      <c r="ZG23" s="168"/>
      <c r="ZH23" s="168"/>
      <c r="ZI23" s="168"/>
      <c r="ZJ23" s="168"/>
      <c r="ZK23" s="168"/>
      <c r="ZL23" s="168"/>
      <c r="ZM23" s="168"/>
      <c r="ZN23" s="168"/>
      <c r="ZO23" s="168"/>
      <c r="ZP23" s="168"/>
      <c r="ZQ23" s="168"/>
      <c r="ZR23" s="168"/>
      <c r="ZS23" s="168"/>
      <c r="ZT23" s="168"/>
      <c r="ZU23" s="168"/>
      <c r="ZV23" s="168"/>
      <c r="ZW23" s="168"/>
      <c r="ZX23" s="168"/>
      <c r="ZY23" s="168"/>
      <c r="ZZ23" s="168"/>
      <c r="AAA23" s="168"/>
      <c r="AAB23" s="168"/>
      <c r="AAC23" s="168"/>
      <c r="AAD23" s="168"/>
      <c r="AAE23" s="168"/>
      <c r="AAF23" s="168"/>
      <c r="AAG23" s="168"/>
      <c r="AAH23" s="168"/>
      <c r="AAI23" s="168"/>
      <c r="AAJ23" s="168"/>
      <c r="AAK23" s="168"/>
      <c r="AAL23" s="168"/>
      <c r="AAM23" s="168"/>
      <c r="AAN23" s="168"/>
      <c r="AAO23" s="168"/>
      <c r="AAP23" s="168"/>
      <c r="AAQ23" s="168"/>
      <c r="AAR23" s="168"/>
      <c r="AAS23" s="168"/>
      <c r="AAT23" s="168"/>
      <c r="AAU23" s="168"/>
      <c r="AAV23" s="168"/>
      <c r="AAW23" s="168"/>
      <c r="AAX23" s="168"/>
      <c r="AAY23" s="168"/>
      <c r="AAZ23" s="168"/>
      <c r="ABA23" s="168"/>
      <c r="ABB23" s="168"/>
      <c r="ABC23" s="168"/>
      <c r="ABD23" s="168"/>
      <c r="ABE23" s="168"/>
      <c r="ABF23" s="168"/>
      <c r="ABG23" s="168"/>
      <c r="ABH23" s="168"/>
      <c r="ABI23" s="168"/>
      <c r="ABJ23" s="168"/>
      <c r="ABK23" s="168"/>
      <c r="ABL23" s="168"/>
      <c r="ABM23" s="168"/>
      <c r="ABN23" s="168"/>
      <c r="ABO23" s="168"/>
      <c r="ABP23" s="168"/>
      <c r="ABQ23" s="168"/>
      <c r="ABR23" s="168"/>
      <c r="ABS23" s="168"/>
      <c r="ABT23" s="168"/>
      <c r="ABU23" s="168"/>
      <c r="ABV23" s="168"/>
      <c r="ABW23" s="168"/>
      <c r="ABX23" s="168"/>
      <c r="ABY23" s="168"/>
      <c r="ABZ23" s="168"/>
      <c r="ACA23" s="168"/>
      <c r="ACB23" s="168"/>
      <c r="ACC23" s="168"/>
      <c r="ACD23" s="168"/>
      <c r="ACE23" s="168"/>
      <c r="ACF23" s="168"/>
      <c r="ACG23" s="168"/>
      <c r="ACH23" s="168"/>
      <c r="ACI23" s="168"/>
      <c r="ACJ23" s="168"/>
      <c r="ACK23" s="168"/>
      <c r="ACL23" s="168"/>
      <c r="ACM23" s="168"/>
      <c r="ACN23" s="168"/>
      <c r="ACO23" s="168"/>
      <c r="ACP23" s="168"/>
      <c r="ACQ23" s="168"/>
      <c r="ACR23" s="168"/>
      <c r="ACS23" s="168"/>
      <c r="ACT23" s="168"/>
      <c r="ACU23" s="168"/>
      <c r="ACV23" s="168"/>
      <c r="ACW23" s="168"/>
      <c r="ACX23" s="168"/>
      <c r="ACY23" s="168"/>
      <c r="ACZ23" s="168"/>
      <c r="ADA23" s="168"/>
      <c r="ADB23" s="168"/>
      <c r="ADC23" s="168"/>
      <c r="ADD23" s="168"/>
      <c r="ADE23" s="168"/>
      <c r="ADF23" s="168"/>
      <c r="ADG23" s="168"/>
      <c r="ADH23" s="168"/>
      <c r="ADI23" s="168"/>
      <c r="ADJ23" s="168"/>
      <c r="ADK23" s="168"/>
      <c r="ADL23" s="168"/>
      <c r="ADM23" s="168"/>
      <c r="ADN23" s="168"/>
      <c r="ADO23" s="168"/>
      <c r="ADP23" s="168"/>
      <c r="ADQ23" s="168"/>
      <c r="ADR23" s="168"/>
      <c r="ADS23" s="168"/>
      <c r="ADT23" s="168"/>
      <c r="ADU23" s="168"/>
      <c r="ADV23" s="168"/>
      <c r="ADW23" s="168"/>
      <c r="ADX23" s="168"/>
      <c r="ADY23" s="168"/>
      <c r="ADZ23" s="168"/>
      <c r="AEA23" s="168"/>
      <c r="AEB23" s="168"/>
      <c r="AEC23" s="168"/>
      <c r="AED23" s="168"/>
      <c r="AEE23" s="168"/>
      <c r="AEF23" s="168"/>
      <c r="AEG23" s="168"/>
      <c r="AEH23" s="168"/>
      <c r="AEI23" s="168"/>
      <c r="AEJ23" s="168"/>
      <c r="AEK23" s="168"/>
      <c r="AEL23" s="168"/>
      <c r="AEM23" s="168"/>
      <c r="AEN23" s="168"/>
      <c r="AEO23" s="168"/>
      <c r="AEP23" s="168"/>
      <c r="AEQ23" s="168"/>
      <c r="AER23" s="168"/>
      <c r="AES23" s="168"/>
      <c r="AET23" s="168"/>
      <c r="AEU23" s="168"/>
      <c r="AEV23" s="168"/>
      <c r="AEW23" s="168"/>
      <c r="AEX23" s="168"/>
      <c r="AEY23" s="168"/>
      <c r="AEZ23" s="168"/>
      <c r="AFA23" s="168"/>
      <c r="AFB23" s="168"/>
      <c r="AFC23" s="168"/>
      <c r="AFD23" s="168"/>
      <c r="AFE23" s="168"/>
      <c r="AFF23" s="168"/>
      <c r="AFG23" s="168"/>
      <c r="AFH23" s="168"/>
      <c r="AFI23" s="168"/>
      <c r="AFJ23" s="168"/>
      <c r="AFK23" s="168"/>
      <c r="AFL23" s="168"/>
      <c r="AFM23" s="168"/>
      <c r="AFN23" s="168"/>
      <c r="AFO23" s="168"/>
      <c r="AFP23" s="168"/>
      <c r="AFQ23" s="168"/>
      <c r="AFR23" s="168"/>
      <c r="AFS23" s="168"/>
      <c r="AFT23" s="168"/>
      <c r="AFU23" s="168"/>
      <c r="AFV23" s="168"/>
      <c r="AFW23" s="168"/>
      <c r="AFX23" s="168"/>
      <c r="AFY23" s="168"/>
      <c r="AFZ23" s="168"/>
      <c r="AGA23" s="168"/>
      <c r="AGB23" s="168"/>
      <c r="AGC23" s="168"/>
      <c r="AGD23" s="168"/>
      <c r="AGE23" s="168"/>
      <c r="AGF23" s="168"/>
      <c r="AGG23" s="168"/>
      <c r="AGH23" s="168"/>
      <c r="AGI23" s="168"/>
      <c r="AGJ23" s="168"/>
      <c r="AGK23" s="168"/>
      <c r="AGL23" s="168"/>
      <c r="AGM23" s="168"/>
      <c r="AGN23" s="168"/>
      <c r="AGO23" s="168"/>
      <c r="AGP23" s="168"/>
      <c r="AGQ23" s="168"/>
      <c r="AGR23" s="168"/>
      <c r="AGS23" s="168"/>
      <c r="AGT23" s="168"/>
      <c r="AGU23" s="168"/>
      <c r="AGV23" s="168"/>
      <c r="AGW23" s="168"/>
      <c r="AGX23" s="168"/>
      <c r="AGY23" s="168"/>
      <c r="AGZ23" s="168"/>
      <c r="AHA23" s="168"/>
      <c r="AHB23" s="168"/>
      <c r="AHC23" s="168"/>
      <c r="AHD23" s="168"/>
      <c r="AHE23" s="168"/>
      <c r="AHF23" s="168"/>
      <c r="AHG23" s="168"/>
      <c r="AHH23" s="168"/>
      <c r="AHI23" s="168"/>
      <c r="AHJ23" s="168"/>
      <c r="AHK23" s="168"/>
      <c r="AHL23" s="168"/>
      <c r="AHM23" s="168"/>
      <c r="AHN23" s="168"/>
      <c r="AHO23" s="168"/>
      <c r="AHP23" s="168"/>
      <c r="AHQ23" s="168"/>
      <c r="AHR23" s="168"/>
      <c r="AHS23" s="168"/>
      <c r="AHT23" s="168"/>
      <c r="AHU23" s="168"/>
      <c r="AHV23" s="168"/>
      <c r="AHW23" s="168"/>
      <c r="AHX23" s="168"/>
      <c r="AHY23" s="168"/>
      <c r="AHZ23" s="168"/>
      <c r="AIA23" s="168"/>
      <c r="AIB23" s="168"/>
      <c r="AIC23" s="168"/>
      <c r="AID23" s="168"/>
      <c r="AIE23" s="168"/>
      <c r="AIF23" s="168"/>
      <c r="AIG23" s="168"/>
      <c r="AIH23" s="168"/>
      <c r="AII23" s="168"/>
      <c r="AIJ23" s="168"/>
      <c r="AIK23" s="168"/>
      <c r="AIL23" s="168"/>
      <c r="AIM23" s="168"/>
      <c r="AIN23" s="168"/>
      <c r="AIO23" s="168"/>
      <c r="AIP23" s="168"/>
      <c r="AIQ23" s="168"/>
      <c r="AIR23" s="168"/>
      <c r="AIS23" s="168"/>
      <c r="AIT23" s="168"/>
      <c r="AIU23" s="168"/>
      <c r="AIV23" s="168"/>
      <c r="AIW23" s="168"/>
      <c r="AIX23" s="168"/>
      <c r="AIY23" s="168"/>
      <c r="AIZ23" s="168"/>
      <c r="AJA23" s="168"/>
      <c r="AJB23" s="168"/>
      <c r="AJC23" s="168"/>
      <c r="AJD23" s="168"/>
      <c r="AJE23" s="168"/>
      <c r="AJF23" s="168"/>
      <c r="AJG23" s="168"/>
      <c r="AJH23" s="168"/>
      <c r="AJI23" s="168"/>
      <c r="AJJ23" s="168"/>
      <c r="AJK23" s="168"/>
      <c r="AJL23" s="168"/>
      <c r="AJM23" s="168"/>
      <c r="AJN23" s="168"/>
      <c r="AJO23" s="168"/>
      <c r="AJP23" s="168"/>
      <c r="AJQ23" s="168"/>
      <c r="AJR23" s="168"/>
      <c r="AJS23" s="168"/>
      <c r="AJT23" s="168"/>
      <c r="AJU23" s="168"/>
      <c r="AJV23" s="168"/>
      <c r="AJW23" s="168"/>
      <c r="AJX23" s="168"/>
      <c r="AJY23" s="168"/>
      <c r="AJZ23" s="168"/>
      <c r="AKA23" s="168"/>
      <c r="AKB23" s="168"/>
      <c r="AKC23" s="168"/>
      <c r="AKD23" s="168"/>
      <c r="AKE23" s="168"/>
      <c r="AKF23" s="168"/>
      <c r="AKG23" s="168"/>
      <c r="AKH23" s="168"/>
      <c r="AKI23" s="168"/>
      <c r="AKJ23" s="168"/>
      <c r="AKK23" s="168"/>
      <c r="AKL23" s="168"/>
      <c r="AKM23" s="168"/>
      <c r="AKN23" s="168"/>
      <c r="AKO23" s="168"/>
      <c r="AKP23" s="168"/>
      <c r="AKQ23" s="168"/>
      <c r="AKR23" s="168"/>
      <c r="AKS23" s="168"/>
      <c r="AKT23" s="168"/>
      <c r="AKU23" s="168"/>
      <c r="AKV23" s="168"/>
      <c r="AKW23" s="168"/>
      <c r="AKX23" s="168"/>
      <c r="AKY23" s="168"/>
      <c r="AKZ23" s="168"/>
      <c r="ALA23" s="168"/>
      <c r="ALB23" s="168"/>
      <c r="ALC23" s="168"/>
      <c r="ALD23" s="168"/>
      <c r="ALE23" s="168"/>
      <c r="ALF23" s="168"/>
      <c r="ALG23" s="168"/>
      <c r="ALH23" s="168"/>
      <c r="ALI23" s="168"/>
      <c r="ALJ23" s="168"/>
      <c r="ALK23" s="168"/>
      <c r="ALL23" s="168"/>
      <c r="ALM23" s="168"/>
      <c r="ALN23" s="168"/>
      <c r="ALO23" s="168"/>
      <c r="ALP23" s="168"/>
      <c r="ALQ23" s="168"/>
      <c r="ALR23" s="168"/>
      <c r="ALS23" s="168"/>
      <c r="ALT23" s="168"/>
      <c r="ALU23" s="168"/>
      <c r="ALV23" s="168"/>
      <c r="ALW23" s="168"/>
      <c r="ALX23" s="168"/>
      <c r="ALY23" s="168"/>
      <c r="ALZ23" s="168"/>
      <c r="AMA23" s="168"/>
    </row>
    <row r="24" spans="3:1015" s="153" customFormat="1" x14ac:dyDescent="0.3">
      <c r="C24" s="253"/>
      <c r="D24" s="253"/>
      <c r="E24" s="253"/>
      <c r="F24" s="253"/>
      <c r="G24" s="253"/>
      <c r="H24" s="254"/>
      <c r="I24" s="168"/>
      <c r="J24" s="168"/>
      <c r="K24" s="253"/>
      <c r="L24" s="253"/>
      <c r="M24" s="253"/>
      <c r="N24" s="253"/>
      <c r="O24" s="253"/>
      <c r="P24" s="253"/>
      <c r="Q24" s="254"/>
      <c r="R24" s="168"/>
      <c r="S24" s="255"/>
      <c r="T24" s="256"/>
      <c r="U24" s="256"/>
      <c r="V24" s="256"/>
      <c r="W24" s="256"/>
      <c r="X24" s="256"/>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8"/>
      <c r="GI24" s="168"/>
      <c r="GJ24" s="168"/>
      <c r="GK24" s="168"/>
      <c r="GL24" s="168"/>
      <c r="GM24" s="168"/>
      <c r="GN24" s="168"/>
      <c r="GO24" s="168"/>
      <c r="GP24" s="168"/>
      <c r="GQ24" s="168"/>
      <c r="GR24" s="168"/>
      <c r="GS24" s="168"/>
      <c r="GT24" s="168"/>
      <c r="GU24" s="168"/>
      <c r="GV24" s="168"/>
      <c r="GW24" s="168"/>
      <c r="GX24" s="168"/>
      <c r="GY24" s="168"/>
      <c r="GZ24" s="168"/>
      <c r="HA24" s="168"/>
      <c r="HB24" s="168"/>
      <c r="HC24" s="168"/>
      <c r="HD24" s="168"/>
      <c r="HE24" s="168"/>
      <c r="HF24" s="168"/>
      <c r="HG24" s="168"/>
      <c r="HH24" s="168"/>
      <c r="HI24" s="168"/>
      <c r="HJ24" s="168"/>
      <c r="HK24" s="168"/>
      <c r="HL24" s="168"/>
      <c r="HM24" s="168"/>
      <c r="HN24" s="168"/>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168"/>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68"/>
      <c r="MV24" s="168"/>
      <c r="MW24" s="168"/>
      <c r="MX24" s="168"/>
      <c r="MY24" s="168"/>
      <c r="MZ24" s="168"/>
      <c r="NA24" s="168"/>
      <c r="NB24" s="168"/>
      <c r="NC24" s="168"/>
      <c r="ND24" s="168"/>
      <c r="NE24" s="168"/>
      <c r="NF24" s="168"/>
      <c r="NG24" s="168"/>
      <c r="NH24" s="168"/>
      <c r="NI24" s="168"/>
      <c r="NJ24" s="168"/>
      <c r="NK24" s="168"/>
      <c r="NL24" s="168"/>
      <c r="NM24" s="168"/>
      <c r="NN24" s="168"/>
      <c r="NO24" s="168"/>
      <c r="NP24" s="168"/>
      <c r="NQ24" s="168"/>
      <c r="NR24" s="168"/>
      <c r="NS24" s="168"/>
      <c r="NT24" s="168"/>
      <c r="NU24" s="168"/>
      <c r="NV24" s="168"/>
      <c r="NW24" s="168"/>
      <c r="NX24" s="168"/>
      <c r="NY24" s="168"/>
      <c r="NZ24" s="168"/>
      <c r="OA24" s="168"/>
      <c r="OB24" s="168"/>
      <c r="OC24" s="168"/>
      <c r="OD24" s="168"/>
      <c r="OE24" s="168"/>
      <c r="OF24" s="168"/>
      <c r="OG24" s="168"/>
      <c r="OH24" s="168"/>
      <c r="OI24" s="168"/>
      <c r="OJ24" s="168"/>
      <c r="OK24" s="168"/>
      <c r="OL24" s="168"/>
      <c r="OM24" s="168"/>
      <c r="ON24" s="168"/>
      <c r="OO24" s="168"/>
      <c r="OP24" s="168"/>
      <c r="OQ24" s="168"/>
      <c r="OR24" s="168"/>
      <c r="OS24" s="168"/>
      <c r="OT24" s="168"/>
      <c r="OU24" s="168"/>
      <c r="OV24" s="168"/>
      <c r="OW24" s="168"/>
      <c r="OX24" s="168"/>
      <c r="OY24" s="168"/>
      <c r="OZ24" s="168"/>
      <c r="PA24" s="168"/>
      <c r="PB24" s="168"/>
      <c r="PC24" s="168"/>
      <c r="PD24" s="168"/>
      <c r="PE24" s="168"/>
      <c r="PF24" s="168"/>
      <c r="PG24" s="168"/>
      <c r="PH24" s="168"/>
      <c r="PI24" s="168"/>
      <c r="PJ24" s="168"/>
      <c r="PK24" s="168"/>
      <c r="PL24" s="168"/>
      <c r="PM24" s="168"/>
      <c r="PN24" s="168"/>
      <c r="PO24" s="168"/>
      <c r="PP24" s="168"/>
      <c r="PQ24" s="168"/>
      <c r="PR24" s="168"/>
      <c r="PS24" s="168"/>
      <c r="PT24" s="168"/>
      <c r="PU24" s="168"/>
      <c r="PV24" s="168"/>
      <c r="PW24" s="168"/>
      <c r="PX24" s="168"/>
      <c r="PY24" s="168"/>
      <c r="PZ24" s="168"/>
      <c r="QA24" s="168"/>
      <c r="QB24" s="168"/>
      <c r="QC24" s="168"/>
      <c r="QD24" s="168"/>
      <c r="QE24" s="168"/>
      <c r="QF24" s="168"/>
      <c r="QG24" s="168"/>
      <c r="QH24" s="168"/>
      <c r="QI24" s="168"/>
      <c r="QJ24" s="168"/>
      <c r="QK24" s="168"/>
      <c r="QL24" s="168"/>
      <c r="QM24" s="168"/>
      <c r="QN24" s="168"/>
      <c r="QO24" s="168"/>
      <c r="QP24" s="168"/>
      <c r="QQ24" s="168"/>
      <c r="QR24" s="168"/>
      <c r="QS24" s="168"/>
      <c r="QT24" s="168"/>
      <c r="QU24" s="168"/>
      <c r="QV24" s="168"/>
      <c r="QW24" s="168"/>
      <c r="QX24" s="168"/>
      <c r="QY24" s="168"/>
      <c r="QZ24" s="168"/>
      <c r="RA24" s="168"/>
      <c r="RB24" s="168"/>
      <c r="RC24" s="168"/>
      <c r="RD24" s="168"/>
      <c r="RE24" s="168"/>
      <c r="RF24" s="168"/>
      <c r="RG24" s="168"/>
      <c r="RH24" s="168"/>
      <c r="RI24" s="168"/>
      <c r="RJ24" s="168"/>
      <c r="RK24" s="168"/>
      <c r="RL24" s="168"/>
      <c r="RM24" s="168"/>
      <c r="RN24" s="168"/>
      <c r="RO24" s="168"/>
      <c r="RP24" s="168"/>
      <c r="RQ24" s="168"/>
      <c r="RR24" s="168"/>
      <c r="RS24" s="168"/>
      <c r="RT24" s="168"/>
      <c r="RU24" s="168"/>
      <c r="RV24" s="168"/>
      <c r="RW24" s="168"/>
      <c r="RX24" s="168"/>
      <c r="RY24" s="168"/>
      <c r="RZ24" s="168"/>
      <c r="SA24" s="168"/>
      <c r="SB24" s="168"/>
      <c r="SC24" s="168"/>
      <c r="SD24" s="168"/>
      <c r="SE24" s="168"/>
      <c r="SF24" s="168"/>
      <c r="SG24" s="168"/>
      <c r="SH24" s="168"/>
      <c r="SI24" s="168"/>
      <c r="SJ24" s="168"/>
      <c r="SK24" s="168"/>
      <c r="SL24" s="168"/>
      <c r="SM24" s="168"/>
      <c r="SN24" s="168"/>
      <c r="SO24" s="168"/>
      <c r="SP24" s="168"/>
      <c r="SQ24" s="168"/>
      <c r="SR24" s="168"/>
      <c r="SS24" s="168"/>
      <c r="ST24" s="168"/>
      <c r="SU24" s="168"/>
      <c r="SV24" s="168"/>
      <c r="SW24" s="168"/>
      <c r="SX24" s="168"/>
      <c r="SY24" s="168"/>
      <c r="SZ24" s="168"/>
      <c r="TA24" s="168"/>
      <c r="TB24" s="168"/>
      <c r="TC24" s="168"/>
      <c r="TD24" s="168"/>
      <c r="TE24" s="168"/>
      <c r="TF24" s="168"/>
      <c r="TG24" s="168"/>
      <c r="TH24" s="168"/>
      <c r="TI24" s="168"/>
      <c r="TJ24" s="168"/>
      <c r="TK24" s="168"/>
      <c r="TL24" s="168"/>
      <c r="TM24" s="168"/>
      <c r="TN24" s="168"/>
      <c r="TO24" s="168"/>
      <c r="TP24" s="168"/>
      <c r="TQ24" s="168"/>
      <c r="TR24" s="168"/>
      <c r="TS24" s="168"/>
      <c r="TT24" s="168"/>
      <c r="TU24" s="168"/>
      <c r="TV24" s="168"/>
      <c r="TW24" s="168"/>
      <c r="TX24" s="168"/>
      <c r="TY24" s="168"/>
      <c r="TZ24" s="168"/>
      <c r="UA24" s="168"/>
      <c r="UB24" s="168"/>
      <c r="UC24" s="168"/>
      <c r="UD24" s="168"/>
      <c r="UE24" s="168"/>
      <c r="UF24" s="168"/>
      <c r="UG24" s="168"/>
      <c r="UH24" s="168"/>
      <c r="UI24" s="168"/>
      <c r="UJ24" s="168"/>
      <c r="UK24" s="168"/>
      <c r="UL24" s="168"/>
      <c r="UM24" s="168"/>
      <c r="UN24" s="168"/>
      <c r="UO24" s="168"/>
      <c r="UP24" s="168"/>
      <c r="UQ24" s="168"/>
      <c r="UR24" s="168"/>
      <c r="US24" s="168"/>
      <c r="UT24" s="168"/>
      <c r="UU24" s="168"/>
      <c r="UV24" s="168"/>
      <c r="UW24" s="168"/>
      <c r="UX24" s="168"/>
      <c r="UY24" s="168"/>
      <c r="UZ24" s="168"/>
      <c r="VA24" s="168"/>
      <c r="VB24" s="168"/>
      <c r="VC24" s="168"/>
      <c r="VD24" s="168"/>
      <c r="VE24" s="168"/>
      <c r="VF24" s="168"/>
      <c r="VG24" s="168"/>
      <c r="VH24" s="168"/>
      <c r="VI24" s="168"/>
      <c r="VJ24" s="168"/>
      <c r="VK24" s="168"/>
      <c r="VL24" s="168"/>
      <c r="VM24" s="168"/>
      <c r="VN24" s="168"/>
      <c r="VO24" s="168"/>
      <c r="VP24" s="168"/>
      <c r="VQ24" s="168"/>
      <c r="VR24" s="168"/>
      <c r="VS24" s="168"/>
      <c r="VT24" s="168"/>
      <c r="VU24" s="168"/>
      <c r="VV24" s="168"/>
      <c r="VW24" s="168"/>
      <c r="VX24" s="168"/>
      <c r="VY24" s="168"/>
      <c r="VZ24" s="168"/>
      <c r="WA24" s="168"/>
      <c r="WB24" s="168"/>
      <c r="WC24" s="168"/>
      <c r="WD24" s="168"/>
      <c r="WE24" s="168"/>
      <c r="WF24" s="168"/>
      <c r="WG24" s="168"/>
      <c r="WH24" s="168"/>
      <c r="WI24" s="168"/>
      <c r="WJ24" s="168"/>
      <c r="WK24" s="168"/>
      <c r="WL24" s="168"/>
      <c r="WM24" s="168"/>
      <c r="WN24" s="168"/>
      <c r="WO24" s="168"/>
      <c r="WP24" s="168"/>
      <c r="WQ24" s="168"/>
      <c r="WR24" s="168"/>
      <c r="WS24" s="168"/>
      <c r="WT24" s="168"/>
      <c r="WU24" s="168"/>
      <c r="WV24" s="168"/>
      <c r="WW24" s="168"/>
      <c r="WX24" s="168"/>
      <c r="WY24" s="168"/>
      <c r="WZ24" s="168"/>
      <c r="XA24" s="168"/>
      <c r="XB24" s="168"/>
      <c r="XC24" s="168"/>
      <c r="XD24" s="168"/>
      <c r="XE24" s="168"/>
      <c r="XF24" s="168"/>
      <c r="XG24" s="168"/>
      <c r="XH24" s="168"/>
      <c r="XI24" s="168"/>
      <c r="XJ24" s="168"/>
      <c r="XK24" s="168"/>
      <c r="XL24" s="168"/>
      <c r="XM24" s="168"/>
      <c r="XN24" s="168"/>
      <c r="XO24" s="168"/>
      <c r="XP24" s="168"/>
      <c r="XQ24" s="168"/>
      <c r="XR24" s="168"/>
      <c r="XS24" s="168"/>
      <c r="XT24" s="168"/>
      <c r="XU24" s="168"/>
      <c r="XV24" s="168"/>
      <c r="XW24" s="168"/>
      <c r="XX24" s="168"/>
      <c r="XY24" s="168"/>
      <c r="XZ24" s="168"/>
      <c r="YA24" s="168"/>
      <c r="YB24" s="168"/>
      <c r="YC24" s="168"/>
      <c r="YD24" s="168"/>
      <c r="YE24" s="168"/>
      <c r="YF24" s="168"/>
      <c r="YG24" s="168"/>
      <c r="YH24" s="168"/>
      <c r="YI24" s="168"/>
      <c r="YJ24" s="168"/>
      <c r="YK24" s="168"/>
      <c r="YL24" s="168"/>
      <c r="YM24" s="168"/>
      <c r="YN24" s="168"/>
      <c r="YO24" s="168"/>
      <c r="YP24" s="168"/>
      <c r="YQ24" s="168"/>
      <c r="YR24" s="168"/>
      <c r="YS24" s="168"/>
      <c r="YT24" s="168"/>
      <c r="YU24" s="168"/>
      <c r="YV24" s="168"/>
      <c r="YW24" s="168"/>
      <c r="YX24" s="168"/>
      <c r="YY24" s="168"/>
      <c r="YZ24" s="168"/>
      <c r="ZA24" s="168"/>
      <c r="ZB24" s="168"/>
      <c r="ZC24" s="168"/>
      <c r="ZD24" s="168"/>
      <c r="ZE24" s="168"/>
      <c r="ZF24" s="168"/>
      <c r="ZG24" s="168"/>
      <c r="ZH24" s="168"/>
      <c r="ZI24" s="168"/>
      <c r="ZJ24" s="168"/>
      <c r="ZK24" s="168"/>
      <c r="ZL24" s="168"/>
      <c r="ZM24" s="168"/>
      <c r="ZN24" s="168"/>
      <c r="ZO24" s="168"/>
      <c r="ZP24" s="168"/>
      <c r="ZQ24" s="168"/>
      <c r="ZR24" s="168"/>
      <c r="ZS24" s="168"/>
      <c r="ZT24" s="168"/>
      <c r="ZU24" s="168"/>
      <c r="ZV24" s="168"/>
      <c r="ZW24" s="168"/>
      <c r="ZX24" s="168"/>
      <c r="ZY24" s="168"/>
      <c r="ZZ24" s="168"/>
      <c r="AAA24" s="168"/>
      <c r="AAB24" s="168"/>
      <c r="AAC24" s="168"/>
      <c r="AAD24" s="168"/>
      <c r="AAE24" s="168"/>
      <c r="AAF24" s="168"/>
      <c r="AAG24" s="168"/>
      <c r="AAH24" s="168"/>
      <c r="AAI24" s="168"/>
      <c r="AAJ24" s="168"/>
      <c r="AAK24" s="168"/>
      <c r="AAL24" s="168"/>
      <c r="AAM24" s="168"/>
      <c r="AAN24" s="168"/>
      <c r="AAO24" s="168"/>
      <c r="AAP24" s="168"/>
      <c r="AAQ24" s="168"/>
      <c r="AAR24" s="168"/>
      <c r="AAS24" s="168"/>
      <c r="AAT24" s="168"/>
      <c r="AAU24" s="168"/>
      <c r="AAV24" s="168"/>
      <c r="AAW24" s="168"/>
      <c r="AAX24" s="168"/>
      <c r="AAY24" s="168"/>
      <c r="AAZ24" s="168"/>
      <c r="ABA24" s="168"/>
      <c r="ABB24" s="168"/>
      <c r="ABC24" s="168"/>
      <c r="ABD24" s="168"/>
      <c r="ABE24" s="168"/>
      <c r="ABF24" s="168"/>
      <c r="ABG24" s="168"/>
      <c r="ABH24" s="168"/>
      <c r="ABI24" s="168"/>
      <c r="ABJ24" s="168"/>
      <c r="ABK24" s="168"/>
      <c r="ABL24" s="168"/>
      <c r="ABM24" s="168"/>
      <c r="ABN24" s="168"/>
      <c r="ABO24" s="168"/>
      <c r="ABP24" s="168"/>
      <c r="ABQ24" s="168"/>
      <c r="ABR24" s="168"/>
      <c r="ABS24" s="168"/>
      <c r="ABT24" s="168"/>
      <c r="ABU24" s="168"/>
      <c r="ABV24" s="168"/>
      <c r="ABW24" s="168"/>
      <c r="ABX24" s="168"/>
      <c r="ABY24" s="168"/>
      <c r="ABZ24" s="168"/>
      <c r="ACA24" s="168"/>
      <c r="ACB24" s="168"/>
      <c r="ACC24" s="168"/>
      <c r="ACD24" s="168"/>
      <c r="ACE24" s="168"/>
      <c r="ACF24" s="168"/>
      <c r="ACG24" s="168"/>
      <c r="ACH24" s="168"/>
      <c r="ACI24" s="168"/>
      <c r="ACJ24" s="168"/>
      <c r="ACK24" s="168"/>
      <c r="ACL24" s="168"/>
      <c r="ACM24" s="168"/>
      <c r="ACN24" s="168"/>
      <c r="ACO24" s="168"/>
      <c r="ACP24" s="168"/>
      <c r="ACQ24" s="168"/>
      <c r="ACR24" s="168"/>
      <c r="ACS24" s="168"/>
      <c r="ACT24" s="168"/>
      <c r="ACU24" s="168"/>
      <c r="ACV24" s="168"/>
      <c r="ACW24" s="168"/>
      <c r="ACX24" s="168"/>
      <c r="ACY24" s="168"/>
      <c r="ACZ24" s="168"/>
      <c r="ADA24" s="168"/>
      <c r="ADB24" s="168"/>
      <c r="ADC24" s="168"/>
      <c r="ADD24" s="168"/>
      <c r="ADE24" s="168"/>
      <c r="ADF24" s="168"/>
      <c r="ADG24" s="168"/>
      <c r="ADH24" s="168"/>
      <c r="ADI24" s="168"/>
      <c r="ADJ24" s="168"/>
      <c r="ADK24" s="168"/>
      <c r="ADL24" s="168"/>
      <c r="ADM24" s="168"/>
      <c r="ADN24" s="168"/>
      <c r="ADO24" s="168"/>
      <c r="ADP24" s="168"/>
      <c r="ADQ24" s="168"/>
      <c r="ADR24" s="168"/>
      <c r="ADS24" s="168"/>
      <c r="ADT24" s="168"/>
      <c r="ADU24" s="168"/>
      <c r="ADV24" s="168"/>
      <c r="ADW24" s="168"/>
      <c r="ADX24" s="168"/>
      <c r="ADY24" s="168"/>
      <c r="ADZ24" s="168"/>
      <c r="AEA24" s="168"/>
      <c r="AEB24" s="168"/>
      <c r="AEC24" s="168"/>
      <c r="AED24" s="168"/>
      <c r="AEE24" s="168"/>
      <c r="AEF24" s="168"/>
      <c r="AEG24" s="168"/>
      <c r="AEH24" s="168"/>
      <c r="AEI24" s="168"/>
      <c r="AEJ24" s="168"/>
      <c r="AEK24" s="168"/>
      <c r="AEL24" s="168"/>
      <c r="AEM24" s="168"/>
      <c r="AEN24" s="168"/>
      <c r="AEO24" s="168"/>
      <c r="AEP24" s="168"/>
      <c r="AEQ24" s="168"/>
      <c r="AER24" s="168"/>
      <c r="AES24" s="168"/>
      <c r="AET24" s="168"/>
      <c r="AEU24" s="168"/>
      <c r="AEV24" s="168"/>
      <c r="AEW24" s="168"/>
      <c r="AEX24" s="168"/>
      <c r="AEY24" s="168"/>
      <c r="AEZ24" s="168"/>
      <c r="AFA24" s="168"/>
      <c r="AFB24" s="168"/>
      <c r="AFC24" s="168"/>
      <c r="AFD24" s="168"/>
      <c r="AFE24" s="168"/>
      <c r="AFF24" s="168"/>
      <c r="AFG24" s="168"/>
      <c r="AFH24" s="168"/>
      <c r="AFI24" s="168"/>
      <c r="AFJ24" s="168"/>
      <c r="AFK24" s="168"/>
      <c r="AFL24" s="168"/>
      <c r="AFM24" s="168"/>
      <c r="AFN24" s="168"/>
      <c r="AFO24" s="168"/>
      <c r="AFP24" s="168"/>
      <c r="AFQ24" s="168"/>
      <c r="AFR24" s="168"/>
      <c r="AFS24" s="168"/>
      <c r="AFT24" s="168"/>
      <c r="AFU24" s="168"/>
      <c r="AFV24" s="168"/>
      <c r="AFW24" s="168"/>
      <c r="AFX24" s="168"/>
      <c r="AFY24" s="168"/>
      <c r="AFZ24" s="168"/>
      <c r="AGA24" s="168"/>
      <c r="AGB24" s="168"/>
      <c r="AGC24" s="168"/>
      <c r="AGD24" s="168"/>
      <c r="AGE24" s="168"/>
      <c r="AGF24" s="168"/>
      <c r="AGG24" s="168"/>
      <c r="AGH24" s="168"/>
      <c r="AGI24" s="168"/>
      <c r="AGJ24" s="168"/>
      <c r="AGK24" s="168"/>
      <c r="AGL24" s="168"/>
      <c r="AGM24" s="168"/>
      <c r="AGN24" s="168"/>
      <c r="AGO24" s="168"/>
      <c r="AGP24" s="168"/>
      <c r="AGQ24" s="168"/>
      <c r="AGR24" s="168"/>
      <c r="AGS24" s="168"/>
      <c r="AGT24" s="168"/>
      <c r="AGU24" s="168"/>
      <c r="AGV24" s="168"/>
      <c r="AGW24" s="168"/>
      <c r="AGX24" s="168"/>
      <c r="AGY24" s="168"/>
      <c r="AGZ24" s="168"/>
      <c r="AHA24" s="168"/>
      <c r="AHB24" s="168"/>
      <c r="AHC24" s="168"/>
      <c r="AHD24" s="168"/>
      <c r="AHE24" s="168"/>
      <c r="AHF24" s="168"/>
      <c r="AHG24" s="168"/>
      <c r="AHH24" s="168"/>
      <c r="AHI24" s="168"/>
      <c r="AHJ24" s="168"/>
      <c r="AHK24" s="168"/>
      <c r="AHL24" s="168"/>
      <c r="AHM24" s="168"/>
      <c r="AHN24" s="168"/>
      <c r="AHO24" s="168"/>
      <c r="AHP24" s="168"/>
      <c r="AHQ24" s="168"/>
      <c r="AHR24" s="168"/>
      <c r="AHS24" s="168"/>
      <c r="AHT24" s="168"/>
      <c r="AHU24" s="168"/>
      <c r="AHV24" s="168"/>
      <c r="AHW24" s="168"/>
      <c r="AHX24" s="168"/>
      <c r="AHY24" s="168"/>
      <c r="AHZ24" s="168"/>
      <c r="AIA24" s="168"/>
      <c r="AIB24" s="168"/>
      <c r="AIC24" s="168"/>
      <c r="AID24" s="168"/>
      <c r="AIE24" s="168"/>
      <c r="AIF24" s="168"/>
      <c r="AIG24" s="168"/>
      <c r="AIH24" s="168"/>
      <c r="AII24" s="168"/>
      <c r="AIJ24" s="168"/>
      <c r="AIK24" s="168"/>
      <c r="AIL24" s="168"/>
      <c r="AIM24" s="168"/>
      <c r="AIN24" s="168"/>
      <c r="AIO24" s="168"/>
      <c r="AIP24" s="168"/>
      <c r="AIQ24" s="168"/>
      <c r="AIR24" s="168"/>
      <c r="AIS24" s="168"/>
      <c r="AIT24" s="168"/>
      <c r="AIU24" s="168"/>
      <c r="AIV24" s="168"/>
      <c r="AIW24" s="168"/>
      <c r="AIX24" s="168"/>
      <c r="AIY24" s="168"/>
      <c r="AIZ24" s="168"/>
      <c r="AJA24" s="168"/>
      <c r="AJB24" s="168"/>
      <c r="AJC24" s="168"/>
      <c r="AJD24" s="168"/>
      <c r="AJE24" s="168"/>
      <c r="AJF24" s="168"/>
      <c r="AJG24" s="168"/>
      <c r="AJH24" s="168"/>
      <c r="AJI24" s="168"/>
      <c r="AJJ24" s="168"/>
      <c r="AJK24" s="168"/>
      <c r="AJL24" s="168"/>
      <c r="AJM24" s="168"/>
      <c r="AJN24" s="168"/>
      <c r="AJO24" s="168"/>
      <c r="AJP24" s="168"/>
      <c r="AJQ24" s="168"/>
      <c r="AJR24" s="168"/>
      <c r="AJS24" s="168"/>
      <c r="AJT24" s="168"/>
      <c r="AJU24" s="168"/>
      <c r="AJV24" s="168"/>
      <c r="AJW24" s="168"/>
      <c r="AJX24" s="168"/>
      <c r="AJY24" s="168"/>
      <c r="AJZ24" s="168"/>
      <c r="AKA24" s="168"/>
      <c r="AKB24" s="168"/>
      <c r="AKC24" s="168"/>
      <c r="AKD24" s="168"/>
      <c r="AKE24" s="168"/>
      <c r="AKF24" s="168"/>
      <c r="AKG24" s="168"/>
      <c r="AKH24" s="168"/>
      <c r="AKI24" s="168"/>
      <c r="AKJ24" s="168"/>
      <c r="AKK24" s="168"/>
      <c r="AKL24" s="168"/>
      <c r="AKM24" s="168"/>
      <c r="AKN24" s="168"/>
      <c r="AKO24" s="168"/>
      <c r="AKP24" s="168"/>
      <c r="AKQ24" s="168"/>
      <c r="AKR24" s="168"/>
      <c r="AKS24" s="168"/>
      <c r="AKT24" s="168"/>
      <c r="AKU24" s="168"/>
      <c r="AKV24" s="168"/>
      <c r="AKW24" s="168"/>
      <c r="AKX24" s="168"/>
      <c r="AKY24" s="168"/>
      <c r="AKZ24" s="168"/>
      <c r="ALA24" s="168"/>
      <c r="ALB24" s="168"/>
      <c r="ALC24" s="168"/>
      <c r="ALD24" s="168"/>
      <c r="ALE24" s="168"/>
      <c r="ALF24" s="168"/>
      <c r="ALG24" s="168"/>
      <c r="ALH24" s="168"/>
      <c r="ALI24" s="168"/>
      <c r="ALJ24" s="168"/>
      <c r="ALK24" s="168"/>
      <c r="ALL24" s="168"/>
      <c r="ALM24" s="168"/>
      <c r="ALN24" s="168"/>
      <c r="ALO24" s="168"/>
      <c r="ALP24" s="168"/>
      <c r="ALQ24" s="168"/>
      <c r="ALR24" s="168"/>
      <c r="ALS24" s="168"/>
      <c r="ALT24" s="168"/>
      <c r="ALU24" s="168"/>
      <c r="ALV24" s="168"/>
      <c r="ALW24" s="168"/>
      <c r="ALX24" s="168"/>
      <c r="ALY24" s="168"/>
      <c r="ALZ24" s="168"/>
      <c r="AMA24" s="168"/>
    </row>
    <row r="25" spans="3:1015" s="153" customFormat="1" x14ac:dyDescent="0.3">
      <c r="C25" s="253"/>
      <c r="D25" s="253"/>
      <c r="E25" s="253"/>
      <c r="F25" s="253"/>
      <c r="G25" s="253"/>
      <c r="H25" s="254"/>
      <c r="I25" s="168"/>
      <c r="J25" s="168"/>
      <c r="K25" s="253"/>
      <c r="L25" s="253"/>
      <c r="M25" s="253"/>
      <c r="N25" s="253"/>
      <c r="O25" s="253"/>
      <c r="P25" s="253"/>
      <c r="Q25" s="254"/>
      <c r="R25" s="168"/>
      <c r="S25" s="255"/>
      <c r="T25" s="256"/>
      <c r="U25" s="256"/>
      <c r="V25" s="256"/>
      <c r="W25" s="256"/>
      <c r="X25" s="256"/>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c r="FO25" s="168"/>
      <c r="FP25" s="168"/>
      <c r="FQ25" s="168"/>
      <c r="FR25" s="168"/>
      <c r="FS25" s="168"/>
      <c r="FT25" s="168"/>
      <c r="FU25" s="168"/>
      <c r="FV25" s="168"/>
      <c r="FW25" s="168"/>
      <c r="FX25" s="168"/>
      <c r="FY25" s="168"/>
      <c r="FZ25" s="168"/>
      <c r="GA25" s="168"/>
      <c r="GB25" s="168"/>
      <c r="GC25" s="168"/>
      <c r="GD25" s="168"/>
      <c r="GE25" s="168"/>
      <c r="GF25" s="168"/>
      <c r="GG25" s="168"/>
      <c r="GH25" s="168"/>
      <c r="GI25" s="168"/>
      <c r="GJ25" s="168"/>
      <c r="GK25" s="168"/>
      <c r="GL25" s="168"/>
      <c r="GM25" s="168"/>
      <c r="GN25" s="168"/>
      <c r="GO25" s="168"/>
      <c r="GP25" s="168"/>
      <c r="GQ25" s="168"/>
      <c r="GR25" s="168"/>
      <c r="GS25" s="168"/>
      <c r="GT25" s="168"/>
      <c r="GU25" s="168"/>
      <c r="GV25" s="168"/>
      <c r="GW25" s="168"/>
      <c r="GX25" s="168"/>
      <c r="GY25" s="168"/>
      <c r="GZ25" s="168"/>
      <c r="HA25" s="168"/>
      <c r="HB25" s="168"/>
      <c r="HC25" s="168"/>
      <c r="HD25" s="168"/>
      <c r="HE25" s="168"/>
      <c r="HF25" s="168"/>
      <c r="HG25" s="168"/>
      <c r="HH25" s="168"/>
      <c r="HI25" s="168"/>
      <c r="HJ25" s="168"/>
      <c r="HK25" s="168"/>
      <c r="HL25" s="168"/>
      <c r="HM25" s="168"/>
      <c r="HN25" s="168"/>
      <c r="HO25" s="168"/>
      <c r="HP25" s="168"/>
      <c r="HQ25" s="168"/>
      <c r="HR25" s="168"/>
      <c r="HS25" s="168"/>
      <c r="HT25" s="168"/>
      <c r="HU25" s="168"/>
      <c r="HV25" s="168"/>
      <c r="HW25" s="168"/>
      <c r="HX25" s="168"/>
      <c r="HY25" s="168"/>
      <c r="HZ25" s="168"/>
      <c r="IA25" s="168"/>
      <c r="IB25" s="168"/>
      <c r="IC25" s="168"/>
      <c r="ID25" s="168"/>
      <c r="IE25" s="168"/>
      <c r="IF25" s="168"/>
      <c r="IG25" s="168"/>
      <c r="IH25" s="168"/>
      <c r="II25" s="168"/>
      <c r="IJ25" s="168"/>
      <c r="IK25" s="168"/>
      <c r="IL25" s="168"/>
      <c r="IM25" s="168"/>
      <c r="IN25" s="168"/>
      <c r="IO25" s="168"/>
      <c r="IP25" s="168"/>
      <c r="IQ25" s="168"/>
      <c r="IR25" s="168"/>
      <c r="IS25" s="168"/>
      <c r="IT25" s="168"/>
      <c r="IU25" s="168"/>
      <c r="IV25" s="168"/>
      <c r="IW25" s="168"/>
      <c r="IX25" s="168"/>
      <c r="IY25" s="168"/>
      <c r="IZ25" s="168"/>
      <c r="JA25" s="168"/>
      <c r="JB25" s="168"/>
      <c r="JC25" s="168"/>
      <c r="JD25" s="168"/>
      <c r="JE25" s="168"/>
      <c r="JF25" s="168"/>
      <c r="JG25" s="168"/>
      <c r="JH25" s="168"/>
      <c r="JI25" s="168"/>
      <c r="JJ25" s="168"/>
      <c r="JK25" s="168"/>
      <c r="JL25" s="168"/>
      <c r="JM25" s="168"/>
      <c r="JN25" s="168"/>
      <c r="JO25" s="168"/>
      <c r="JP25" s="168"/>
      <c r="JQ25" s="168"/>
      <c r="JR25" s="168"/>
      <c r="JS25" s="168"/>
      <c r="JT25" s="168"/>
      <c r="JU25" s="168"/>
      <c r="JV25" s="168"/>
      <c r="JW25" s="168"/>
      <c r="JX25" s="168"/>
      <c r="JY25" s="168"/>
      <c r="JZ25" s="168"/>
      <c r="KA25" s="168"/>
      <c r="KB25" s="168"/>
      <c r="KC25" s="168"/>
      <c r="KD25" s="168"/>
      <c r="KE25" s="168"/>
      <c r="KF25" s="168"/>
      <c r="KG25" s="168"/>
      <c r="KH25" s="168"/>
      <c r="KI25" s="168"/>
      <c r="KJ25" s="168"/>
      <c r="KK25" s="168"/>
      <c r="KL25" s="168"/>
      <c r="KM25" s="168"/>
      <c r="KN25" s="168"/>
      <c r="KO25" s="168"/>
      <c r="KP25" s="168"/>
      <c r="KQ25" s="168"/>
      <c r="KR25" s="168"/>
      <c r="KS25" s="168"/>
      <c r="KT25" s="168"/>
      <c r="KU25" s="168"/>
      <c r="KV25" s="168"/>
      <c r="KW25" s="168"/>
      <c r="KX25" s="168"/>
      <c r="KY25" s="168"/>
      <c r="KZ25" s="168"/>
      <c r="LA25" s="168"/>
      <c r="LB25" s="168"/>
      <c r="LC25" s="168"/>
      <c r="LD25" s="168"/>
      <c r="LE25" s="168"/>
      <c r="LF25" s="168"/>
      <c r="LG25" s="168"/>
      <c r="LH25" s="168"/>
      <c r="LI25" s="168"/>
      <c r="LJ25" s="168"/>
      <c r="LK25" s="168"/>
      <c r="LL25" s="168"/>
      <c r="LM25" s="168"/>
      <c r="LN25" s="168"/>
      <c r="LO25" s="168"/>
      <c r="LP25" s="168"/>
      <c r="LQ25" s="168"/>
      <c r="LR25" s="168"/>
      <c r="LS25" s="168"/>
      <c r="LT25" s="168"/>
      <c r="LU25" s="168"/>
      <c r="LV25" s="168"/>
      <c r="LW25" s="168"/>
      <c r="LX25" s="168"/>
      <c r="LY25" s="168"/>
      <c r="LZ25" s="168"/>
      <c r="MA25" s="168"/>
      <c r="MB25" s="168"/>
      <c r="MC25" s="168"/>
      <c r="MD25" s="168"/>
      <c r="ME25" s="168"/>
      <c r="MF25" s="168"/>
      <c r="MG25" s="168"/>
      <c r="MH25" s="168"/>
      <c r="MI25" s="168"/>
      <c r="MJ25" s="168"/>
      <c r="MK25" s="168"/>
      <c r="ML25" s="168"/>
      <c r="MM25" s="168"/>
      <c r="MN25" s="168"/>
      <c r="MO25" s="168"/>
      <c r="MP25" s="168"/>
      <c r="MQ25" s="168"/>
      <c r="MR25" s="168"/>
      <c r="MS25" s="168"/>
      <c r="MT25" s="168"/>
      <c r="MU25" s="168"/>
      <c r="MV25" s="168"/>
      <c r="MW25" s="168"/>
      <c r="MX25" s="168"/>
      <c r="MY25" s="168"/>
      <c r="MZ25" s="168"/>
      <c r="NA25" s="168"/>
      <c r="NB25" s="168"/>
      <c r="NC25" s="168"/>
      <c r="ND25" s="168"/>
      <c r="NE25" s="168"/>
      <c r="NF25" s="168"/>
      <c r="NG25" s="168"/>
      <c r="NH25" s="168"/>
      <c r="NI25" s="168"/>
      <c r="NJ25" s="168"/>
      <c r="NK25" s="168"/>
      <c r="NL25" s="168"/>
      <c r="NM25" s="168"/>
      <c r="NN25" s="168"/>
      <c r="NO25" s="168"/>
      <c r="NP25" s="168"/>
      <c r="NQ25" s="168"/>
      <c r="NR25" s="168"/>
      <c r="NS25" s="168"/>
      <c r="NT25" s="168"/>
      <c r="NU25" s="168"/>
      <c r="NV25" s="168"/>
      <c r="NW25" s="168"/>
      <c r="NX25" s="168"/>
      <c r="NY25" s="168"/>
      <c r="NZ25" s="168"/>
      <c r="OA25" s="168"/>
      <c r="OB25" s="168"/>
      <c r="OC25" s="168"/>
      <c r="OD25" s="168"/>
      <c r="OE25" s="168"/>
      <c r="OF25" s="168"/>
      <c r="OG25" s="168"/>
      <c r="OH25" s="168"/>
      <c r="OI25" s="168"/>
      <c r="OJ25" s="168"/>
      <c r="OK25" s="168"/>
      <c r="OL25" s="168"/>
      <c r="OM25" s="168"/>
      <c r="ON25" s="168"/>
      <c r="OO25" s="168"/>
      <c r="OP25" s="168"/>
      <c r="OQ25" s="168"/>
      <c r="OR25" s="168"/>
      <c r="OS25" s="168"/>
      <c r="OT25" s="168"/>
      <c r="OU25" s="168"/>
      <c r="OV25" s="168"/>
      <c r="OW25" s="168"/>
      <c r="OX25" s="168"/>
      <c r="OY25" s="168"/>
      <c r="OZ25" s="168"/>
      <c r="PA25" s="168"/>
      <c r="PB25" s="168"/>
      <c r="PC25" s="168"/>
      <c r="PD25" s="168"/>
      <c r="PE25" s="168"/>
      <c r="PF25" s="168"/>
      <c r="PG25" s="168"/>
      <c r="PH25" s="168"/>
      <c r="PI25" s="168"/>
      <c r="PJ25" s="168"/>
      <c r="PK25" s="168"/>
      <c r="PL25" s="168"/>
      <c r="PM25" s="168"/>
      <c r="PN25" s="168"/>
      <c r="PO25" s="168"/>
      <c r="PP25" s="168"/>
      <c r="PQ25" s="168"/>
      <c r="PR25" s="168"/>
      <c r="PS25" s="168"/>
      <c r="PT25" s="168"/>
      <c r="PU25" s="168"/>
      <c r="PV25" s="168"/>
      <c r="PW25" s="168"/>
      <c r="PX25" s="168"/>
      <c r="PY25" s="168"/>
      <c r="PZ25" s="168"/>
      <c r="QA25" s="168"/>
      <c r="QB25" s="168"/>
      <c r="QC25" s="168"/>
      <c r="QD25" s="168"/>
      <c r="QE25" s="168"/>
      <c r="QF25" s="168"/>
      <c r="QG25" s="168"/>
      <c r="QH25" s="168"/>
      <c r="QI25" s="168"/>
      <c r="QJ25" s="168"/>
      <c r="QK25" s="168"/>
      <c r="QL25" s="168"/>
      <c r="QM25" s="168"/>
      <c r="QN25" s="168"/>
      <c r="QO25" s="168"/>
      <c r="QP25" s="168"/>
      <c r="QQ25" s="168"/>
      <c r="QR25" s="168"/>
      <c r="QS25" s="168"/>
      <c r="QT25" s="168"/>
      <c r="QU25" s="168"/>
      <c r="QV25" s="168"/>
      <c r="QW25" s="168"/>
      <c r="QX25" s="168"/>
      <c r="QY25" s="168"/>
      <c r="QZ25" s="168"/>
      <c r="RA25" s="168"/>
      <c r="RB25" s="168"/>
      <c r="RC25" s="168"/>
      <c r="RD25" s="168"/>
      <c r="RE25" s="168"/>
      <c r="RF25" s="168"/>
      <c r="RG25" s="168"/>
      <c r="RH25" s="168"/>
      <c r="RI25" s="168"/>
      <c r="RJ25" s="168"/>
      <c r="RK25" s="168"/>
      <c r="RL25" s="168"/>
      <c r="RM25" s="168"/>
      <c r="RN25" s="168"/>
      <c r="RO25" s="168"/>
      <c r="RP25" s="168"/>
      <c r="RQ25" s="168"/>
      <c r="RR25" s="168"/>
      <c r="RS25" s="168"/>
      <c r="RT25" s="168"/>
      <c r="RU25" s="168"/>
      <c r="RV25" s="168"/>
      <c r="RW25" s="168"/>
      <c r="RX25" s="168"/>
      <c r="RY25" s="168"/>
      <c r="RZ25" s="168"/>
      <c r="SA25" s="168"/>
      <c r="SB25" s="168"/>
      <c r="SC25" s="168"/>
      <c r="SD25" s="168"/>
      <c r="SE25" s="168"/>
      <c r="SF25" s="168"/>
      <c r="SG25" s="168"/>
      <c r="SH25" s="168"/>
      <c r="SI25" s="168"/>
      <c r="SJ25" s="168"/>
      <c r="SK25" s="168"/>
      <c r="SL25" s="168"/>
      <c r="SM25" s="168"/>
      <c r="SN25" s="168"/>
      <c r="SO25" s="168"/>
      <c r="SP25" s="168"/>
      <c r="SQ25" s="168"/>
      <c r="SR25" s="168"/>
      <c r="SS25" s="168"/>
      <c r="ST25" s="168"/>
      <c r="SU25" s="168"/>
      <c r="SV25" s="168"/>
      <c r="SW25" s="168"/>
      <c r="SX25" s="168"/>
      <c r="SY25" s="168"/>
      <c r="SZ25" s="168"/>
      <c r="TA25" s="168"/>
      <c r="TB25" s="168"/>
      <c r="TC25" s="168"/>
      <c r="TD25" s="168"/>
      <c r="TE25" s="168"/>
      <c r="TF25" s="168"/>
      <c r="TG25" s="168"/>
      <c r="TH25" s="168"/>
      <c r="TI25" s="168"/>
      <c r="TJ25" s="168"/>
      <c r="TK25" s="168"/>
      <c r="TL25" s="168"/>
      <c r="TM25" s="168"/>
      <c r="TN25" s="168"/>
      <c r="TO25" s="168"/>
      <c r="TP25" s="168"/>
      <c r="TQ25" s="168"/>
      <c r="TR25" s="168"/>
      <c r="TS25" s="168"/>
      <c r="TT25" s="168"/>
      <c r="TU25" s="168"/>
      <c r="TV25" s="168"/>
      <c r="TW25" s="168"/>
      <c r="TX25" s="168"/>
      <c r="TY25" s="168"/>
      <c r="TZ25" s="168"/>
      <c r="UA25" s="168"/>
      <c r="UB25" s="168"/>
      <c r="UC25" s="168"/>
      <c r="UD25" s="168"/>
      <c r="UE25" s="168"/>
      <c r="UF25" s="168"/>
      <c r="UG25" s="168"/>
      <c r="UH25" s="168"/>
      <c r="UI25" s="168"/>
      <c r="UJ25" s="168"/>
      <c r="UK25" s="168"/>
      <c r="UL25" s="168"/>
      <c r="UM25" s="168"/>
      <c r="UN25" s="168"/>
      <c r="UO25" s="168"/>
      <c r="UP25" s="168"/>
      <c r="UQ25" s="168"/>
      <c r="UR25" s="168"/>
      <c r="US25" s="168"/>
      <c r="UT25" s="168"/>
      <c r="UU25" s="168"/>
      <c r="UV25" s="168"/>
      <c r="UW25" s="168"/>
      <c r="UX25" s="168"/>
      <c r="UY25" s="168"/>
      <c r="UZ25" s="168"/>
      <c r="VA25" s="168"/>
      <c r="VB25" s="168"/>
      <c r="VC25" s="168"/>
      <c r="VD25" s="168"/>
      <c r="VE25" s="168"/>
      <c r="VF25" s="168"/>
      <c r="VG25" s="168"/>
      <c r="VH25" s="168"/>
      <c r="VI25" s="168"/>
      <c r="VJ25" s="168"/>
      <c r="VK25" s="168"/>
      <c r="VL25" s="168"/>
      <c r="VM25" s="168"/>
      <c r="VN25" s="168"/>
      <c r="VO25" s="168"/>
      <c r="VP25" s="168"/>
      <c r="VQ25" s="168"/>
      <c r="VR25" s="168"/>
      <c r="VS25" s="168"/>
      <c r="VT25" s="168"/>
      <c r="VU25" s="168"/>
      <c r="VV25" s="168"/>
      <c r="VW25" s="168"/>
      <c r="VX25" s="168"/>
      <c r="VY25" s="168"/>
      <c r="VZ25" s="168"/>
      <c r="WA25" s="168"/>
      <c r="WB25" s="168"/>
      <c r="WC25" s="168"/>
      <c r="WD25" s="168"/>
      <c r="WE25" s="168"/>
      <c r="WF25" s="168"/>
      <c r="WG25" s="168"/>
      <c r="WH25" s="168"/>
      <c r="WI25" s="168"/>
      <c r="WJ25" s="168"/>
      <c r="WK25" s="168"/>
      <c r="WL25" s="168"/>
      <c r="WM25" s="168"/>
      <c r="WN25" s="168"/>
      <c r="WO25" s="168"/>
      <c r="WP25" s="168"/>
      <c r="WQ25" s="168"/>
      <c r="WR25" s="168"/>
      <c r="WS25" s="168"/>
      <c r="WT25" s="168"/>
      <c r="WU25" s="168"/>
      <c r="WV25" s="168"/>
      <c r="WW25" s="168"/>
      <c r="WX25" s="168"/>
      <c r="WY25" s="168"/>
      <c r="WZ25" s="168"/>
      <c r="XA25" s="168"/>
      <c r="XB25" s="168"/>
      <c r="XC25" s="168"/>
      <c r="XD25" s="168"/>
      <c r="XE25" s="168"/>
      <c r="XF25" s="168"/>
      <c r="XG25" s="168"/>
      <c r="XH25" s="168"/>
      <c r="XI25" s="168"/>
      <c r="XJ25" s="168"/>
      <c r="XK25" s="168"/>
      <c r="XL25" s="168"/>
      <c r="XM25" s="168"/>
      <c r="XN25" s="168"/>
      <c r="XO25" s="168"/>
      <c r="XP25" s="168"/>
      <c r="XQ25" s="168"/>
      <c r="XR25" s="168"/>
      <c r="XS25" s="168"/>
      <c r="XT25" s="168"/>
      <c r="XU25" s="168"/>
      <c r="XV25" s="168"/>
      <c r="XW25" s="168"/>
      <c r="XX25" s="168"/>
      <c r="XY25" s="168"/>
      <c r="XZ25" s="168"/>
      <c r="YA25" s="168"/>
      <c r="YB25" s="168"/>
      <c r="YC25" s="168"/>
      <c r="YD25" s="168"/>
      <c r="YE25" s="168"/>
      <c r="YF25" s="168"/>
      <c r="YG25" s="168"/>
      <c r="YH25" s="168"/>
      <c r="YI25" s="168"/>
      <c r="YJ25" s="168"/>
      <c r="YK25" s="168"/>
      <c r="YL25" s="168"/>
      <c r="YM25" s="168"/>
      <c r="YN25" s="168"/>
      <c r="YO25" s="168"/>
      <c r="YP25" s="168"/>
      <c r="YQ25" s="168"/>
      <c r="YR25" s="168"/>
      <c r="YS25" s="168"/>
      <c r="YT25" s="168"/>
      <c r="YU25" s="168"/>
      <c r="YV25" s="168"/>
      <c r="YW25" s="168"/>
      <c r="YX25" s="168"/>
      <c r="YY25" s="168"/>
      <c r="YZ25" s="168"/>
      <c r="ZA25" s="168"/>
      <c r="ZB25" s="168"/>
      <c r="ZC25" s="168"/>
      <c r="ZD25" s="168"/>
      <c r="ZE25" s="168"/>
      <c r="ZF25" s="168"/>
      <c r="ZG25" s="168"/>
      <c r="ZH25" s="168"/>
      <c r="ZI25" s="168"/>
      <c r="ZJ25" s="168"/>
      <c r="ZK25" s="168"/>
      <c r="ZL25" s="168"/>
      <c r="ZM25" s="168"/>
      <c r="ZN25" s="168"/>
      <c r="ZO25" s="168"/>
      <c r="ZP25" s="168"/>
      <c r="ZQ25" s="168"/>
      <c r="ZR25" s="168"/>
      <c r="ZS25" s="168"/>
      <c r="ZT25" s="168"/>
      <c r="ZU25" s="168"/>
      <c r="ZV25" s="168"/>
      <c r="ZW25" s="168"/>
      <c r="ZX25" s="168"/>
      <c r="ZY25" s="168"/>
      <c r="ZZ25" s="168"/>
      <c r="AAA25" s="168"/>
      <c r="AAB25" s="168"/>
      <c r="AAC25" s="168"/>
      <c r="AAD25" s="168"/>
      <c r="AAE25" s="168"/>
      <c r="AAF25" s="168"/>
      <c r="AAG25" s="168"/>
      <c r="AAH25" s="168"/>
      <c r="AAI25" s="168"/>
      <c r="AAJ25" s="168"/>
      <c r="AAK25" s="168"/>
      <c r="AAL25" s="168"/>
      <c r="AAM25" s="168"/>
      <c r="AAN25" s="168"/>
      <c r="AAO25" s="168"/>
      <c r="AAP25" s="168"/>
      <c r="AAQ25" s="168"/>
      <c r="AAR25" s="168"/>
      <c r="AAS25" s="168"/>
      <c r="AAT25" s="168"/>
      <c r="AAU25" s="168"/>
      <c r="AAV25" s="168"/>
      <c r="AAW25" s="168"/>
      <c r="AAX25" s="168"/>
      <c r="AAY25" s="168"/>
      <c r="AAZ25" s="168"/>
      <c r="ABA25" s="168"/>
      <c r="ABB25" s="168"/>
      <c r="ABC25" s="168"/>
      <c r="ABD25" s="168"/>
      <c r="ABE25" s="168"/>
      <c r="ABF25" s="168"/>
      <c r="ABG25" s="168"/>
      <c r="ABH25" s="168"/>
      <c r="ABI25" s="168"/>
      <c r="ABJ25" s="168"/>
      <c r="ABK25" s="168"/>
      <c r="ABL25" s="168"/>
      <c r="ABM25" s="168"/>
      <c r="ABN25" s="168"/>
      <c r="ABO25" s="168"/>
      <c r="ABP25" s="168"/>
      <c r="ABQ25" s="168"/>
      <c r="ABR25" s="168"/>
      <c r="ABS25" s="168"/>
      <c r="ABT25" s="168"/>
      <c r="ABU25" s="168"/>
      <c r="ABV25" s="168"/>
      <c r="ABW25" s="168"/>
      <c r="ABX25" s="168"/>
      <c r="ABY25" s="168"/>
      <c r="ABZ25" s="168"/>
      <c r="ACA25" s="168"/>
      <c r="ACB25" s="168"/>
      <c r="ACC25" s="168"/>
      <c r="ACD25" s="168"/>
      <c r="ACE25" s="168"/>
      <c r="ACF25" s="168"/>
      <c r="ACG25" s="168"/>
      <c r="ACH25" s="168"/>
      <c r="ACI25" s="168"/>
      <c r="ACJ25" s="168"/>
      <c r="ACK25" s="168"/>
      <c r="ACL25" s="168"/>
      <c r="ACM25" s="168"/>
      <c r="ACN25" s="168"/>
      <c r="ACO25" s="168"/>
      <c r="ACP25" s="168"/>
      <c r="ACQ25" s="168"/>
      <c r="ACR25" s="168"/>
      <c r="ACS25" s="168"/>
      <c r="ACT25" s="168"/>
      <c r="ACU25" s="168"/>
      <c r="ACV25" s="168"/>
      <c r="ACW25" s="168"/>
      <c r="ACX25" s="168"/>
      <c r="ACY25" s="168"/>
      <c r="ACZ25" s="168"/>
      <c r="ADA25" s="168"/>
      <c r="ADB25" s="168"/>
      <c r="ADC25" s="168"/>
      <c r="ADD25" s="168"/>
      <c r="ADE25" s="168"/>
      <c r="ADF25" s="168"/>
      <c r="ADG25" s="168"/>
      <c r="ADH25" s="168"/>
      <c r="ADI25" s="168"/>
      <c r="ADJ25" s="168"/>
      <c r="ADK25" s="168"/>
      <c r="ADL25" s="168"/>
      <c r="ADM25" s="168"/>
      <c r="ADN25" s="168"/>
      <c r="ADO25" s="168"/>
      <c r="ADP25" s="168"/>
      <c r="ADQ25" s="168"/>
      <c r="ADR25" s="168"/>
      <c r="ADS25" s="168"/>
      <c r="ADT25" s="168"/>
      <c r="ADU25" s="168"/>
      <c r="ADV25" s="168"/>
      <c r="ADW25" s="168"/>
      <c r="ADX25" s="168"/>
      <c r="ADY25" s="168"/>
      <c r="ADZ25" s="168"/>
      <c r="AEA25" s="168"/>
      <c r="AEB25" s="168"/>
      <c r="AEC25" s="168"/>
      <c r="AED25" s="168"/>
      <c r="AEE25" s="168"/>
      <c r="AEF25" s="168"/>
      <c r="AEG25" s="168"/>
      <c r="AEH25" s="168"/>
      <c r="AEI25" s="168"/>
      <c r="AEJ25" s="168"/>
      <c r="AEK25" s="168"/>
      <c r="AEL25" s="168"/>
      <c r="AEM25" s="168"/>
      <c r="AEN25" s="168"/>
      <c r="AEO25" s="168"/>
      <c r="AEP25" s="168"/>
      <c r="AEQ25" s="168"/>
      <c r="AER25" s="168"/>
      <c r="AES25" s="168"/>
      <c r="AET25" s="168"/>
      <c r="AEU25" s="168"/>
      <c r="AEV25" s="168"/>
      <c r="AEW25" s="168"/>
      <c r="AEX25" s="168"/>
      <c r="AEY25" s="168"/>
      <c r="AEZ25" s="168"/>
      <c r="AFA25" s="168"/>
      <c r="AFB25" s="168"/>
      <c r="AFC25" s="168"/>
      <c r="AFD25" s="168"/>
      <c r="AFE25" s="168"/>
      <c r="AFF25" s="168"/>
      <c r="AFG25" s="168"/>
      <c r="AFH25" s="168"/>
      <c r="AFI25" s="168"/>
      <c r="AFJ25" s="168"/>
      <c r="AFK25" s="168"/>
      <c r="AFL25" s="168"/>
      <c r="AFM25" s="168"/>
      <c r="AFN25" s="168"/>
      <c r="AFO25" s="168"/>
      <c r="AFP25" s="168"/>
      <c r="AFQ25" s="168"/>
      <c r="AFR25" s="168"/>
      <c r="AFS25" s="168"/>
      <c r="AFT25" s="168"/>
      <c r="AFU25" s="168"/>
      <c r="AFV25" s="168"/>
      <c r="AFW25" s="168"/>
      <c r="AFX25" s="168"/>
      <c r="AFY25" s="168"/>
      <c r="AFZ25" s="168"/>
      <c r="AGA25" s="168"/>
      <c r="AGB25" s="168"/>
      <c r="AGC25" s="168"/>
      <c r="AGD25" s="168"/>
      <c r="AGE25" s="168"/>
      <c r="AGF25" s="168"/>
      <c r="AGG25" s="168"/>
      <c r="AGH25" s="168"/>
      <c r="AGI25" s="168"/>
      <c r="AGJ25" s="168"/>
      <c r="AGK25" s="168"/>
      <c r="AGL25" s="168"/>
      <c r="AGM25" s="168"/>
      <c r="AGN25" s="168"/>
      <c r="AGO25" s="168"/>
      <c r="AGP25" s="168"/>
      <c r="AGQ25" s="168"/>
      <c r="AGR25" s="168"/>
      <c r="AGS25" s="168"/>
      <c r="AGT25" s="168"/>
      <c r="AGU25" s="168"/>
      <c r="AGV25" s="168"/>
      <c r="AGW25" s="168"/>
      <c r="AGX25" s="168"/>
      <c r="AGY25" s="168"/>
      <c r="AGZ25" s="168"/>
      <c r="AHA25" s="168"/>
      <c r="AHB25" s="168"/>
      <c r="AHC25" s="168"/>
      <c r="AHD25" s="168"/>
      <c r="AHE25" s="168"/>
      <c r="AHF25" s="168"/>
      <c r="AHG25" s="168"/>
      <c r="AHH25" s="168"/>
      <c r="AHI25" s="168"/>
      <c r="AHJ25" s="168"/>
      <c r="AHK25" s="168"/>
      <c r="AHL25" s="168"/>
      <c r="AHM25" s="168"/>
      <c r="AHN25" s="168"/>
      <c r="AHO25" s="168"/>
      <c r="AHP25" s="168"/>
      <c r="AHQ25" s="168"/>
      <c r="AHR25" s="168"/>
      <c r="AHS25" s="168"/>
      <c r="AHT25" s="168"/>
      <c r="AHU25" s="168"/>
      <c r="AHV25" s="168"/>
      <c r="AHW25" s="168"/>
      <c r="AHX25" s="168"/>
      <c r="AHY25" s="168"/>
      <c r="AHZ25" s="168"/>
      <c r="AIA25" s="168"/>
      <c r="AIB25" s="168"/>
      <c r="AIC25" s="168"/>
      <c r="AID25" s="168"/>
      <c r="AIE25" s="168"/>
      <c r="AIF25" s="168"/>
      <c r="AIG25" s="168"/>
      <c r="AIH25" s="168"/>
      <c r="AII25" s="168"/>
      <c r="AIJ25" s="168"/>
      <c r="AIK25" s="168"/>
      <c r="AIL25" s="168"/>
      <c r="AIM25" s="168"/>
      <c r="AIN25" s="168"/>
      <c r="AIO25" s="168"/>
      <c r="AIP25" s="168"/>
      <c r="AIQ25" s="168"/>
      <c r="AIR25" s="168"/>
      <c r="AIS25" s="168"/>
      <c r="AIT25" s="168"/>
      <c r="AIU25" s="168"/>
      <c r="AIV25" s="168"/>
      <c r="AIW25" s="168"/>
      <c r="AIX25" s="168"/>
      <c r="AIY25" s="168"/>
      <c r="AIZ25" s="168"/>
      <c r="AJA25" s="168"/>
      <c r="AJB25" s="168"/>
      <c r="AJC25" s="168"/>
      <c r="AJD25" s="168"/>
      <c r="AJE25" s="168"/>
      <c r="AJF25" s="168"/>
      <c r="AJG25" s="168"/>
      <c r="AJH25" s="168"/>
      <c r="AJI25" s="168"/>
      <c r="AJJ25" s="168"/>
      <c r="AJK25" s="168"/>
      <c r="AJL25" s="168"/>
      <c r="AJM25" s="168"/>
      <c r="AJN25" s="168"/>
      <c r="AJO25" s="168"/>
      <c r="AJP25" s="168"/>
      <c r="AJQ25" s="168"/>
      <c r="AJR25" s="168"/>
      <c r="AJS25" s="168"/>
      <c r="AJT25" s="168"/>
      <c r="AJU25" s="168"/>
      <c r="AJV25" s="168"/>
      <c r="AJW25" s="168"/>
      <c r="AJX25" s="168"/>
      <c r="AJY25" s="168"/>
      <c r="AJZ25" s="168"/>
      <c r="AKA25" s="168"/>
      <c r="AKB25" s="168"/>
      <c r="AKC25" s="168"/>
      <c r="AKD25" s="168"/>
      <c r="AKE25" s="168"/>
      <c r="AKF25" s="168"/>
      <c r="AKG25" s="168"/>
      <c r="AKH25" s="168"/>
      <c r="AKI25" s="168"/>
      <c r="AKJ25" s="168"/>
      <c r="AKK25" s="168"/>
      <c r="AKL25" s="168"/>
      <c r="AKM25" s="168"/>
      <c r="AKN25" s="168"/>
      <c r="AKO25" s="168"/>
      <c r="AKP25" s="168"/>
      <c r="AKQ25" s="168"/>
      <c r="AKR25" s="168"/>
      <c r="AKS25" s="168"/>
      <c r="AKT25" s="168"/>
      <c r="AKU25" s="168"/>
      <c r="AKV25" s="168"/>
      <c r="AKW25" s="168"/>
      <c r="AKX25" s="168"/>
      <c r="AKY25" s="168"/>
      <c r="AKZ25" s="168"/>
      <c r="ALA25" s="168"/>
      <c r="ALB25" s="168"/>
      <c r="ALC25" s="168"/>
      <c r="ALD25" s="168"/>
      <c r="ALE25" s="168"/>
      <c r="ALF25" s="168"/>
      <c r="ALG25" s="168"/>
      <c r="ALH25" s="168"/>
      <c r="ALI25" s="168"/>
      <c r="ALJ25" s="168"/>
      <c r="ALK25" s="168"/>
      <c r="ALL25" s="168"/>
      <c r="ALM25" s="168"/>
      <c r="ALN25" s="168"/>
      <c r="ALO25" s="168"/>
      <c r="ALP25" s="168"/>
      <c r="ALQ25" s="168"/>
      <c r="ALR25" s="168"/>
      <c r="ALS25" s="168"/>
      <c r="ALT25" s="168"/>
      <c r="ALU25" s="168"/>
      <c r="ALV25" s="168"/>
      <c r="ALW25" s="168"/>
      <c r="ALX25" s="168"/>
      <c r="ALY25" s="168"/>
      <c r="ALZ25" s="168"/>
      <c r="AMA25" s="168"/>
    </row>
    <row r="26" spans="3:1015" s="153" customFormat="1" x14ac:dyDescent="0.3">
      <c r="C26" s="253"/>
      <c r="D26" s="253"/>
      <c r="E26" s="253"/>
      <c r="F26" s="253"/>
      <c r="G26" s="253"/>
      <c r="H26" s="254"/>
      <c r="I26" s="168"/>
      <c r="J26" s="168"/>
      <c r="K26" s="253"/>
      <c r="L26" s="253"/>
      <c r="M26" s="253"/>
      <c r="N26" s="253"/>
      <c r="O26" s="253"/>
      <c r="P26" s="253"/>
      <c r="Q26" s="254"/>
      <c r="R26" s="168"/>
      <c r="S26" s="255"/>
      <c r="T26" s="256"/>
      <c r="U26" s="256"/>
      <c r="V26" s="256"/>
      <c r="W26" s="256"/>
      <c r="X26" s="256"/>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68"/>
      <c r="DX26" s="168"/>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c r="FO26" s="168"/>
      <c r="FP26" s="168"/>
      <c r="FQ26" s="168"/>
      <c r="FR26" s="168"/>
      <c r="FS26" s="168"/>
      <c r="FT26" s="168"/>
      <c r="FU26" s="168"/>
      <c r="FV26" s="168"/>
      <c r="FW26" s="168"/>
      <c r="FX26" s="168"/>
      <c r="FY26" s="168"/>
      <c r="FZ26" s="168"/>
      <c r="GA26" s="168"/>
      <c r="GB26" s="168"/>
      <c r="GC26" s="168"/>
      <c r="GD26" s="168"/>
      <c r="GE26" s="168"/>
      <c r="GF26" s="168"/>
      <c r="GG26" s="168"/>
      <c r="GH26" s="168"/>
      <c r="GI26" s="168"/>
      <c r="GJ26" s="168"/>
      <c r="GK26" s="168"/>
      <c r="GL26" s="168"/>
      <c r="GM26" s="168"/>
      <c r="GN26" s="168"/>
      <c r="GO26" s="168"/>
      <c r="GP26" s="168"/>
      <c r="GQ26" s="168"/>
      <c r="GR26" s="168"/>
      <c r="GS26" s="168"/>
      <c r="GT26" s="168"/>
      <c r="GU26" s="168"/>
      <c r="GV26" s="168"/>
      <c r="GW26" s="168"/>
      <c r="GX26" s="168"/>
      <c r="GY26" s="168"/>
      <c r="GZ26" s="168"/>
      <c r="HA26" s="168"/>
      <c r="HB26" s="168"/>
      <c r="HC26" s="168"/>
      <c r="HD26" s="168"/>
      <c r="HE26" s="168"/>
      <c r="HF26" s="168"/>
      <c r="HG26" s="168"/>
      <c r="HH26" s="168"/>
      <c r="HI26" s="168"/>
      <c r="HJ26" s="168"/>
      <c r="HK26" s="168"/>
      <c r="HL26" s="168"/>
      <c r="HM26" s="168"/>
      <c r="HN26" s="168"/>
      <c r="HO26" s="168"/>
      <c r="HP26" s="168"/>
      <c r="HQ26" s="168"/>
      <c r="HR26" s="168"/>
      <c r="HS26" s="168"/>
      <c r="HT26" s="168"/>
      <c r="HU26" s="168"/>
      <c r="HV26" s="168"/>
      <c r="HW26" s="168"/>
      <c r="HX26" s="168"/>
      <c r="HY26" s="168"/>
      <c r="HZ26" s="168"/>
      <c r="IA26" s="168"/>
      <c r="IB26" s="168"/>
      <c r="IC26" s="168"/>
      <c r="ID26" s="168"/>
      <c r="IE26" s="168"/>
      <c r="IF26" s="168"/>
      <c r="IG26" s="168"/>
      <c r="IH26" s="168"/>
      <c r="II26" s="168"/>
      <c r="IJ26" s="168"/>
      <c r="IK26" s="168"/>
      <c r="IL26" s="168"/>
      <c r="IM26" s="168"/>
      <c r="IN26" s="168"/>
      <c r="IO26" s="168"/>
      <c r="IP26" s="168"/>
      <c r="IQ26" s="168"/>
      <c r="IR26" s="168"/>
      <c r="IS26" s="168"/>
      <c r="IT26" s="168"/>
      <c r="IU26" s="168"/>
      <c r="IV26" s="168"/>
      <c r="IW26" s="168"/>
      <c r="IX26" s="168"/>
      <c r="IY26" s="168"/>
      <c r="IZ26" s="168"/>
      <c r="JA26" s="168"/>
      <c r="JB26" s="168"/>
      <c r="JC26" s="168"/>
      <c r="JD26" s="168"/>
      <c r="JE26" s="168"/>
      <c r="JF26" s="168"/>
      <c r="JG26" s="168"/>
      <c r="JH26" s="168"/>
      <c r="JI26" s="168"/>
      <c r="JJ26" s="168"/>
      <c r="JK26" s="168"/>
      <c r="JL26" s="168"/>
      <c r="JM26" s="168"/>
      <c r="JN26" s="168"/>
      <c r="JO26" s="168"/>
      <c r="JP26" s="168"/>
      <c r="JQ26" s="168"/>
      <c r="JR26" s="168"/>
      <c r="JS26" s="168"/>
      <c r="JT26" s="168"/>
      <c r="JU26" s="168"/>
      <c r="JV26" s="168"/>
      <c r="JW26" s="168"/>
      <c r="JX26" s="168"/>
      <c r="JY26" s="168"/>
      <c r="JZ26" s="168"/>
      <c r="KA26" s="168"/>
      <c r="KB26" s="168"/>
      <c r="KC26" s="168"/>
      <c r="KD26" s="168"/>
      <c r="KE26" s="168"/>
      <c r="KF26" s="168"/>
      <c r="KG26" s="168"/>
      <c r="KH26" s="168"/>
      <c r="KI26" s="168"/>
      <c r="KJ26" s="168"/>
      <c r="KK26" s="168"/>
      <c r="KL26" s="168"/>
      <c r="KM26" s="168"/>
      <c r="KN26" s="168"/>
      <c r="KO26" s="168"/>
      <c r="KP26" s="168"/>
      <c r="KQ26" s="168"/>
      <c r="KR26" s="168"/>
      <c r="KS26" s="168"/>
      <c r="KT26" s="168"/>
      <c r="KU26" s="168"/>
      <c r="KV26" s="168"/>
      <c r="KW26" s="168"/>
      <c r="KX26" s="168"/>
      <c r="KY26" s="168"/>
      <c r="KZ26" s="168"/>
      <c r="LA26" s="168"/>
      <c r="LB26" s="168"/>
      <c r="LC26" s="168"/>
      <c r="LD26" s="168"/>
      <c r="LE26" s="168"/>
      <c r="LF26" s="168"/>
      <c r="LG26" s="168"/>
      <c r="LH26" s="168"/>
      <c r="LI26" s="168"/>
      <c r="LJ26" s="168"/>
      <c r="LK26" s="168"/>
      <c r="LL26" s="168"/>
      <c r="LM26" s="168"/>
      <c r="LN26" s="168"/>
      <c r="LO26" s="168"/>
      <c r="LP26" s="168"/>
      <c r="LQ26" s="168"/>
      <c r="LR26" s="168"/>
      <c r="LS26" s="168"/>
      <c r="LT26" s="168"/>
      <c r="LU26" s="168"/>
      <c r="LV26" s="168"/>
      <c r="LW26" s="168"/>
      <c r="LX26" s="168"/>
      <c r="LY26" s="168"/>
      <c r="LZ26" s="168"/>
      <c r="MA26" s="168"/>
      <c r="MB26" s="168"/>
      <c r="MC26" s="168"/>
      <c r="MD26" s="168"/>
      <c r="ME26" s="168"/>
      <c r="MF26" s="168"/>
      <c r="MG26" s="168"/>
      <c r="MH26" s="168"/>
      <c r="MI26" s="168"/>
      <c r="MJ26" s="168"/>
      <c r="MK26" s="168"/>
      <c r="ML26" s="168"/>
      <c r="MM26" s="168"/>
      <c r="MN26" s="168"/>
      <c r="MO26" s="168"/>
      <c r="MP26" s="168"/>
      <c r="MQ26" s="168"/>
      <c r="MR26" s="168"/>
      <c r="MS26" s="168"/>
      <c r="MT26" s="168"/>
      <c r="MU26" s="168"/>
      <c r="MV26" s="168"/>
      <c r="MW26" s="168"/>
      <c r="MX26" s="168"/>
      <c r="MY26" s="168"/>
      <c r="MZ26" s="168"/>
      <c r="NA26" s="168"/>
      <c r="NB26" s="168"/>
      <c r="NC26" s="168"/>
      <c r="ND26" s="168"/>
      <c r="NE26" s="168"/>
      <c r="NF26" s="168"/>
      <c r="NG26" s="168"/>
      <c r="NH26" s="168"/>
      <c r="NI26" s="168"/>
      <c r="NJ26" s="168"/>
      <c r="NK26" s="168"/>
      <c r="NL26" s="168"/>
      <c r="NM26" s="168"/>
      <c r="NN26" s="168"/>
      <c r="NO26" s="168"/>
      <c r="NP26" s="168"/>
      <c r="NQ26" s="168"/>
      <c r="NR26" s="168"/>
      <c r="NS26" s="168"/>
      <c r="NT26" s="168"/>
      <c r="NU26" s="168"/>
      <c r="NV26" s="168"/>
      <c r="NW26" s="168"/>
      <c r="NX26" s="168"/>
      <c r="NY26" s="168"/>
      <c r="NZ26" s="168"/>
      <c r="OA26" s="168"/>
      <c r="OB26" s="168"/>
      <c r="OC26" s="168"/>
      <c r="OD26" s="168"/>
      <c r="OE26" s="168"/>
      <c r="OF26" s="168"/>
      <c r="OG26" s="168"/>
      <c r="OH26" s="168"/>
      <c r="OI26" s="168"/>
      <c r="OJ26" s="168"/>
      <c r="OK26" s="168"/>
      <c r="OL26" s="168"/>
      <c r="OM26" s="168"/>
      <c r="ON26" s="168"/>
      <c r="OO26" s="168"/>
      <c r="OP26" s="168"/>
      <c r="OQ26" s="168"/>
      <c r="OR26" s="168"/>
      <c r="OS26" s="168"/>
      <c r="OT26" s="168"/>
      <c r="OU26" s="168"/>
      <c r="OV26" s="168"/>
      <c r="OW26" s="168"/>
      <c r="OX26" s="168"/>
      <c r="OY26" s="168"/>
      <c r="OZ26" s="168"/>
      <c r="PA26" s="168"/>
      <c r="PB26" s="168"/>
      <c r="PC26" s="168"/>
      <c r="PD26" s="168"/>
      <c r="PE26" s="168"/>
      <c r="PF26" s="168"/>
      <c r="PG26" s="168"/>
      <c r="PH26" s="168"/>
      <c r="PI26" s="168"/>
      <c r="PJ26" s="168"/>
      <c r="PK26" s="168"/>
      <c r="PL26" s="168"/>
      <c r="PM26" s="168"/>
      <c r="PN26" s="168"/>
      <c r="PO26" s="168"/>
      <c r="PP26" s="168"/>
      <c r="PQ26" s="168"/>
      <c r="PR26" s="168"/>
      <c r="PS26" s="168"/>
      <c r="PT26" s="168"/>
      <c r="PU26" s="168"/>
      <c r="PV26" s="168"/>
      <c r="PW26" s="168"/>
      <c r="PX26" s="168"/>
      <c r="PY26" s="168"/>
      <c r="PZ26" s="168"/>
      <c r="QA26" s="168"/>
      <c r="QB26" s="168"/>
      <c r="QC26" s="168"/>
      <c r="QD26" s="168"/>
      <c r="QE26" s="168"/>
      <c r="QF26" s="168"/>
      <c r="QG26" s="168"/>
      <c r="QH26" s="168"/>
      <c r="QI26" s="168"/>
      <c r="QJ26" s="168"/>
      <c r="QK26" s="168"/>
      <c r="QL26" s="168"/>
      <c r="QM26" s="168"/>
      <c r="QN26" s="168"/>
      <c r="QO26" s="168"/>
      <c r="QP26" s="168"/>
      <c r="QQ26" s="168"/>
      <c r="QR26" s="168"/>
      <c r="QS26" s="168"/>
      <c r="QT26" s="168"/>
      <c r="QU26" s="168"/>
      <c r="QV26" s="168"/>
      <c r="QW26" s="168"/>
      <c r="QX26" s="168"/>
      <c r="QY26" s="168"/>
      <c r="QZ26" s="168"/>
      <c r="RA26" s="168"/>
      <c r="RB26" s="168"/>
      <c r="RC26" s="168"/>
      <c r="RD26" s="168"/>
      <c r="RE26" s="168"/>
      <c r="RF26" s="168"/>
      <c r="RG26" s="168"/>
      <c r="RH26" s="168"/>
      <c r="RI26" s="168"/>
      <c r="RJ26" s="168"/>
      <c r="RK26" s="168"/>
      <c r="RL26" s="168"/>
      <c r="RM26" s="168"/>
      <c r="RN26" s="168"/>
      <c r="RO26" s="168"/>
      <c r="RP26" s="168"/>
      <c r="RQ26" s="168"/>
      <c r="RR26" s="168"/>
      <c r="RS26" s="168"/>
      <c r="RT26" s="168"/>
      <c r="RU26" s="168"/>
      <c r="RV26" s="168"/>
      <c r="RW26" s="168"/>
      <c r="RX26" s="168"/>
      <c r="RY26" s="168"/>
      <c r="RZ26" s="168"/>
      <c r="SA26" s="168"/>
      <c r="SB26" s="168"/>
      <c r="SC26" s="168"/>
      <c r="SD26" s="168"/>
      <c r="SE26" s="168"/>
      <c r="SF26" s="168"/>
      <c r="SG26" s="168"/>
      <c r="SH26" s="168"/>
      <c r="SI26" s="168"/>
      <c r="SJ26" s="168"/>
      <c r="SK26" s="168"/>
      <c r="SL26" s="168"/>
      <c r="SM26" s="168"/>
      <c r="SN26" s="168"/>
      <c r="SO26" s="168"/>
      <c r="SP26" s="168"/>
      <c r="SQ26" s="168"/>
      <c r="SR26" s="168"/>
      <c r="SS26" s="168"/>
      <c r="ST26" s="168"/>
      <c r="SU26" s="168"/>
      <c r="SV26" s="168"/>
      <c r="SW26" s="168"/>
      <c r="SX26" s="168"/>
      <c r="SY26" s="168"/>
      <c r="SZ26" s="168"/>
      <c r="TA26" s="168"/>
      <c r="TB26" s="168"/>
      <c r="TC26" s="168"/>
      <c r="TD26" s="168"/>
      <c r="TE26" s="168"/>
      <c r="TF26" s="168"/>
      <c r="TG26" s="168"/>
      <c r="TH26" s="168"/>
      <c r="TI26" s="168"/>
      <c r="TJ26" s="168"/>
      <c r="TK26" s="168"/>
      <c r="TL26" s="168"/>
      <c r="TM26" s="168"/>
      <c r="TN26" s="168"/>
      <c r="TO26" s="168"/>
      <c r="TP26" s="168"/>
      <c r="TQ26" s="168"/>
      <c r="TR26" s="168"/>
      <c r="TS26" s="168"/>
      <c r="TT26" s="168"/>
      <c r="TU26" s="168"/>
      <c r="TV26" s="168"/>
      <c r="TW26" s="168"/>
      <c r="TX26" s="168"/>
      <c r="TY26" s="168"/>
      <c r="TZ26" s="168"/>
      <c r="UA26" s="168"/>
      <c r="UB26" s="168"/>
      <c r="UC26" s="168"/>
      <c r="UD26" s="168"/>
      <c r="UE26" s="168"/>
      <c r="UF26" s="168"/>
      <c r="UG26" s="168"/>
      <c r="UH26" s="168"/>
      <c r="UI26" s="168"/>
      <c r="UJ26" s="168"/>
      <c r="UK26" s="168"/>
      <c r="UL26" s="168"/>
      <c r="UM26" s="168"/>
      <c r="UN26" s="168"/>
      <c r="UO26" s="168"/>
      <c r="UP26" s="168"/>
      <c r="UQ26" s="168"/>
      <c r="UR26" s="168"/>
      <c r="US26" s="168"/>
      <c r="UT26" s="168"/>
      <c r="UU26" s="168"/>
      <c r="UV26" s="168"/>
      <c r="UW26" s="168"/>
      <c r="UX26" s="168"/>
      <c r="UY26" s="168"/>
      <c r="UZ26" s="168"/>
      <c r="VA26" s="168"/>
      <c r="VB26" s="168"/>
      <c r="VC26" s="168"/>
      <c r="VD26" s="168"/>
      <c r="VE26" s="168"/>
      <c r="VF26" s="168"/>
      <c r="VG26" s="168"/>
      <c r="VH26" s="168"/>
      <c r="VI26" s="168"/>
      <c r="VJ26" s="168"/>
      <c r="VK26" s="168"/>
      <c r="VL26" s="168"/>
      <c r="VM26" s="168"/>
      <c r="VN26" s="168"/>
      <c r="VO26" s="168"/>
      <c r="VP26" s="168"/>
      <c r="VQ26" s="168"/>
      <c r="VR26" s="168"/>
      <c r="VS26" s="168"/>
      <c r="VT26" s="168"/>
      <c r="VU26" s="168"/>
      <c r="VV26" s="168"/>
      <c r="VW26" s="168"/>
      <c r="VX26" s="168"/>
      <c r="VY26" s="168"/>
      <c r="VZ26" s="168"/>
      <c r="WA26" s="168"/>
      <c r="WB26" s="168"/>
      <c r="WC26" s="168"/>
      <c r="WD26" s="168"/>
      <c r="WE26" s="168"/>
      <c r="WF26" s="168"/>
      <c r="WG26" s="168"/>
      <c r="WH26" s="168"/>
      <c r="WI26" s="168"/>
      <c r="WJ26" s="168"/>
      <c r="WK26" s="168"/>
      <c r="WL26" s="168"/>
      <c r="WM26" s="168"/>
      <c r="WN26" s="168"/>
      <c r="WO26" s="168"/>
      <c r="WP26" s="168"/>
      <c r="WQ26" s="168"/>
      <c r="WR26" s="168"/>
      <c r="WS26" s="168"/>
      <c r="WT26" s="168"/>
      <c r="WU26" s="168"/>
      <c r="WV26" s="168"/>
      <c r="WW26" s="168"/>
      <c r="WX26" s="168"/>
      <c r="WY26" s="168"/>
      <c r="WZ26" s="168"/>
      <c r="XA26" s="168"/>
      <c r="XB26" s="168"/>
      <c r="XC26" s="168"/>
      <c r="XD26" s="168"/>
      <c r="XE26" s="168"/>
      <c r="XF26" s="168"/>
      <c r="XG26" s="168"/>
      <c r="XH26" s="168"/>
      <c r="XI26" s="168"/>
      <c r="XJ26" s="168"/>
      <c r="XK26" s="168"/>
      <c r="XL26" s="168"/>
      <c r="XM26" s="168"/>
      <c r="XN26" s="168"/>
      <c r="XO26" s="168"/>
      <c r="XP26" s="168"/>
      <c r="XQ26" s="168"/>
      <c r="XR26" s="168"/>
      <c r="XS26" s="168"/>
      <c r="XT26" s="168"/>
      <c r="XU26" s="168"/>
      <c r="XV26" s="168"/>
      <c r="XW26" s="168"/>
      <c r="XX26" s="168"/>
      <c r="XY26" s="168"/>
      <c r="XZ26" s="168"/>
      <c r="YA26" s="168"/>
      <c r="YB26" s="168"/>
      <c r="YC26" s="168"/>
      <c r="YD26" s="168"/>
      <c r="YE26" s="168"/>
      <c r="YF26" s="168"/>
      <c r="YG26" s="168"/>
      <c r="YH26" s="168"/>
      <c r="YI26" s="168"/>
      <c r="YJ26" s="168"/>
      <c r="YK26" s="168"/>
      <c r="YL26" s="168"/>
      <c r="YM26" s="168"/>
      <c r="YN26" s="168"/>
      <c r="YO26" s="168"/>
      <c r="YP26" s="168"/>
      <c r="YQ26" s="168"/>
      <c r="YR26" s="168"/>
      <c r="YS26" s="168"/>
      <c r="YT26" s="168"/>
      <c r="YU26" s="168"/>
      <c r="YV26" s="168"/>
      <c r="YW26" s="168"/>
      <c r="YX26" s="168"/>
      <c r="YY26" s="168"/>
      <c r="YZ26" s="168"/>
      <c r="ZA26" s="168"/>
      <c r="ZB26" s="168"/>
      <c r="ZC26" s="168"/>
      <c r="ZD26" s="168"/>
      <c r="ZE26" s="168"/>
      <c r="ZF26" s="168"/>
      <c r="ZG26" s="168"/>
      <c r="ZH26" s="168"/>
      <c r="ZI26" s="168"/>
      <c r="ZJ26" s="168"/>
      <c r="ZK26" s="168"/>
      <c r="ZL26" s="168"/>
      <c r="ZM26" s="168"/>
      <c r="ZN26" s="168"/>
      <c r="ZO26" s="168"/>
      <c r="ZP26" s="168"/>
      <c r="ZQ26" s="168"/>
      <c r="ZR26" s="168"/>
      <c r="ZS26" s="168"/>
      <c r="ZT26" s="168"/>
      <c r="ZU26" s="168"/>
      <c r="ZV26" s="168"/>
      <c r="ZW26" s="168"/>
      <c r="ZX26" s="168"/>
      <c r="ZY26" s="168"/>
      <c r="ZZ26" s="168"/>
      <c r="AAA26" s="168"/>
      <c r="AAB26" s="168"/>
      <c r="AAC26" s="168"/>
      <c r="AAD26" s="168"/>
      <c r="AAE26" s="168"/>
      <c r="AAF26" s="168"/>
      <c r="AAG26" s="168"/>
      <c r="AAH26" s="168"/>
      <c r="AAI26" s="168"/>
      <c r="AAJ26" s="168"/>
      <c r="AAK26" s="168"/>
      <c r="AAL26" s="168"/>
      <c r="AAM26" s="168"/>
      <c r="AAN26" s="168"/>
      <c r="AAO26" s="168"/>
      <c r="AAP26" s="168"/>
      <c r="AAQ26" s="168"/>
      <c r="AAR26" s="168"/>
      <c r="AAS26" s="168"/>
      <c r="AAT26" s="168"/>
      <c r="AAU26" s="168"/>
      <c r="AAV26" s="168"/>
      <c r="AAW26" s="168"/>
      <c r="AAX26" s="168"/>
      <c r="AAY26" s="168"/>
      <c r="AAZ26" s="168"/>
      <c r="ABA26" s="168"/>
      <c r="ABB26" s="168"/>
      <c r="ABC26" s="168"/>
      <c r="ABD26" s="168"/>
      <c r="ABE26" s="168"/>
      <c r="ABF26" s="168"/>
      <c r="ABG26" s="168"/>
      <c r="ABH26" s="168"/>
      <c r="ABI26" s="168"/>
      <c r="ABJ26" s="168"/>
      <c r="ABK26" s="168"/>
      <c r="ABL26" s="168"/>
      <c r="ABM26" s="168"/>
      <c r="ABN26" s="168"/>
      <c r="ABO26" s="168"/>
      <c r="ABP26" s="168"/>
      <c r="ABQ26" s="168"/>
      <c r="ABR26" s="168"/>
      <c r="ABS26" s="168"/>
      <c r="ABT26" s="168"/>
      <c r="ABU26" s="168"/>
      <c r="ABV26" s="168"/>
      <c r="ABW26" s="168"/>
      <c r="ABX26" s="168"/>
      <c r="ABY26" s="168"/>
      <c r="ABZ26" s="168"/>
      <c r="ACA26" s="168"/>
      <c r="ACB26" s="168"/>
      <c r="ACC26" s="168"/>
      <c r="ACD26" s="168"/>
      <c r="ACE26" s="168"/>
      <c r="ACF26" s="168"/>
      <c r="ACG26" s="168"/>
      <c r="ACH26" s="168"/>
      <c r="ACI26" s="168"/>
      <c r="ACJ26" s="168"/>
      <c r="ACK26" s="168"/>
      <c r="ACL26" s="168"/>
      <c r="ACM26" s="168"/>
      <c r="ACN26" s="168"/>
      <c r="ACO26" s="168"/>
      <c r="ACP26" s="168"/>
      <c r="ACQ26" s="168"/>
      <c r="ACR26" s="168"/>
      <c r="ACS26" s="168"/>
      <c r="ACT26" s="168"/>
      <c r="ACU26" s="168"/>
      <c r="ACV26" s="168"/>
      <c r="ACW26" s="168"/>
      <c r="ACX26" s="168"/>
      <c r="ACY26" s="168"/>
      <c r="ACZ26" s="168"/>
      <c r="ADA26" s="168"/>
      <c r="ADB26" s="168"/>
      <c r="ADC26" s="168"/>
      <c r="ADD26" s="168"/>
      <c r="ADE26" s="168"/>
      <c r="ADF26" s="168"/>
      <c r="ADG26" s="168"/>
      <c r="ADH26" s="168"/>
      <c r="ADI26" s="168"/>
      <c r="ADJ26" s="168"/>
      <c r="ADK26" s="168"/>
      <c r="ADL26" s="168"/>
      <c r="ADM26" s="168"/>
      <c r="ADN26" s="168"/>
      <c r="ADO26" s="168"/>
      <c r="ADP26" s="168"/>
      <c r="ADQ26" s="168"/>
      <c r="ADR26" s="168"/>
      <c r="ADS26" s="168"/>
      <c r="ADT26" s="168"/>
      <c r="ADU26" s="168"/>
      <c r="ADV26" s="168"/>
      <c r="ADW26" s="168"/>
      <c r="ADX26" s="168"/>
      <c r="ADY26" s="168"/>
      <c r="ADZ26" s="168"/>
      <c r="AEA26" s="168"/>
      <c r="AEB26" s="168"/>
      <c r="AEC26" s="168"/>
      <c r="AED26" s="168"/>
      <c r="AEE26" s="168"/>
      <c r="AEF26" s="168"/>
      <c r="AEG26" s="168"/>
      <c r="AEH26" s="168"/>
      <c r="AEI26" s="168"/>
      <c r="AEJ26" s="168"/>
      <c r="AEK26" s="168"/>
      <c r="AEL26" s="168"/>
      <c r="AEM26" s="168"/>
      <c r="AEN26" s="168"/>
      <c r="AEO26" s="168"/>
      <c r="AEP26" s="168"/>
      <c r="AEQ26" s="168"/>
      <c r="AER26" s="168"/>
      <c r="AES26" s="168"/>
      <c r="AET26" s="168"/>
      <c r="AEU26" s="168"/>
      <c r="AEV26" s="168"/>
      <c r="AEW26" s="168"/>
      <c r="AEX26" s="168"/>
      <c r="AEY26" s="168"/>
      <c r="AEZ26" s="168"/>
      <c r="AFA26" s="168"/>
      <c r="AFB26" s="168"/>
      <c r="AFC26" s="168"/>
      <c r="AFD26" s="168"/>
      <c r="AFE26" s="168"/>
      <c r="AFF26" s="168"/>
      <c r="AFG26" s="168"/>
      <c r="AFH26" s="168"/>
      <c r="AFI26" s="168"/>
      <c r="AFJ26" s="168"/>
      <c r="AFK26" s="168"/>
      <c r="AFL26" s="168"/>
      <c r="AFM26" s="168"/>
      <c r="AFN26" s="168"/>
      <c r="AFO26" s="168"/>
      <c r="AFP26" s="168"/>
      <c r="AFQ26" s="168"/>
      <c r="AFR26" s="168"/>
      <c r="AFS26" s="168"/>
      <c r="AFT26" s="168"/>
      <c r="AFU26" s="168"/>
      <c r="AFV26" s="168"/>
      <c r="AFW26" s="168"/>
      <c r="AFX26" s="168"/>
      <c r="AFY26" s="168"/>
      <c r="AFZ26" s="168"/>
      <c r="AGA26" s="168"/>
      <c r="AGB26" s="168"/>
      <c r="AGC26" s="168"/>
      <c r="AGD26" s="168"/>
      <c r="AGE26" s="168"/>
      <c r="AGF26" s="168"/>
      <c r="AGG26" s="168"/>
      <c r="AGH26" s="168"/>
      <c r="AGI26" s="168"/>
      <c r="AGJ26" s="168"/>
      <c r="AGK26" s="168"/>
      <c r="AGL26" s="168"/>
      <c r="AGM26" s="168"/>
      <c r="AGN26" s="168"/>
      <c r="AGO26" s="168"/>
      <c r="AGP26" s="168"/>
      <c r="AGQ26" s="168"/>
      <c r="AGR26" s="168"/>
      <c r="AGS26" s="168"/>
      <c r="AGT26" s="168"/>
      <c r="AGU26" s="168"/>
      <c r="AGV26" s="168"/>
      <c r="AGW26" s="168"/>
      <c r="AGX26" s="168"/>
      <c r="AGY26" s="168"/>
      <c r="AGZ26" s="168"/>
      <c r="AHA26" s="168"/>
      <c r="AHB26" s="168"/>
      <c r="AHC26" s="168"/>
      <c r="AHD26" s="168"/>
      <c r="AHE26" s="168"/>
      <c r="AHF26" s="168"/>
      <c r="AHG26" s="168"/>
      <c r="AHH26" s="168"/>
      <c r="AHI26" s="168"/>
      <c r="AHJ26" s="168"/>
      <c r="AHK26" s="168"/>
      <c r="AHL26" s="168"/>
      <c r="AHM26" s="168"/>
      <c r="AHN26" s="168"/>
      <c r="AHO26" s="168"/>
      <c r="AHP26" s="168"/>
      <c r="AHQ26" s="168"/>
      <c r="AHR26" s="168"/>
      <c r="AHS26" s="168"/>
      <c r="AHT26" s="168"/>
      <c r="AHU26" s="168"/>
      <c r="AHV26" s="168"/>
      <c r="AHW26" s="168"/>
      <c r="AHX26" s="168"/>
      <c r="AHY26" s="168"/>
      <c r="AHZ26" s="168"/>
      <c r="AIA26" s="168"/>
      <c r="AIB26" s="168"/>
      <c r="AIC26" s="168"/>
      <c r="AID26" s="168"/>
      <c r="AIE26" s="168"/>
      <c r="AIF26" s="168"/>
      <c r="AIG26" s="168"/>
      <c r="AIH26" s="168"/>
      <c r="AII26" s="168"/>
      <c r="AIJ26" s="168"/>
      <c r="AIK26" s="168"/>
      <c r="AIL26" s="168"/>
      <c r="AIM26" s="168"/>
      <c r="AIN26" s="168"/>
      <c r="AIO26" s="168"/>
      <c r="AIP26" s="168"/>
      <c r="AIQ26" s="168"/>
      <c r="AIR26" s="168"/>
      <c r="AIS26" s="168"/>
      <c r="AIT26" s="168"/>
      <c r="AIU26" s="168"/>
      <c r="AIV26" s="168"/>
      <c r="AIW26" s="168"/>
      <c r="AIX26" s="168"/>
      <c r="AIY26" s="168"/>
      <c r="AIZ26" s="168"/>
      <c r="AJA26" s="168"/>
      <c r="AJB26" s="168"/>
      <c r="AJC26" s="168"/>
      <c r="AJD26" s="168"/>
      <c r="AJE26" s="168"/>
      <c r="AJF26" s="168"/>
      <c r="AJG26" s="168"/>
      <c r="AJH26" s="168"/>
      <c r="AJI26" s="168"/>
      <c r="AJJ26" s="168"/>
      <c r="AJK26" s="168"/>
      <c r="AJL26" s="168"/>
      <c r="AJM26" s="168"/>
      <c r="AJN26" s="168"/>
      <c r="AJO26" s="168"/>
      <c r="AJP26" s="168"/>
      <c r="AJQ26" s="168"/>
      <c r="AJR26" s="168"/>
      <c r="AJS26" s="168"/>
      <c r="AJT26" s="168"/>
      <c r="AJU26" s="168"/>
      <c r="AJV26" s="168"/>
      <c r="AJW26" s="168"/>
      <c r="AJX26" s="168"/>
      <c r="AJY26" s="168"/>
      <c r="AJZ26" s="168"/>
      <c r="AKA26" s="168"/>
      <c r="AKB26" s="168"/>
      <c r="AKC26" s="168"/>
      <c r="AKD26" s="168"/>
      <c r="AKE26" s="168"/>
      <c r="AKF26" s="168"/>
      <c r="AKG26" s="168"/>
      <c r="AKH26" s="168"/>
      <c r="AKI26" s="168"/>
      <c r="AKJ26" s="168"/>
      <c r="AKK26" s="168"/>
      <c r="AKL26" s="168"/>
      <c r="AKM26" s="168"/>
      <c r="AKN26" s="168"/>
      <c r="AKO26" s="168"/>
      <c r="AKP26" s="168"/>
      <c r="AKQ26" s="168"/>
      <c r="AKR26" s="168"/>
      <c r="AKS26" s="168"/>
      <c r="AKT26" s="168"/>
      <c r="AKU26" s="168"/>
      <c r="AKV26" s="168"/>
      <c r="AKW26" s="168"/>
      <c r="AKX26" s="168"/>
      <c r="AKY26" s="168"/>
      <c r="AKZ26" s="168"/>
      <c r="ALA26" s="168"/>
      <c r="ALB26" s="168"/>
      <c r="ALC26" s="168"/>
      <c r="ALD26" s="168"/>
      <c r="ALE26" s="168"/>
      <c r="ALF26" s="168"/>
      <c r="ALG26" s="168"/>
      <c r="ALH26" s="168"/>
      <c r="ALI26" s="168"/>
      <c r="ALJ26" s="168"/>
      <c r="ALK26" s="168"/>
      <c r="ALL26" s="168"/>
      <c r="ALM26" s="168"/>
      <c r="ALN26" s="168"/>
      <c r="ALO26" s="168"/>
      <c r="ALP26" s="168"/>
      <c r="ALQ26" s="168"/>
      <c r="ALR26" s="168"/>
      <c r="ALS26" s="168"/>
      <c r="ALT26" s="168"/>
      <c r="ALU26" s="168"/>
      <c r="ALV26" s="168"/>
      <c r="ALW26" s="168"/>
      <c r="ALX26" s="168"/>
      <c r="ALY26" s="168"/>
      <c r="ALZ26" s="168"/>
      <c r="AMA26" s="168"/>
    </row>
    <row r="27" spans="3:1015" s="153" customFormat="1" x14ac:dyDescent="0.3">
      <c r="C27" s="253"/>
      <c r="D27" s="253"/>
      <c r="E27" s="253"/>
      <c r="F27" s="253"/>
      <c r="G27" s="253"/>
      <c r="H27" s="254"/>
      <c r="I27" s="168"/>
      <c r="J27" s="168"/>
      <c r="K27" s="253"/>
      <c r="L27" s="253"/>
      <c r="M27" s="253"/>
      <c r="N27" s="253"/>
      <c r="O27" s="253"/>
      <c r="P27" s="253"/>
      <c r="Q27" s="254"/>
      <c r="R27" s="168"/>
      <c r="S27" s="255"/>
      <c r="T27" s="256"/>
      <c r="U27" s="256"/>
      <c r="V27" s="256"/>
      <c r="W27" s="256"/>
      <c r="X27" s="256"/>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c r="GX27" s="168"/>
      <c r="GY27" s="168"/>
      <c r="GZ27" s="168"/>
      <c r="HA27" s="168"/>
      <c r="HB27" s="168"/>
      <c r="HC27" s="168"/>
      <c r="HD27" s="168"/>
      <c r="HE27" s="168"/>
      <c r="HF27" s="168"/>
      <c r="HG27" s="168"/>
      <c r="HH27" s="168"/>
      <c r="HI27" s="168"/>
      <c r="HJ27" s="168"/>
      <c r="HK27" s="168"/>
      <c r="HL27" s="168"/>
      <c r="HM27" s="168"/>
      <c r="HN27" s="168"/>
      <c r="HO27" s="168"/>
      <c r="HP27" s="168"/>
      <c r="HQ27" s="168"/>
      <c r="HR27" s="168"/>
      <c r="HS27" s="168"/>
      <c r="HT27" s="168"/>
      <c r="HU27" s="168"/>
      <c r="HV27" s="168"/>
      <c r="HW27" s="168"/>
      <c r="HX27" s="168"/>
      <c r="HY27" s="168"/>
      <c r="HZ27" s="168"/>
      <c r="IA27" s="168"/>
      <c r="IB27" s="168"/>
      <c r="IC27" s="168"/>
      <c r="ID27" s="168"/>
      <c r="IE27" s="168"/>
      <c r="IF27" s="168"/>
      <c r="IG27" s="168"/>
      <c r="IH27" s="168"/>
      <c r="II27" s="168"/>
      <c r="IJ27" s="168"/>
      <c r="IK27" s="168"/>
      <c r="IL27" s="168"/>
      <c r="IM27" s="168"/>
      <c r="IN27" s="168"/>
      <c r="IO27" s="168"/>
      <c r="IP27" s="168"/>
      <c r="IQ27" s="168"/>
      <c r="IR27" s="168"/>
      <c r="IS27" s="168"/>
      <c r="IT27" s="168"/>
      <c r="IU27" s="168"/>
      <c r="IV27" s="168"/>
      <c r="IW27" s="168"/>
      <c r="IX27" s="168"/>
      <c r="IY27" s="168"/>
      <c r="IZ27" s="168"/>
      <c r="JA27" s="168"/>
      <c r="JB27" s="168"/>
      <c r="JC27" s="168"/>
      <c r="JD27" s="168"/>
      <c r="JE27" s="168"/>
      <c r="JF27" s="168"/>
      <c r="JG27" s="168"/>
      <c r="JH27" s="168"/>
      <c r="JI27" s="168"/>
      <c r="JJ27" s="168"/>
      <c r="JK27" s="168"/>
      <c r="JL27" s="168"/>
      <c r="JM27" s="168"/>
      <c r="JN27" s="168"/>
      <c r="JO27" s="168"/>
      <c r="JP27" s="168"/>
      <c r="JQ27" s="168"/>
      <c r="JR27" s="168"/>
      <c r="JS27" s="168"/>
      <c r="JT27" s="168"/>
      <c r="JU27" s="168"/>
      <c r="JV27" s="168"/>
      <c r="JW27" s="168"/>
      <c r="JX27" s="168"/>
      <c r="JY27" s="168"/>
      <c r="JZ27" s="168"/>
      <c r="KA27" s="168"/>
      <c r="KB27" s="168"/>
      <c r="KC27" s="168"/>
      <c r="KD27" s="168"/>
      <c r="KE27" s="168"/>
      <c r="KF27" s="168"/>
      <c r="KG27" s="168"/>
      <c r="KH27" s="168"/>
      <c r="KI27" s="168"/>
      <c r="KJ27" s="168"/>
      <c r="KK27" s="168"/>
      <c r="KL27" s="168"/>
      <c r="KM27" s="168"/>
      <c r="KN27" s="168"/>
      <c r="KO27" s="168"/>
      <c r="KP27" s="168"/>
      <c r="KQ27" s="168"/>
      <c r="KR27" s="168"/>
      <c r="KS27" s="168"/>
      <c r="KT27" s="168"/>
      <c r="KU27" s="168"/>
      <c r="KV27" s="168"/>
      <c r="KW27" s="168"/>
      <c r="KX27" s="168"/>
      <c r="KY27" s="168"/>
      <c r="KZ27" s="168"/>
      <c r="LA27" s="168"/>
      <c r="LB27" s="168"/>
      <c r="LC27" s="168"/>
      <c r="LD27" s="168"/>
      <c r="LE27" s="168"/>
      <c r="LF27" s="168"/>
      <c r="LG27" s="168"/>
      <c r="LH27" s="168"/>
      <c r="LI27" s="168"/>
      <c r="LJ27" s="168"/>
      <c r="LK27" s="168"/>
      <c r="LL27" s="168"/>
      <c r="LM27" s="168"/>
      <c r="LN27" s="168"/>
      <c r="LO27" s="168"/>
      <c r="LP27" s="168"/>
      <c r="LQ27" s="168"/>
      <c r="LR27" s="168"/>
      <c r="LS27" s="168"/>
      <c r="LT27" s="168"/>
      <c r="LU27" s="168"/>
      <c r="LV27" s="168"/>
      <c r="LW27" s="168"/>
      <c r="LX27" s="168"/>
      <c r="LY27" s="168"/>
      <c r="LZ27" s="168"/>
      <c r="MA27" s="168"/>
      <c r="MB27" s="168"/>
      <c r="MC27" s="168"/>
      <c r="MD27" s="168"/>
      <c r="ME27" s="168"/>
      <c r="MF27" s="168"/>
      <c r="MG27" s="168"/>
      <c r="MH27" s="168"/>
      <c r="MI27" s="168"/>
      <c r="MJ27" s="168"/>
      <c r="MK27" s="168"/>
      <c r="ML27" s="168"/>
      <c r="MM27" s="168"/>
      <c r="MN27" s="168"/>
      <c r="MO27" s="168"/>
      <c r="MP27" s="168"/>
      <c r="MQ27" s="168"/>
      <c r="MR27" s="168"/>
      <c r="MS27" s="168"/>
      <c r="MT27" s="168"/>
      <c r="MU27" s="168"/>
      <c r="MV27" s="168"/>
      <c r="MW27" s="168"/>
      <c r="MX27" s="168"/>
      <c r="MY27" s="168"/>
      <c r="MZ27" s="168"/>
      <c r="NA27" s="168"/>
      <c r="NB27" s="168"/>
      <c r="NC27" s="168"/>
      <c r="ND27" s="168"/>
      <c r="NE27" s="168"/>
      <c r="NF27" s="168"/>
      <c r="NG27" s="168"/>
      <c r="NH27" s="168"/>
      <c r="NI27" s="168"/>
      <c r="NJ27" s="168"/>
      <c r="NK27" s="168"/>
      <c r="NL27" s="168"/>
      <c r="NM27" s="168"/>
      <c r="NN27" s="168"/>
      <c r="NO27" s="168"/>
      <c r="NP27" s="168"/>
      <c r="NQ27" s="168"/>
      <c r="NR27" s="168"/>
      <c r="NS27" s="168"/>
      <c r="NT27" s="168"/>
      <c r="NU27" s="168"/>
      <c r="NV27" s="168"/>
      <c r="NW27" s="168"/>
      <c r="NX27" s="168"/>
      <c r="NY27" s="168"/>
      <c r="NZ27" s="168"/>
      <c r="OA27" s="168"/>
      <c r="OB27" s="168"/>
      <c r="OC27" s="168"/>
      <c r="OD27" s="168"/>
      <c r="OE27" s="168"/>
      <c r="OF27" s="168"/>
      <c r="OG27" s="168"/>
      <c r="OH27" s="168"/>
      <c r="OI27" s="168"/>
      <c r="OJ27" s="168"/>
      <c r="OK27" s="168"/>
      <c r="OL27" s="168"/>
      <c r="OM27" s="168"/>
      <c r="ON27" s="168"/>
      <c r="OO27" s="168"/>
      <c r="OP27" s="168"/>
      <c r="OQ27" s="168"/>
      <c r="OR27" s="168"/>
      <c r="OS27" s="168"/>
      <c r="OT27" s="168"/>
      <c r="OU27" s="168"/>
      <c r="OV27" s="168"/>
      <c r="OW27" s="168"/>
      <c r="OX27" s="168"/>
      <c r="OY27" s="168"/>
      <c r="OZ27" s="168"/>
      <c r="PA27" s="168"/>
      <c r="PB27" s="168"/>
      <c r="PC27" s="168"/>
      <c r="PD27" s="168"/>
      <c r="PE27" s="168"/>
      <c r="PF27" s="168"/>
      <c r="PG27" s="168"/>
      <c r="PH27" s="168"/>
      <c r="PI27" s="168"/>
      <c r="PJ27" s="168"/>
      <c r="PK27" s="168"/>
      <c r="PL27" s="168"/>
      <c r="PM27" s="168"/>
      <c r="PN27" s="168"/>
      <c r="PO27" s="168"/>
      <c r="PP27" s="168"/>
      <c r="PQ27" s="168"/>
      <c r="PR27" s="168"/>
      <c r="PS27" s="168"/>
      <c r="PT27" s="168"/>
      <c r="PU27" s="168"/>
      <c r="PV27" s="168"/>
      <c r="PW27" s="168"/>
      <c r="PX27" s="168"/>
      <c r="PY27" s="168"/>
      <c r="PZ27" s="168"/>
      <c r="QA27" s="168"/>
      <c r="QB27" s="168"/>
      <c r="QC27" s="168"/>
      <c r="QD27" s="168"/>
      <c r="QE27" s="168"/>
      <c r="QF27" s="168"/>
      <c r="QG27" s="168"/>
      <c r="QH27" s="168"/>
      <c r="QI27" s="168"/>
      <c r="QJ27" s="168"/>
      <c r="QK27" s="168"/>
      <c r="QL27" s="168"/>
      <c r="QM27" s="168"/>
      <c r="QN27" s="168"/>
      <c r="QO27" s="168"/>
      <c r="QP27" s="168"/>
      <c r="QQ27" s="168"/>
      <c r="QR27" s="168"/>
      <c r="QS27" s="168"/>
      <c r="QT27" s="168"/>
      <c r="QU27" s="168"/>
      <c r="QV27" s="168"/>
      <c r="QW27" s="168"/>
      <c r="QX27" s="168"/>
      <c r="QY27" s="168"/>
      <c r="QZ27" s="168"/>
      <c r="RA27" s="168"/>
      <c r="RB27" s="168"/>
      <c r="RC27" s="168"/>
      <c r="RD27" s="168"/>
      <c r="RE27" s="168"/>
      <c r="RF27" s="168"/>
      <c r="RG27" s="168"/>
      <c r="RH27" s="168"/>
      <c r="RI27" s="168"/>
      <c r="RJ27" s="168"/>
      <c r="RK27" s="168"/>
      <c r="RL27" s="168"/>
      <c r="RM27" s="168"/>
      <c r="RN27" s="168"/>
      <c r="RO27" s="168"/>
      <c r="RP27" s="168"/>
      <c r="RQ27" s="168"/>
      <c r="RR27" s="168"/>
      <c r="RS27" s="168"/>
      <c r="RT27" s="168"/>
      <c r="RU27" s="168"/>
      <c r="RV27" s="168"/>
      <c r="RW27" s="168"/>
      <c r="RX27" s="168"/>
      <c r="RY27" s="168"/>
      <c r="RZ27" s="168"/>
      <c r="SA27" s="168"/>
      <c r="SB27" s="168"/>
      <c r="SC27" s="168"/>
      <c r="SD27" s="168"/>
      <c r="SE27" s="168"/>
      <c r="SF27" s="168"/>
      <c r="SG27" s="168"/>
      <c r="SH27" s="168"/>
      <c r="SI27" s="168"/>
      <c r="SJ27" s="168"/>
      <c r="SK27" s="168"/>
      <c r="SL27" s="168"/>
      <c r="SM27" s="168"/>
      <c r="SN27" s="168"/>
      <c r="SO27" s="168"/>
      <c r="SP27" s="168"/>
      <c r="SQ27" s="168"/>
      <c r="SR27" s="168"/>
      <c r="SS27" s="168"/>
      <c r="ST27" s="168"/>
      <c r="SU27" s="168"/>
      <c r="SV27" s="168"/>
      <c r="SW27" s="168"/>
      <c r="SX27" s="168"/>
      <c r="SY27" s="168"/>
      <c r="SZ27" s="168"/>
      <c r="TA27" s="168"/>
      <c r="TB27" s="168"/>
      <c r="TC27" s="168"/>
      <c r="TD27" s="168"/>
      <c r="TE27" s="168"/>
      <c r="TF27" s="168"/>
      <c r="TG27" s="168"/>
      <c r="TH27" s="168"/>
      <c r="TI27" s="168"/>
      <c r="TJ27" s="168"/>
      <c r="TK27" s="168"/>
      <c r="TL27" s="168"/>
      <c r="TM27" s="168"/>
      <c r="TN27" s="168"/>
      <c r="TO27" s="168"/>
      <c r="TP27" s="168"/>
      <c r="TQ27" s="168"/>
      <c r="TR27" s="168"/>
      <c r="TS27" s="168"/>
      <c r="TT27" s="168"/>
      <c r="TU27" s="168"/>
      <c r="TV27" s="168"/>
      <c r="TW27" s="168"/>
      <c r="TX27" s="168"/>
      <c r="TY27" s="168"/>
      <c r="TZ27" s="168"/>
      <c r="UA27" s="168"/>
      <c r="UB27" s="168"/>
      <c r="UC27" s="168"/>
      <c r="UD27" s="168"/>
      <c r="UE27" s="168"/>
      <c r="UF27" s="168"/>
      <c r="UG27" s="168"/>
      <c r="UH27" s="168"/>
      <c r="UI27" s="168"/>
      <c r="UJ27" s="168"/>
      <c r="UK27" s="168"/>
      <c r="UL27" s="168"/>
      <c r="UM27" s="168"/>
      <c r="UN27" s="168"/>
      <c r="UO27" s="168"/>
      <c r="UP27" s="168"/>
      <c r="UQ27" s="168"/>
      <c r="UR27" s="168"/>
      <c r="US27" s="168"/>
      <c r="UT27" s="168"/>
      <c r="UU27" s="168"/>
      <c r="UV27" s="168"/>
      <c r="UW27" s="168"/>
      <c r="UX27" s="168"/>
      <c r="UY27" s="168"/>
      <c r="UZ27" s="168"/>
      <c r="VA27" s="168"/>
      <c r="VB27" s="168"/>
      <c r="VC27" s="168"/>
      <c r="VD27" s="168"/>
      <c r="VE27" s="168"/>
      <c r="VF27" s="168"/>
      <c r="VG27" s="168"/>
      <c r="VH27" s="168"/>
      <c r="VI27" s="168"/>
      <c r="VJ27" s="168"/>
      <c r="VK27" s="168"/>
      <c r="VL27" s="168"/>
      <c r="VM27" s="168"/>
      <c r="VN27" s="168"/>
      <c r="VO27" s="168"/>
      <c r="VP27" s="168"/>
      <c r="VQ27" s="168"/>
      <c r="VR27" s="168"/>
      <c r="VS27" s="168"/>
      <c r="VT27" s="168"/>
      <c r="VU27" s="168"/>
      <c r="VV27" s="168"/>
      <c r="VW27" s="168"/>
      <c r="VX27" s="168"/>
      <c r="VY27" s="168"/>
      <c r="VZ27" s="168"/>
      <c r="WA27" s="168"/>
      <c r="WB27" s="168"/>
      <c r="WC27" s="168"/>
      <c r="WD27" s="168"/>
      <c r="WE27" s="168"/>
      <c r="WF27" s="168"/>
      <c r="WG27" s="168"/>
      <c r="WH27" s="168"/>
      <c r="WI27" s="168"/>
      <c r="WJ27" s="168"/>
      <c r="WK27" s="168"/>
      <c r="WL27" s="168"/>
      <c r="WM27" s="168"/>
      <c r="WN27" s="168"/>
      <c r="WO27" s="168"/>
      <c r="WP27" s="168"/>
      <c r="WQ27" s="168"/>
      <c r="WR27" s="168"/>
      <c r="WS27" s="168"/>
      <c r="WT27" s="168"/>
      <c r="WU27" s="168"/>
      <c r="WV27" s="168"/>
      <c r="WW27" s="168"/>
      <c r="WX27" s="168"/>
      <c r="WY27" s="168"/>
      <c r="WZ27" s="168"/>
      <c r="XA27" s="168"/>
      <c r="XB27" s="168"/>
      <c r="XC27" s="168"/>
      <c r="XD27" s="168"/>
      <c r="XE27" s="168"/>
      <c r="XF27" s="168"/>
      <c r="XG27" s="168"/>
      <c r="XH27" s="168"/>
      <c r="XI27" s="168"/>
      <c r="XJ27" s="168"/>
      <c r="XK27" s="168"/>
      <c r="XL27" s="168"/>
      <c r="XM27" s="168"/>
      <c r="XN27" s="168"/>
      <c r="XO27" s="168"/>
      <c r="XP27" s="168"/>
      <c r="XQ27" s="168"/>
      <c r="XR27" s="168"/>
      <c r="XS27" s="168"/>
      <c r="XT27" s="168"/>
      <c r="XU27" s="168"/>
      <c r="XV27" s="168"/>
      <c r="XW27" s="168"/>
      <c r="XX27" s="168"/>
      <c r="XY27" s="168"/>
      <c r="XZ27" s="168"/>
      <c r="YA27" s="168"/>
      <c r="YB27" s="168"/>
      <c r="YC27" s="168"/>
      <c r="YD27" s="168"/>
      <c r="YE27" s="168"/>
      <c r="YF27" s="168"/>
      <c r="YG27" s="168"/>
      <c r="YH27" s="168"/>
      <c r="YI27" s="168"/>
      <c r="YJ27" s="168"/>
      <c r="YK27" s="168"/>
      <c r="YL27" s="168"/>
      <c r="YM27" s="168"/>
      <c r="YN27" s="168"/>
      <c r="YO27" s="168"/>
      <c r="YP27" s="168"/>
      <c r="YQ27" s="168"/>
      <c r="YR27" s="168"/>
      <c r="YS27" s="168"/>
      <c r="YT27" s="168"/>
      <c r="YU27" s="168"/>
      <c r="YV27" s="168"/>
      <c r="YW27" s="168"/>
      <c r="YX27" s="168"/>
      <c r="YY27" s="168"/>
      <c r="YZ27" s="168"/>
      <c r="ZA27" s="168"/>
      <c r="ZB27" s="168"/>
      <c r="ZC27" s="168"/>
      <c r="ZD27" s="168"/>
      <c r="ZE27" s="168"/>
      <c r="ZF27" s="168"/>
      <c r="ZG27" s="168"/>
      <c r="ZH27" s="168"/>
      <c r="ZI27" s="168"/>
      <c r="ZJ27" s="168"/>
      <c r="ZK27" s="168"/>
      <c r="ZL27" s="168"/>
      <c r="ZM27" s="168"/>
      <c r="ZN27" s="168"/>
      <c r="ZO27" s="168"/>
      <c r="ZP27" s="168"/>
      <c r="ZQ27" s="168"/>
      <c r="ZR27" s="168"/>
      <c r="ZS27" s="168"/>
      <c r="ZT27" s="168"/>
      <c r="ZU27" s="168"/>
      <c r="ZV27" s="168"/>
      <c r="ZW27" s="168"/>
      <c r="ZX27" s="168"/>
      <c r="ZY27" s="168"/>
      <c r="ZZ27" s="168"/>
      <c r="AAA27" s="168"/>
      <c r="AAB27" s="168"/>
      <c r="AAC27" s="168"/>
      <c r="AAD27" s="168"/>
      <c r="AAE27" s="168"/>
      <c r="AAF27" s="168"/>
      <c r="AAG27" s="168"/>
      <c r="AAH27" s="168"/>
      <c r="AAI27" s="168"/>
      <c r="AAJ27" s="168"/>
      <c r="AAK27" s="168"/>
      <c r="AAL27" s="168"/>
      <c r="AAM27" s="168"/>
      <c r="AAN27" s="168"/>
      <c r="AAO27" s="168"/>
      <c r="AAP27" s="168"/>
      <c r="AAQ27" s="168"/>
      <c r="AAR27" s="168"/>
      <c r="AAS27" s="168"/>
      <c r="AAT27" s="168"/>
      <c r="AAU27" s="168"/>
      <c r="AAV27" s="168"/>
      <c r="AAW27" s="168"/>
      <c r="AAX27" s="168"/>
      <c r="AAY27" s="168"/>
      <c r="AAZ27" s="168"/>
      <c r="ABA27" s="168"/>
      <c r="ABB27" s="168"/>
      <c r="ABC27" s="168"/>
      <c r="ABD27" s="168"/>
      <c r="ABE27" s="168"/>
      <c r="ABF27" s="168"/>
      <c r="ABG27" s="168"/>
      <c r="ABH27" s="168"/>
      <c r="ABI27" s="168"/>
      <c r="ABJ27" s="168"/>
      <c r="ABK27" s="168"/>
      <c r="ABL27" s="168"/>
      <c r="ABM27" s="168"/>
      <c r="ABN27" s="168"/>
      <c r="ABO27" s="168"/>
      <c r="ABP27" s="168"/>
      <c r="ABQ27" s="168"/>
      <c r="ABR27" s="168"/>
      <c r="ABS27" s="168"/>
      <c r="ABT27" s="168"/>
      <c r="ABU27" s="168"/>
      <c r="ABV27" s="168"/>
      <c r="ABW27" s="168"/>
      <c r="ABX27" s="168"/>
      <c r="ABY27" s="168"/>
      <c r="ABZ27" s="168"/>
      <c r="ACA27" s="168"/>
      <c r="ACB27" s="168"/>
      <c r="ACC27" s="168"/>
      <c r="ACD27" s="168"/>
      <c r="ACE27" s="168"/>
      <c r="ACF27" s="168"/>
      <c r="ACG27" s="168"/>
      <c r="ACH27" s="168"/>
      <c r="ACI27" s="168"/>
      <c r="ACJ27" s="168"/>
      <c r="ACK27" s="168"/>
      <c r="ACL27" s="168"/>
      <c r="ACM27" s="168"/>
      <c r="ACN27" s="168"/>
      <c r="ACO27" s="168"/>
      <c r="ACP27" s="168"/>
      <c r="ACQ27" s="168"/>
      <c r="ACR27" s="168"/>
      <c r="ACS27" s="168"/>
      <c r="ACT27" s="168"/>
      <c r="ACU27" s="168"/>
      <c r="ACV27" s="168"/>
      <c r="ACW27" s="168"/>
      <c r="ACX27" s="168"/>
      <c r="ACY27" s="168"/>
      <c r="ACZ27" s="168"/>
      <c r="ADA27" s="168"/>
      <c r="ADB27" s="168"/>
      <c r="ADC27" s="168"/>
      <c r="ADD27" s="168"/>
      <c r="ADE27" s="168"/>
      <c r="ADF27" s="168"/>
      <c r="ADG27" s="168"/>
      <c r="ADH27" s="168"/>
      <c r="ADI27" s="168"/>
      <c r="ADJ27" s="168"/>
      <c r="ADK27" s="168"/>
      <c r="ADL27" s="168"/>
      <c r="ADM27" s="168"/>
      <c r="ADN27" s="168"/>
      <c r="ADO27" s="168"/>
      <c r="ADP27" s="168"/>
      <c r="ADQ27" s="168"/>
      <c r="ADR27" s="168"/>
      <c r="ADS27" s="168"/>
      <c r="ADT27" s="168"/>
      <c r="ADU27" s="168"/>
      <c r="ADV27" s="168"/>
      <c r="ADW27" s="168"/>
      <c r="ADX27" s="168"/>
      <c r="ADY27" s="168"/>
      <c r="ADZ27" s="168"/>
      <c r="AEA27" s="168"/>
      <c r="AEB27" s="168"/>
      <c r="AEC27" s="168"/>
      <c r="AED27" s="168"/>
      <c r="AEE27" s="168"/>
      <c r="AEF27" s="168"/>
      <c r="AEG27" s="168"/>
      <c r="AEH27" s="168"/>
      <c r="AEI27" s="168"/>
      <c r="AEJ27" s="168"/>
      <c r="AEK27" s="168"/>
      <c r="AEL27" s="168"/>
      <c r="AEM27" s="168"/>
      <c r="AEN27" s="168"/>
      <c r="AEO27" s="168"/>
      <c r="AEP27" s="168"/>
      <c r="AEQ27" s="168"/>
      <c r="AER27" s="168"/>
      <c r="AES27" s="168"/>
      <c r="AET27" s="168"/>
      <c r="AEU27" s="168"/>
      <c r="AEV27" s="168"/>
      <c r="AEW27" s="168"/>
      <c r="AEX27" s="168"/>
      <c r="AEY27" s="168"/>
      <c r="AEZ27" s="168"/>
      <c r="AFA27" s="168"/>
      <c r="AFB27" s="168"/>
      <c r="AFC27" s="168"/>
      <c r="AFD27" s="168"/>
      <c r="AFE27" s="168"/>
      <c r="AFF27" s="168"/>
      <c r="AFG27" s="168"/>
      <c r="AFH27" s="168"/>
      <c r="AFI27" s="168"/>
      <c r="AFJ27" s="168"/>
      <c r="AFK27" s="168"/>
      <c r="AFL27" s="168"/>
      <c r="AFM27" s="168"/>
      <c r="AFN27" s="168"/>
      <c r="AFO27" s="168"/>
      <c r="AFP27" s="168"/>
      <c r="AFQ27" s="168"/>
      <c r="AFR27" s="168"/>
      <c r="AFS27" s="168"/>
      <c r="AFT27" s="168"/>
      <c r="AFU27" s="168"/>
      <c r="AFV27" s="168"/>
      <c r="AFW27" s="168"/>
      <c r="AFX27" s="168"/>
      <c r="AFY27" s="168"/>
      <c r="AFZ27" s="168"/>
      <c r="AGA27" s="168"/>
      <c r="AGB27" s="168"/>
      <c r="AGC27" s="168"/>
      <c r="AGD27" s="168"/>
      <c r="AGE27" s="168"/>
      <c r="AGF27" s="168"/>
      <c r="AGG27" s="168"/>
      <c r="AGH27" s="168"/>
      <c r="AGI27" s="168"/>
      <c r="AGJ27" s="168"/>
      <c r="AGK27" s="168"/>
      <c r="AGL27" s="168"/>
      <c r="AGM27" s="168"/>
      <c r="AGN27" s="168"/>
      <c r="AGO27" s="168"/>
      <c r="AGP27" s="168"/>
      <c r="AGQ27" s="168"/>
      <c r="AGR27" s="168"/>
      <c r="AGS27" s="168"/>
      <c r="AGT27" s="168"/>
      <c r="AGU27" s="168"/>
      <c r="AGV27" s="168"/>
      <c r="AGW27" s="168"/>
      <c r="AGX27" s="168"/>
      <c r="AGY27" s="168"/>
      <c r="AGZ27" s="168"/>
      <c r="AHA27" s="168"/>
      <c r="AHB27" s="168"/>
      <c r="AHC27" s="168"/>
      <c r="AHD27" s="168"/>
      <c r="AHE27" s="168"/>
      <c r="AHF27" s="168"/>
      <c r="AHG27" s="168"/>
      <c r="AHH27" s="168"/>
      <c r="AHI27" s="168"/>
      <c r="AHJ27" s="168"/>
      <c r="AHK27" s="168"/>
      <c r="AHL27" s="168"/>
      <c r="AHM27" s="168"/>
      <c r="AHN27" s="168"/>
      <c r="AHO27" s="168"/>
      <c r="AHP27" s="168"/>
      <c r="AHQ27" s="168"/>
      <c r="AHR27" s="168"/>
      <c r="AHS27" s="168"/>
      <c r="AHT27" s="168"/>
      <c r="AHU27" s="168"/>
      <c r="AHV27" s="168"/>
      <c r="AHW27" s="168"/>
      <c r="AHX27" s="168"/>
      <c r="AHY27" s="168"/>
      <c r="AHZ27" s="168"/>
      <c r="AIA27" s="168"/>
      <c r="AIB27" s="168"/>
      <c r="AIC27" s="168"/>
      <c r="AID27" s="168"/>
      <c r="AIE27" s="168"/>
      <c r="AIF27" s="168"/>
      <c r="AIG27" s="168"/>
      <c r="AIH27" s="168"/>
      <c r="AII27" s="168"/>
      <c r="AIJ27" s="168"/>
      <c r="AIK27" s="168"/>
      <c r="AIL27" s="168"/>
      <c r="AIM27" s="168"/>
      <c r="AIN27" s="168"/>
      <c r="AIO27" s="168"/>
      <c r="AIP27" s="168"/>
      <c r="AIQ27" s="168"/>
      <c r="AIR27" s="168"/>
      <c r="AIS27" s="168"/>
      <c r="AIT27" s="168"/>
      <c r="AIU27" s="168"/>
      <c r="AIV27" s="168"/>
      <c r="AIW27" s="168"/>
      <c r="AIX27" s="168"/>
      <c r="AIY27" s="168"/>
      <c r="AIZ27" s="168"/>
      <c r="AJA27" s="168"/>
      <c r="AJB27" s="168"/>
      <c r="AJC27" s="168"/>
      <c r="AJD27" s="168"/>
      <c r="AJE27" s="168"/>
      <c r="AJF27" s="168"/>
      <c r="AJG27" s="168"/>
      <c r="AJH27" s="168"/>
      <c r="AJI27" s="168"/>
      <c r="AJJ27" s="168"/>
      <c r="AJK27" s="168"/>
      <c r="AJL27" s="168"/>
      <c r="AJM27" s="168"/>
      <c r="AJN27" s="168"/>
      <c r="AJO27" s="168"/>
      <c r="AJP27" s="168"/>
      <c r="AJQ27" s="168"/>
      <c r="AJR27" s="168"/>
      <c r="AJS27" s="168"/>
      <c r="AJT27" s="168"/>
      <c r="AJU27" s="168"/>
      <c r="AJV27" s="168"/>
      <c r="AJW27" s="168"/>
      <c r="AJX27" s="168"/>
      <c r="AJY27" s="168"/>
      <c r="AJZ27" s="168"/>
      <c r="AKA27" s="168"/>
      <c r="AKB27" s="168"/>
      <c r="AKC27" s="168"/>
      <c r="AKD27" s="168"/>
      <c r="AKE27" s="168"/>
      <c r="AKF27" s="168"/>
      <c r="AKG27" s="168"/>
      <c r="AKH27" s="168"/>
      <c r="AKI27" s="168"/>
      <c r="AKJ27" s="168"/>
      <c r="AKK27" s="168"/>
      <c r="AKL27" s="168"/>
      <c r="AKM27" s="168"/>
      <c r="AKN27" s="168"/>
      <c r="AKO27" s="168"/>
      <c r="AKP27" s="168"/>
      <c r="AKQ27" s="168"/>
      <c r="AKR27" s="168"/>
      <c r="AKS27" s="168"/>
      <c r="AKT27" s="168"/>
      <c r="AKU27" s="168"/>
      <c r="AKV27" s="168"/>
      <c r="AKW27" s="168"/>
      <c r="AKX27" s="168"/>
      <c r="AKY27" s="168"/>
      <c r="AKZ27" s="168"/>
      <c r="ALA27" s="168"/>
      <c r="ALB27" s="168"/>
      <c r="ALC27" s="168"/>
      <c r="ALD27" s="168"/>
      <c r="ALE27" s="168"/>
      <c r="ALF27" s="168"/>
      <c r="ALG27" s="168"/>
      <c r="ALH27" s="168"/>
      <c r="ALI27" s="168"/>
      <c r="ALJ27" s="168"/>
      <c r="ALK27" s="168"/>
      <c r="ALL27" s="168"/>
      <c r="ALM27" s="168"/>
      <c r="ALN27" s="168"/>
      <c r="ALO27" s="168"/>
      <c r="ALP27" s="168"/>
      <c r="ALQ27" s="168"/>
      <c r="ALR27" s="168"/>
      <c r="ALS27" s="168"/>
      <c r="ALT27" s="168"/>
      <c r="ALU27" s="168"/>
      <c r="ALV27" s="168"/>
      <c r="ALW27" s="168"/>
      <c r="ALX27" s="168"/>
      <c r="ALY27" s="168"/>
      <c r="ALZ27" s="168"/>
      <c r="AMA27" s="168"/>
    </row>
    <row r="28" spans="3:1015" s="153" customFormat="1" x14ac:dyDescent="0.3">
      <c r="C28" s="253"/>
      <c r="D28" s="253"/>
      <c r="E28" s="253"/>
      <c r="F28" s="253"/>
      <c r="G28" s="253"/>
      <c r="H28" s="254"/>
      <c r="I28" s="168"/>
      <c r="J28" s="168"/>
      <c r="K28" s="253"/>
      <c r="L28" s="253"/>
      <c r="M28" s="253"/>
      <c r="N28" s="253"/>
      <c r="O28" s="253"/>
      <c r="P28" s="253"/>
      <c r="Q28" s="254"/>
      <c r="R28" s="168"/>
      <c r="S28" s="255"/>
      <c r="T28" s="256"/>
      <c r="U28" s="256"/>
      <c r="V28" s="256"/>
      <c r="W28" s="256"/>
      <c r="X28" s="256"/>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168"/>
      <c r="FP28" s="168"/>
      <c r="FQ28" s="168"/>
      <c r="FR28" s="168"/>
      <c r="FS28" s="168"/>
      <c r="FT28" s="168"/>
      <c r="FU28" s="168"/>
      <c r="FV28" s="168"/>
      <c r="FW28" s="168"/>
      <c r="FX28" s="168"/>
      <c r="FY28" s="168"/>
      <c r="FZ28" s="168"/>
      <c r="GA28" s="168"/>
      <c r="GB28" s="168"/>
      <c r="GC28" s="168"/>
      <c r="GD28" s="168"/>
      <c r="GE28" s="168"/>
      <c r="GF28" s="168"/>
      <c r="GG28" s="168"/>
      <c r="GH28" s="168"/>
      <c r="GI28" s="168"/>
      <c r="GJ28" s="168"/>
      <c r="GK28" s="168"/>
      <c r="GL28" s="168"/>
      <c r="GM28" s="168"/>
      <c r="GN28" s="168"/>
      <c r="GO28" s="168"/>
      <c r="GP28" s="168"/>
      <c r="GQ28" s="168"/>
      <c r="GR28" s="168"/>
      <c r="GS28" s="168"/>
      <c r="GT28" s="168"/>
      <c r="GU28" s="168"/>
      <c r="GV28" s="168"/>
      <c r="GW28" s="168"/>
      <c r="GX28" s="168"/>
      <c r="GY28" s="168"/>
      <c r="GZ28" s="168"/>
      <c r="HA28" s="168"/>
      <c r="HB28" s="168"/>
      <c r="HC28" s="168"/>
      <c r="HD28" s="168"/>
      <c r="HE28" s="168"/>
      <c r="HF28" s="168"/>
      <c r="HG28" s="168"/>
      <c r="HH28" s="168"/>
      <c r="HI28" s="168"/>
      <c r="HJ28" s="168"/>
      <c r="HK28" s="168"/>
      <c r="HL28" s="168"/>
      <c r="HM28" s="168"/>
      <c r="HN28" s="168"/>
      <c r="HO28" s="168"/>
      <c r="HP28" s="168"/>
      <c r="HQ28" s="168"/>
      <c r="HR28" s="168"/>
      <c r="HS28" s="168"/>
      <c r="HT28" s="168"/>
      <c r="HU28" s="168"/>
      <c r="HV28" s="168"/>
      <c r="HW28" s="168"/>
      <c r="HX28" s="168"/>
      <c r="HY28" s="168"/>
      <c r="HZ28" s="168"/>
      <c r="IA28" s="168"/>
      <c r="IB28" s="168"/>
      <c r="IC28" s="168"/>
      <c r="ID28" s="168"/>
      <c r="IE28" s="168"/>
      <c r="IF28" s="168"/>
      <c r="IG28" s="168"/>
      <c r="IH28" s="168"/>
      <c r="II28" s="168"/>
      <c r="IJ28" s="168"/>
      <c r="IK28" s="168"/>
      <c r="IL28" s="168"/>
      <c r="IM28" s="168"/>
      <c r="IN28" s="168"/>
      <c r="IO28" s="168"/>
      <c r="IP28" s="168"/>
      <c r="IQ28" s="168"/>
      <c r="IR28" s="168"/>
      <c r="IS28" s="168"/>
      <c r="IT28" s="168"/>
      <c r="IU28" s="168"/>
      <c r="IV28" s="168"/>
      <c r="IW28" s="168"/>
      <c r="IX28" s="168"/>
      <c r="IY28" s="168"/>
      <c r="IZ28" s="168"/>
      <c r="JA28" s="168"/>
      <c r="JB28" s="168"/>
      <c r="JC28" s="168"/>
      <c r="JD28" s="168"/>
      <c r="JE28" s="168"/>
      <c r="JF28" s="168"/>
      <c r="JG28" s="168"/>
      <c r="JH28" s="168"/>
      <c r="JI28" s="168"/>
      <c r="JJ28" s="168"/>
      <c r="JK28" s="168"/>
      <c r="JL28" s="168"/>
      <c r="JM28" s="168"/>
      <c r="JN28" s="168"/>
      <c r="JO28" s="168"/>
      <c r="JP28" s="168"/>
      <c r="JQ28" s="168"/>
      <c r="JR28" s="168"/>
      <c r="JS28" s="168"/>
      <c r="JT28" s="168"/>
      <c r="JU28" s="168"/>
      <c r="JV28" s="168"/>
      <c r="JW28" s="168"/>
      <c r="JX28" s="168"/>
      <c r="JY28" s="168"/>
      <c r="JZ28" s="168"/>
      <c r="KA28" s="168"/>
      <c r="KB28" s="168"/>
      <c r="KC28" s="168"/>
      <c r="KD28" s="168"/>
      <c r="KE28" s="168"/>
      <c r="KF28" s="168"/>
      <c r="KG28" s="168"/>
      <c r="KH28" s="168"/>
      <c r="KI28" s="168"/>
      <c r="KJ28" s="168"/>
      <c r="KK28" s="168"/>
      <c r="KL28" s="168"/>
      <c r="KM28" s="168"/>
      <c r="KN28" s="168"/>
      <c r="KO28" s="168"/>
      <c r="KP28" s="168"/>
      <c r="KQ28" s="168"/>
      <c r="KR28" s="168"/>
      <c r="KS28" s="168"/>
      <c r="KT28" s="168"/>
      <c r="KU28" s="168"/>
      <c r="KV28" s="168"/>
      <c r="KW28" s="168"/>
      <c r="KX28" s="168"/>
      <c r="KY28" s="168"/>
      <c r="KZ28" s="168"/>
      <c r="LA28" s="168"/>
      <c r="LB28" s="168"/>
      <c r="LC28" s="168"/>
      <c r="LD28" s="168"/>
      <c r="LE28" s="168"/>
      <c r="LF28" s="168"/>
      <c r="LG28" s="168"/>
      <c r="LH28" s="168"/>
      <c r="LI28" s="168"/>
      <c r="LJ28" s="168"/>
      <c r="LK28" s="168"/>
      <c r="LL28" s="168"/>
      <c r="LM28" s="168"/>
      <c r="LN28" s="168"/>
      <c r="LO28" s="168"/>
      <c r="LP28" s="168"/>
      <c r="LQ28" s="168"/>
      <c r="LR28" s="168"/>
      <c r="LS28" s="168"/>
      <c r="LT28" s="168"/>
      <c r="LU28" s="168"/>
      <c r="LV28" s="168"/>
      <c r="LW28" s="168"/>
      <c r="LX28" s="168"/>
      <c r="LY28" s="168"/>
      <c r="LZ28" s="168"/>
      <c r="MA28" s="168"/>
      <c r="MB28" s="168"/>
      <c r="MC28" s="168"/>
      <c r="MD28" s="168"/>
      <c r="ME28" s="168"/>
      <c r="MF28" s="168"/>
      <c r="MG28" s="168"/>
      <c r="MH28" s="168"/>
      <c r="MI28" s="168"/>
      <c r="MJ28" s="168"/>
      <c r="MK28" s="168"/>
      <c r="ML28" s="168"/>
      <c r="MM28" s="168"/>
      <c r="MN28" s="168"/>
      <c r="MO28" s="168"/>
      <c r="MP28" s="168"/>
      <c r="MQ28" s="168"/>
      <c r="MR28" s="168"/>
      <c r="MS28" s="168"/>
      <c r="MT28" s="168"/>
      <c r="MU28" s="168"/>
      <c r="MV28" s="168"/>
      <c r="MW28" s="168"/>
      <c r="MX28" s="168"/>
      <c r="MY28" s="168"/>
      <c r="MZ28" s="168"/>
      <c r="NA28" s="168"/>
      <c r="NB28" s="168"/>
      <c r="NC28" s="168"/>
      <c r="ND28" s="168"/>
      <c r="NE28" s="168"/>
      <c r="NF28" s="168"/>
      <c r="NG28" s="168"/>
      <c r="NH28" s="168"/>
      <c r="NI28" s="168"/>
      <c r="NJ28" s="168"/>
      <c r="NK28" s="168"/>
      <c r="NL28" s="168"/>
      <c r="NM28" s="168"/>
      <c r="NN28" s="168"/>
      <c r="NO28" s="168"/>
      <c r="NP28" s="168"/>
      <c r="NQ28" s="168"/>
      <c r="NR28" s="168"/>
      <c r="NS28" s="168"/>
      <c r="NT28" s="168"/>
      <c r="NU28" s="168"/>
      <c r="NV28" s="168"/>
      <c r="NW28" s="168"/>
      <c r="NX28" s="168"/>
      <c r="NY28" s="168"/>
      <c r="NZ28" s="168"/>
      <c r="OA28" s="168"/>
      <c r="OB28" s="168"/>
      <c r="OC28" s="168"/>
      <c r="OD28" s="168"/>
      <c r="OE28" s="168"/>
      <c r="OF28" s="168"/>
      <c r="OG28" s="168"/>
      <c r="OH28" s="168"/>
      <c r="OI28" s="168"/>
      <c r="OJ28" s="168"/>
      <c r="OK28" s="168"/>
      <c r="OL28" s="168"/>
      <c r="OM28" s="168"/>
      <c r="ON28" s="168"/>
      <c r="OO28" s="168"/>
      <c r="OP28" s="168"/>
      <c r="OQ28" s="168"/>
      <c r="OR28" s="168"/>
      <c r="OS28" s="168"/>
      <c r="OT28" s="168"/>
      <c r="OU28" s="168"/>
      <c r="OV28" s="168"/>
      <c r="OW28" s="168"/>
      <c r="OX28" s="168"/>
      <c r="OY28" s="168"/>
      <c r="OZ28" s="168"/>
      <c r="PA28" s="168"/>
      <c r="PB28" s="168"/>
      <c r="PC28" s="168"/>
      <c r="PD28" s="168"/>
      <c r="PE28" s="168"/>
      <c r="PF28" s="168"/>
      <c r="PG28" s="168"/>
      <c r="PH28" s="168"/>
      <c r="PI28" s="168"/>
      <c r="PJ28" s="168"/>
      <c r="PK28" s="168"/>
      <c r="PL28" s="168"/>
      <c r="PM28" s="168"/>
      <c r="PN28" s="168"/>
      <c r="PO28" s="168"/>
      <c r="PP28" s="168"/>
      <c r="PQ28" s="168"/>
      <c r="PR28" s="168"/>
      <c r="PS28" s="168"/>
      <c r="PT28" s="168"/>
      <c r="PU28" s="168"/>
      <c r="PV28" s="168"/>
      <c r="PW28" s="168"/>
      <c r="PX28" s="168"/>
      <c r="PY28" s="168"/>
      <c r="PZ28" s="168"/>
      <c r="QA28" s="168"/>
      <c r="QB28" s="168"/>
      <c r="QC28" s="168"/>
      <c r="QD28" s="168"/>
      <c r="QE28" s="168"/>
      <c r="QF28" s="168"/>
      <c r="QG28" s="168"/>
      <c r="QH28" s="168"/>
      <c r="QI28" s="168"/>
      <c r="QJ28" s="168"/>
      <c r="QK28" s="168"/>
      <c r="QL28" s="168"/>
      <c r="QM28" s="168"/>
      <c r="QN28" s="168"/>
      <c r="QO28" s="168"/>
      <c r="QP28" s="168"/>
      <c r="QQ28" s="168"/>
      <c r="QR28" s="168"/>
      <c r="QS28" s="168"/>
      <c r="QT28" s="168"/>
      <c r="QU28" s="168"/>
      <c r="QV28" s="168"/>
      <c r="QW28" s="168"/>
      <c r="QX28" s="168"/>
      <c r="QY28" s="168"/>
      <c r="QZ28" s="168"/>
      <c r="RA28" s="168"/>
      <c r="RB28" s="168"/>
      <c r="RC28" s="168"/>
      <c r="RD28" s="168"/>
      <c r="RE28" s="168"/>
      <c r="RF28" s="168"/>
      <c r="RG28" s="168"/>
      <c r="RH28" s="168"/>
      <c r="RI28" s="168"/>
      <c r="RJ28" s="168"/>
      <c r="RK28" s="168"/>
      <c r="RL28" s="168"/>
      <c r="RM28" s="168"/>
      <c r="RN28" s="168"/>
      <c r="RO28" s="168"/>
      <c r="RP28" s="168"/>
      <c r="RQ28" s="168"/>
      <c r="RR28" s="168"/>
      <c r="RS28" s="168"/>
      <c r="RT28" s="168"/>
      <c r="RU28" s="168"/>
      <c r="RV28" s="168"/>
      <c r="RW28" s="168"/>
      <c r="RX28" s="168"/>
      <c r="RY28" s="168"/>
      <c r="RZ28" s="168"/>
      <c r="SA28" s="168"/>
      <c r="SB28" s="168"/>
      <c r="SC28" s="168"/>
      <c r="SD28" s="168"/>
      <c r="SE28" s="168"/>
      <c r="SF28" s="168"/>
      <c r="SG28" s="168"/>
      <c r="SH28" s="168"/>
      <c r="SI28" s="168"/>
      <c r="SJ28" s="168"/>
      <c r="SK28" s="168"/>
      <c r="SL28" s="168"/>
      <c r="SM28" s="168"/>
      <c r="SN28" s="168"/>
      <c r="SO28" s="168"/>
      <c r="SP28" s="168"/>
      <c r="SQ28" s="168"/>
      <c r="SR28" s="168"/>
      <c r="SS28" s="168"/>
      <c r="ST28" s="168"/>
      <c r="SU28" s="168"/>
      <c r="SV28" s="168"/>
      <c r="SW28" s="168"/>
      <c r="SX28" s="168"/>
      <c r="SY28" s="168"/>
      <c r="SZ28" s="168"/>
      <c r="TA28" s="168"/>
      <c r="TB28" s="168"/>
      <c r="TC28" s="168"/>
      <c r="TD28" s="168"/>
      <c r="TE28" s="168"/>
      <c r="TF28" s="168"/>
      <c r="TG28" s="168"/>
      <c r="TH28" s="168"/>
      <c r="TI28" s="168"/>
      <c r="TJ28" s="168"/>
      <c r="TK28" s="168"/>
      <c r="TL28" s="168"/>
      <c r="TM28" s="168"/>
      <c r="TN28" s="168"/>
      <c r="TO28" s="168"/>
      <c r="TP28" s="168"/>
      <c r="TQ28" s="168"/>
      <c r="TR28" s="168"/>
      <c r="TS28" s="168"/>
      <c r="TT28" s="168"/>
      <c r="TU28" s="168"/>
      <c r="TV28" s="168"/>
      <c r="TW28" s="168"/>
      <c r="TX28" s="168"/>
      <c r="TY28" s="168"/>
      <c r="TZ28" s="168"/>
      <c r="UA28" s="168"/>
      <c r="UB28" s="168"/>
      <c r="UC28" s="168"/>
      <c r="UD28" s="168"/>
      <c r="UE28" s="168"/>
      <c r="UF28" s="168"/>
      <c r="UG28" s="168"/>
      <c r="UH28" s="168"/>
      <c r="UI28" s="168"/>
      <c r="UJ28" s="168"/>
      <c r="UK28" s="168"/>
      <c r="UL28" s="168"/>
      <c r="UM28" s="168"/>
      <c r="UN28" s="168"/>
      <c r="UO28" s="168"/>
      <c r="UP28" s="168"/>
      <c r="UQ28" s="168"/>
      <c r="UR28" s="168"/>
      <c r="US28" s="168"/>
      <c r="UT28" s="168"/>
      <c r="UU28" s="168"/>
      <c r="UV28" s="168"/>
      <c r="UW28" s="168"/>
      <c r="UX28" s="168"/>
      <c r="UY28" s="168"/>
      <c r="UZ28" s="168"/>
      <c r="VA28" s="168"/>
      <c r="VB28" s="168"/>
      <c r="VC28" s="168"/>
      <c r="VD28" s="168"/>
      <c r="VE28" s="168"/>
      <c r="VF28" s="168"/>
      <c r="VG28" s="168"/>
      <c r="VH28" s="168"/>
      <c r="VI28" s="168"/>
      <c r="VJ28" s="168"/>
      <c r="VK28" s="168"/>
      <c r="VL28" s="168"/>
      <c r="VM28" s="168"/>
      <c r="VN28" s="168"/>
      <c r="VO28" s="168"/>
      <c r="VP28" s="168"/>
      <c r="VQ28" s="168"/>
      <c r="VR28" s="168"/>
      <c r="VS28" s="168"/>
      <c r="VT28" s="168"/>
      <c r="VU28" s="168"/>
      <c r="VV28" s="168"/>
      <c r="VW28" s="168"/>
      <c r="VX28" s="168"/>
      <c r="VY28" s="168"/>
      <c r="VZ28" s="168"/>
      <c r="WA28" s="168"/>
      <c r="WB28" s="168"/>
      <c r="WC28" s="168"/>
      <c r="WD28" s="168"/>
      <c r="WE28" s="168"/>
      <c r="WF28" s="168"/>
      <c r="WG28" s="168"/>
      <c r="WH28" s="168"/>
      <c r="WI28" s="168"/>
      <c r="WJ28" s="168"/>
      <c r="WK28" s="168"/>
      <c r="WL28" s="168"/>
      <c r="WM28" s="168"/>
      <c r="WN28" s="168"/>
      <c r="WO28" s="168"/>
      <c r="WP28" s="168"/>
      <c r="WQ28" s="168"/>
      <c r="WR28" s="168"/>
      <c r="WS28" s="168"/>
      <c r="WT28" s="168"/>
      <c r="WU28" s="168"/>
      <c r="WV28" s="168"/>
      <c r="WW28" s="168"/>
      <c r="WX28" s="168"/>
      <c r="WY28" s="168"/>
      <c r="WZ28" s="168"/>
      <c r="XA28" s="168"/>
      <c r="XB28" s="168"/>
      <c r="XC28" s="168"/>
      <c r="XD28" s="168"/>
      <c r="XE28" s="168"/>
      <c r="XF28" s="168"/>
      <c r="XG28" s="168"/>
      <c r="XH28" s="168"/>
      <c r="XI28" s="168"/>
      <c r="XJ28" s="168"/>
      <c r="XK28" s="168"/>
      <c r="XL28" s="168"/>
      <c r="XM28" s="168"/>
      <c r="XN28" s="168"/>
      <c r="XO28" s="168"/>
      <c r="XP28" s="168"/>
      <c r="XQ28" s="168"/>
      <c r="XR28" s="168"/>
      <c r="XS28" s="168"/>
      <c r="XT28" s="168"/>
      <c r="XU28" s="168"/>
      <c r="XV28" s="168"/>
      <c r="XW28" s="168"/>
      <c r="XX28" s="168"/>
      <c r="XY28" s="168"/>
      <c r="XZ28" s="168"/>
      <c r="YA28" s="168"/>
      <c r="YB28" s="168"/>
      <c r="YC28" s="168"/>
      <c r="YD28" s="168"/>
      <c r="YE28" s="168"/>
      <c r="YF28" s="168"/>
      <c r="YG28" s="168"/>
      <c r="YH28" s="168"/>
      <c r="YI28" s="168"/>
      <c r="YJ28" s="168"/>
      <c r="YK28" s="168"/>
      <c r="YL28" s="168"/>
      <c r="YM28" s="168"/>
      <c r="YN28" s="168"/>
      <c r="YO28" s="168"/>
      <c r="YP28" s="168"/>
      <c r="YQ28" s="168"/>
      <c r="YR28" s="168"/>
      <c r="YS28" s="168"/>
      <c r="YT28" s="168"/>
      <c r="YU28" s="168"/>
      <c r="YV28" s="168"/>
      <c r="YW28" s="168"/>
      <c r="YX28" s="168"/>
      <c r="YY28" s="168"/>
      <c r="YZ28" s="168"/>
      <c r="ZA28" s="168"/>
      <c r="ZB28" s="168"/>
      <c r="ZC28" s="168"/>
      <c r="ZD28" s="168"/>
      <c r="ZE28" s="168"/>
      <c r="ZF28" s="168"/>
      <c r="ZG28" s="168"/>
      <c r="ZH28" s="168"/>
      <c r="ZI28" s="168"/>
      <c r="ZJ28" s="168"/>
      <c r="ZK28" s="168"/>
      <c r="ZL28" s="168"/>
      <c r="ZM28" s="168"/>
      <c r="ZN28" s="168"/>
      <c r="ZO28" s="168"/>
      <c r="ZP28" s="168"/>
      <c r="ZQ28" s="168"/>
      <c r="ZR28" s="168"/>
      <c r="ZS28" s="168"/>
      <c r="ZT28" s="168"/>
      <c r="ZU28" s="168"/>
      <c r="ZV28" s="168"/>
      <c r="ZW28" s="168"/>
      <c r="ZX28" s="168"/>
      <c r="ZY28" s="168"/>
      <c r="ZZ28" s="168"/>
      <c r="AAA28" s="168"/>
      <c r="AAB28" s="168"/>
      <c r="AAC28" s="168"/>
      <c r="AAD28" s="168"/>
      <c r="AAE28" s="168"/>
      <c r="AAF28" s="168"/>
      <c r="AAG28" s="168"/>
      <c r="AAH28" s="168"/>
      <c r="AAI28" s="168"/>
      <c r="AAJ28" s="168"/>
      <c r="AAK28" s="168"/>
      <c r="AAL28" s="168"/>
      <c r="AAM28" s="168"/>
      <c r="AAN28" s="168"/>
      <c r="AAO28" s="168"/>
      <c r="AAP28" s="168"/>
      <c r="AAQ28" s="168"/>
      <c r="AAR28" s="168"/>
      <c r="AAS28" s="168"/>
      <c r="AAT28" s="168"/>
      <c r="AAU28" s="168"/>
      <c r="AAV28" s="168"/>
      <c r="AAW28" s="168"/>
      <c r="AAX28" s="168"/>
      <c r="AAY28" s="168"/>
      <c r="AAZ28" s="168"/>
      <c r="ABA28" s="168"/>
      <c r="ABB28" s="168"/>
      <c r="ABC28" s="168"/>
      <c r="ABD28" s="168"/>
      <c r="ABE28" s="168"/>
      <c r="ABF28" s="168"/>
      <c r="ABG28" s="168"/>
      <c r="ABH28" s="168"/>
      <c r="ABI28" s="168"/>
      <c r="ABJ28" s="168"/>
      <c r="ABK28" s="168"/>
      <c r="ABL28" s="168"/>
      <c r="ABM28" s="168"/>
      <c r="ABN28" s="168"/>
      <c r="ABO28" s="168"/>
      <c r="ABP28" s="168"/>
      <c r="ABQ28" s="168"/>
      <c r="ABR28" s="168"/>
      <c r="ABS28" s="168"/>
      <c r="ABT28" s="168"/>
      <c r="ABU28" s="168"/>
      <c r="ABV28" s="168"/>
      <c r="ABW28" s="168"/>
      <c r="ABX28" s="168"/>
      <c r="ABY28" s="168"/>
      <c r="ABZ28" s="168"/>
      <c r="ACA28" s="168"/>
      <c r="ACB28" s="168"/>
      <c r="ACC28" s="168"/>
      <c r="ACD28" s="168"/>
      <c r="ACE28" s="168"/>
      <c r="ACF28" s="168"/>
      <c r="ACG28" s="168"/>
      <c r="ACH28" s="168"/>
      <c r="ACI28" s="168"/>
      <c r="ACJ28" s="168"/>
      <c r="ACK28" s="168"/>
      <c r="ACL28" s="168"/>
      <c r="ACM28" s="168"/>
      <c r="ACN28" s="168"/>
      <c r="ACO28" s="168"/>
      <c r="ACP28" s="168"/>
      <c r="ACQ28" s="168"/>
      <c r="ACR28" s="168"/>
      <c r="ACS28" s="168"/>
      <c r="ACT28" s="168"/>
      <c r="ACU28" s="168"/>
      <c r="ACV28" s="168"/>
      <c r="ACW28" s="168"/>
      <c r="ACX28" s="168"/>
      <c r="ACY28" s="168"/>
      <c r="ACZ28" s="168"/>
      <c r="ADA28" s="168"/>
      <c r="ADB28" s="168"/>
      <c r="ADC28" s="168"/>
      <c r="ADD28" s="168"/>
      <c r="ADE28" s="168"/>
      <c r="ADF28" s="168"/>
      <c r="ADG28" s="168"/>
      <c r="ADH28" s="168"/>
      <c r="ADI28" s="168"/>
      <c r="ADJ28" s="168"/>
      <c r="ADK28" s="168"/>
      <c r="ADL28" s="168"/>
      <c r="ADM28" s="168"/>
      <c r="ADN28" s="168"/>
      <c r="ADO28" s="168"/>
      <c r="ADP28" s="168"/>
      <c r="ADQ28" s="168"/>
      <c r="ADR28" s="168"/>
      <c r="ADS28" s="168"/>
      <c r="ADT28" s="168"/>
      <c r="ADU28" s="168"/>
      <c r="ADV28" s="168"/>
      <c r="ADW28" s="168"/>
      <c r="ADX28" s="168"/>
      <c r="ADY28" s="168"/>
      <c r="ADZ28" s="168"/>
      <c r="AEA28" s="168"/>
      <c r="AEB28" s="168"/>
      <c r="AEC28" s="168"/>
      <c r="AED28" s="168"/>
      <c r="AEE28" s="168"/>
      <c r="AEF28" s="168"/>
      <c r="AEG28" s="168"/>
      <c r="AEH28" s="168"/>
      <c r="AEI28" s="168"/>
      <c r="AEJ28" s="168"/>
      <c r="AEK28" s="168"/>
      <c r="AEL28" s="168"/>
      <c r="AEM28" s="168"/>
      <c r="AEN28" s="168"/>
      <c r="AEO28" s="168"/>
      <c r="AEP28" s="168"/>
      <c r="AEQ28" s="168"/>
      <c r="AER28" s="168"/>
      <c r="AES28" s="168"/>
      <c r="AET28" s="168"/>
      <c r="AEU28" s="168"/>
      <c r="AEV28" s="168"/>
      <c r="AEW28" s="168"/>
      <c r="AEX28" s="168"/>
      <c r="AEY28" s="168"/>
      <c r="AEZ28" s="168"/>
      <c r="AFA28" s="168"/>
      <c r="AFB28" s="168"/>
      <c r="AFC28" s="168"/>
      <c r="AFD28" s="168"/>
      <c r="AFE28" s="168"/>
      <c r="AFF28" s="168"/>
      <c r="AFG28" s="168"/>
      <c r="AFH28" s="168"/>
      <c r="AFI28" s="168"/>
      <c r="AFJ28" s="168"/>
      <c r="AFK28" s="168"/>
      <c r="AFL28" s="168"/>
      <c r="AFM28" s="168"/>
      <c r="AFN28" s="168"/>
      <c r="AFO28" s="168"/>
      <c r="AFP28" s="168"/>
      <c r="AFQ28" s="168"/>
      <c r="AFR28" s="168"/>
      <c r="AFS28" s="168"/>
      <c r="AFT28" s="168"/>
      <c r="AFU28" s="168"/>
      <c r="AFV28" s="168"/>
      <c r="AFW28" s="168"/>
      <c r="AFX28" s="168"/>
      <c r="AFY28" s="168"/>
      <c r="AFZ28" s="168"/>
      <c r="AGA28" s="168"/>
      <c r="AGB28" s="168"/>
      <c r="AGC28" s="168"/>
      <c r="AGD28" s="168"/>
      <c r="AGE28" s="168"/>
      <c r="AGF28" s="168"/>
      <c r="AGG28" s="168"/>
      <c r="AGH28" s="168"/>
      <c r="AGI28" s="168"/>
      <c r="AGJ28" s="168"/>
      <c r="AGK28" s="168"/>
      <c r="AGL28" s="168"/>
      <c r="AGM28" s="168"/>
      <c r="AGN28" s="168"/>
      <c r="AGO28" s="168"/>
      <c r="AGP28" s="168"/>
      <c r="AGQ28" s="168"/>
      <c r="AGR28" s="168"/>
      <c r="AGS28" s="168"/>
      <c r="AGT28" s="168"/>
      <c r="AGU28" s="168"/>
      <c r="AGV28" s="168"/>
      <c r="AGW28" s="168"/>
      <c r="AGX28" s="168"/>
      <c r="AGY28" s="168"/>
      <c r="AGZ28" s="168"/>
      <c r="AHA28" s="168"/>
      <c r="AHB28" s="168"/>
      <c r="AHC28" s="168"/>
      <c r="AHD28" s="168"/>
      <c r="AHE28" s="168"/>
      <c r="AHF28" s="168"/>
      <c r="AHG28" s="168"/>
      <c r="AHH28" s="168"/>
      <c r="AHI28" s="168"/>
      <c r="AHJ28" s="168"/>
      <c r="AHK28" s="168"/>
      <c r="AHL28" s="168"/>
      <c r="AHM28" s="168"/>
      <c r="AHN28" s="168"/>
      <c r="AHO28" s="168"/>
      <c r="AHP28" s="168"/>
      <c r="AHQ28" s="168"/>
      <c r="AHR28" s="168"/>
      <c r="AHS28" s="168"/>
      <c r="AHT28" s="168"/>
      <c r="AHU28" s="168"/>
      <c r="AHV28" s="168"/>
      <c r="AHW28" s="168"/>
      <c r="AHX28" s="168"/>
      <c r="AHY28" s="168"/>
      <c r="AHZ28" s="168"/>
      <c r="AIA28" s="168"/>
      <c r="AIB28" s="168"/>
      <c r="AIC28" s="168"/>
      <c r="AID28" s="168"/>
      <c r="AIE28" s="168"/>
      <c r="AIF28" s="168"/>
      <c r="AIG28" s="168"/>
      <c r="AIH28" s="168"/>
      <c r="AII28" s="168"/>
      <c r="AIJ28" s="168"/>
      <c r="AIK28" s="168"/>
      <c r="AIL28" s="168"/>
      <c r="AIM28" s="168"/>
      <c r="AIN28" s="168"/>
      <c r="AIO28" s="168"/>
      <c r="AIP28" s="168"/>
      <c r="AIQ28" s="168"/>
      <c r="AIR28" s="168"/>
      <c r="AIS28" s="168"/>
      <c r="AIT28" s="168"/>
      <c r="AIU28" s="168"/>
      <c r="AIV28" s="168"/>
      <c r="AIW28" s="168"/>
      <c r="AIX28" s="168"/>
      <c r="AIY28" s="168"/>
      <c r="AIZ28" s="168"/>
      <c r="AJA28" s="168"/>
      <c r="AJB28" s="168"/>
      <c r="AJC28" s="168"/>
      <c r="AJD28" s="168"/>
      <c r="AJE28" s="168"/>
      <c r="AJF28" s="168"/>
      <c r="AJG28" s="168"/>
      <c r="AJH28" s="168"/>
      <c r="AJI28" s="168"/>
      <c r="AJJ28" s="168"/>
      <c r="AJK28" s="168"/>
      <c r="AJL28" s="168"/>
      <c r="AJM28" s="168"/>
      <c r="AJN28" s="168"/>
      <c r="AJO28" s="168"/>
      <c r="AJP28" s="168"/>
      <c r="AJQ28" s="168"/>
      <c r="AJR28" s="168"/>
      <c r="AJS28" s="168"/>
      <c r="AJT28" s="168"/>
      <c r="AJU28" s="168"/>
      <c r="AJV28" s="168"/>
      <c r="AJW28" s="168"/>
      <c r="AJX28" s="168"/>
      <c r="AJY28" s="168"/>
      <c r="AJZ28" s="168"/>
      <c r="AKA28" s="168"/>
      <c r="AKB28" s="168"/>
      <c r="AKC28" s="168"/>
      <c r="AKD28" s="168"/>
      <c r="AKE28" s="168"/>
      <c r="AKF28" s="168"/>
      <c r="AKG28" s="168"/>
      <c r="AKH28" s="168"/>
      <c r="AKI28" s="168"/>
      <c r="AKJ28" s="168"/>
      <c r="AKK28" s="168"/>
      <c r="AKL28" s="168"/>
      <c r="AKM28" s="168"/>
      <c r="AKN28" s="168"/>
      <c r="AKO28" s="168"/>
      <c r="AKP28" s="168"/>
      <c r="AKQ28" s="168"/>
      <c r="AKR28" s="168"/>
      <c r="AKS28" s="168"/>
      <c r="AKT28" s="168"/>
      <c r="AKU28" s="168"/>
      <c r="AKV28" s="168"/>
      <c r="AKW28" s="168"/>
      <c r="AKX28" s="168"/>
      <c r="AKY28" s="168"/>
      <c r="AKZ28" s="168"/>
      <c r="ALA28" s="168"/>
      <c r="ALB28" s="168"/>
      <c r="ALC28" s="168"/>
      <c r="ALD28" s="168"/>
      <c r="ALE28" s="168"/>
      <c r="ALF28" s="168"/>
      <c r="ALG28" s="168"/>
      <c r="ALH28" s="168"/>
      <c r="ALI28" s="168"/>
      <c r="ALJ28" s="168"/>
      <c r="ALK28" s="168"/>
      <c r="ALL28" s="168"/>
      <c r="ALM28" s="168"/>
      <c r="ALN28" s="168"/>
      <c r="ALO28" s="168"/>
      <c r="ALP28" s="168"/>
      <c r="ALQ28" s="168"/>
      <c r="ALR28" s="168"/>
      <c r="ALS28" s="168"/>
      <c r="ALT28" s="168"/>
      <c r="ALU28" s="168"/>
      <c r="ALV28" s="168"/>
      <c r="ALW28" s="168"/>
      <c r="ALX28" s="168"/>
      <c r="ALY28" s="168"/>
      <c r="ALZ28" s="168"/>
      <c r="AMA28" s="168"/>
    </row>
    <row r="29" spans="3:1015" s="153" customFormat="1" x14ac:dyDescent="0.3">
      <c r="C29" s="253"/>
      <c r="D29" s="253"/>
      <c r="E29" s="253"/>
      <c r="F29" s="253"/>
      <c r="G29" s="253"/>
      <c r="H29" s="254"/>
      <c r="I29" s="168"/>
      <c r="J29" s="168"/>
      <c r="K29" s="253"/>
      <c r="L29" s="253"/>
      <c r="M29" s="253"/>
      <c r="N29" s="253"/>
      <c r="O29" s="253"/>
      <c r="P29" s="253"/>
      <c r="Q29" s="254"/>
      <c r="R29" s="168"/>
      <c r="S29" s="255"/>
      <c r="T29" s="256"/>
      <c r="U29" s="256"/>
      <c r="V29" s="256"/>
      <c r="W29" s="256"/>
      <c r="X29" s="256"/>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c r="HP29" s="168"/>
      <c r="HQ29" s="168"/>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168"/>
      <c r="JG29" s="168"/>
      <c r="JH29" s="168"/>
      <c r="JI29" s="168"/>
      <c r="JJ29" s="168"/>
      <c r="JK29" s="168"/>
      <c r="JL29" s="168"/>
      <c r="JM29" s="168"/>
      <c r="JN29" s="168"/>
      <c r="JO29" s="168"/>
      <c r="JP29" s="168"/>
      <c r="JQ29" s="168"/>
      <c r="JR29" s="168"/>
      <c r="JS29" s="168"/>
      <c r="JT29" s="168"/>
      <c r="JU29" s="168"/>
      <c r="JV29" s="168"/>
      <c r="JW29" s="168"/>
      <c r="JX29" s="168"/>
      <c r="JY29" s="168"/>
      <c r="JZ29" s="168"/>
      <c r="KA29" s="168"/>
      <c r="KB29" s="168"/>
      <c r="KC29" s="168"/>
      <c r="KD29" s="168"/>
      <c r="KE29" s="168"/>
      <c r="KF29" s="168"/>
      <c r="KG29" s="168"/>
      <c r="KH29" s="168"/>
      <c r="KI29" s="168"/>
      <c r="KJ29" s="168"/>
      <c r="KK29" s="168"/>
      <c r="KL29" s="168"/>
      <c r="KM29" s="168"/>
      <c r="KN29" s="168"/>
      <c r="KO29" s="168"/>
      <c r="KP29" s="168"/>
      <c r="KQ29" s="168"/>
      <c r="KR29" s="168"/>
      <c r="KS29" s="168"/>
      <c r="KT29" s="168"/>
      <c r="KU29" s="168"/>
      <c r="KV29" s="168"/>
      <c r="KW29" s="168"/>
      <c r="KX29" s="168"/>
      <c r="KY29" s="168"/>
      <c r="KZ29" s="168"/>
      <c r="LA29" s="168"/>
      <c r="LB29" s="168"/>
      <c r="LC29" s="168"/>
      <c r="LD29" s="168"/>
      <c r="LE29" s="168"/>
      <c r="LF29" s="168"/>
      <c r="LG29" s="168"/>
      <c r="LH29" s="168"/>
      <c r="LI29" s="168"/>
      <c r="LJ29" s="168"/>
      <c r="LK29" s="168"/>
      <c r="LL29" s="168"/>
      <c r="LM29" s="168"/>
      <c r="LN29" s="168"/>
      <c r="LO29" s="168"/>
      <c r="LP29" s="168"/>
      <c r="LQ29" s="168"/>
      <c r="LR29" s="168"/>
      <c r="LS29" s="168"/>
      <c r="LT29" s="168"/>
      <c r="LU29" s="168"/>
      <c r="LV29" s="168"/>
      <c r="LW29" s="168"/>
      <c r="LX29" s="168"/>
      <c r="LY29" s="168"/>
      <c r="LZ29" s="168"/>
      <c r="MA29" s="168"/>
      <c r="MB29" s="168"/>
      <c r="MC29" s="168"/>
      <c r="MD29" s="168"/>
      <c r="ME29" s="168"/>
      <c r="MF29" s="168"/>
      <c r="MG29" s="168"/>
      <c r="MH29" s="168"/>
      <c r="MI29" s="168"/>
      <c r="MJ29" s="168"/>
      <c r="MK29" s="168"/>
      <c r="ML29" s="168"/>
      <c r="MM29" s="168"/>
      <c r="MN29" s="168"/>
      <c r="MO29" s="168"/>
      <c r="MP29" s="168"/>
      <c r="MQ29" s="168"/>
      <c r="MR29" s="168"/>
      <c r="MS29" s="168"/>
      <c r="MT29" s="168"/>
      <c r="MU29" s="168"/>
      <c r="MV29" s="168"/>
      <c r="MW29" s="168"/>
      <c r="MX29" s="168"/>
      <c r="MY29" s="168"/>
      <c r="MZ29" s="168"/>
      <c r="NA29" s="168"/>
      <c r="NB29" s="168"/>
      <c r="NC29" s="168"/>
      <c r="ND29" s="168"/>
      <c r="NE29" s="168"/>
      <c r="NF29" s="168"/>
      <c r="NG29" s="168"/>
      <c r="NH29" s="168"/>
      <c r="NI29" s="168"/>
      <c r="NJ29" s="168"/>
      <c r="NK29" s="168"/>
      <c r="NL29" s="168"/>
      <c r="NM29" s="168"/>
      <c r="NN29" s="168"/>
      <c r="NO29" s="168"/>
      <c r="NP29" s="168"/>
      <c r="NQ29" s="168"/>
      <c r="NR29" s="168"/>
      <c r="NS29" s="168"/>
      <c r="NT29" s="168"/>
      <c r="NU29" s="168"/>
      <c r="NV29" s="168"/>
      <c r="NW29" s="168"/>
      <c r="NX29" s="168"/>
      <c r="NY29" s="168"/>
      <c r="NZ29" s="168"/>
      <c r="OA29" s="168"/>
      <c r="OB29" s="168"/>
      <c r="OC29" s="168"/>
      <c r="OD29" s="168"/>
      <c r="OE29" s="168"/>
      <c r="OF29" s="168"/>
      <c r="OG29" s="168"/>
      <c r="OH29" s="168"/>
      <c r="OI29" s="168"/>
      <c r="OJ29" s="168"/>
      <c r="OK29" s="168"/>
      <c r="OL29" s="168"/>
      <c r="OM29" s="168"/>
      <c r="ON29" s="168"/>
      <c r="OO29" s="168"/>
      <c r="OP29" s="168"/>
      <c r="OQ29" s="168"/>
      <c r="OR29" s="168"/>
      <c r="OS29" s="168"/>
      <c r="OT29" s="168"/>
      <c r="OU29" s="168"/>
      <c r="OV29" s="168"/>
      <c r="OW29" s="168"/>
      <c r="OX29" s="168"/>
      <c r="OY29" s="168"/>
      <c r="OZ29" s="168"/>
      <c r="PA29" s="168"/>
      <c r="PB29" s="168"/>
      <c r="PC29" s="168"/>
      <c r="PD29" s="168"/>
      <c r="PE29" s="168"/>
      <c r="PF29" s="168"/>
      <c r="PG29" s="168"/>
      <c r="PH29" s="168"/>
      <c r="PI29" s="168"/>
      <c r="PJ29" s="168"/>
      <c r="PK29" s="168"/>
      <c r="PL29" s="168"/>
      <c r="PM29" s="168"/>
      <c r="PN29" s="168"/>
      <c r="PO29" s="168"/>
      <c r="PP29" s="168"/>
      <c r="PQ29" s="168"/>
      <c r="PR29" s="168"/>
      <c r="PS29" s="168"/>
      <c r="PT29" s="168"/>
      <c r="PU29" s="168"/>
      <c r="PV29" s="168"/>
      <c r="PW29" s="168"/>
      <c r="PX29" s="168"/>
      <c r="PY29" s="168"/>
      <c r="PZ29" s="168"/>
      <c r="QA29" s="168"/>
      <c r="QB29" s="168"/>
      <c r="QC29" s="168"/>
      <c r="QD29" s="168"/>
      <c r="QE29" s="168"/>
      <c r="QF29" s="168"/>
      <c r="QG29" s="168"/>
      <c r="QH29" s="168"/>
      <c r="QI29" s="168"/>
      <c r="QJ29" s="168"/>
      <c r="QK29" s="168"/>
      <c r="QL29" s="168"/>
      <c r="QM29" s="168"/>
      <c r="QN29" s="168"/>
      <c r="QO29" s="168"/>
      <c r="QP29" s="168"/>
      <c r="QQ29" s="168"/>
      <c r="QR29" s="168"/>
      <c r="QS29" s="168"/>
      <c r="QT29" s="168"/>
      <c r="QU29" s="168"/>
      <c r="QV29" s="168"/>
      <c r="QW29" s="168"/>
      <c r="QX29" s="168"/>
      <c r="QY29" s="168"/>
      <c r="QZ29" s="168"/>
      <c r="RA29" s="168"/>
      <c r="RB29" s="168"/>
      <c r="RC29" s="168"/>
      <c r="RD29" s="168"/>
      <c r="RE29" s="168"/>
      <c r="RF29" s="168"/>
      <c r="RG29" s="168"/>
      <c r="RH29" s="168"/>
      <c r="RI29" s="168"/>
      <c r="RJ29" s="168"/>
      <c r="RK29" s="168"/>
      <c r="RL29" s="168"/>
      <c r="RM29" s="168"/>
      <c r="RN29" s="168"/>
      <c r="RO29" s="168"/>
      <c r="RP29" s="168"/>
      <c r="RQ29" s="168"/>
      <c r="RR29" s="168"/>
      <c r="RS29" s="168"/>
      <c r="RT29" s="168"/>
      <c r="RU29" s="168"/>
      <c r="RV29" s="168"/>
      <c r="RW29" s="168"/>
      <c r="RX29" s="168"/>
      <c r="RY29" s="168"/>
      <c r="RZ29" s="168"/>
      <c r="SA29" s="168"/>
      <c r="SB29" s="168"/>
      <c r="SC29" s="168"/>
      <c r="SD29" s="168"/>
      <c r="SE29" s="168"/>
      <c r="SF29" s="168"/>
      <c r="SG29" s="168"/>
      <c r="SH29" s="168"/>
      <c r="SI29" s="168"/>
      <c r="SJ29" s="168"/>
      <c r="SK29" s="168"/>
      <c r="SL29" s="168"/>
      <c r="SM29" s="168"/>
      <c r="SN29" s="168"/>
      <c r="SO29" s="168"/>
      <c r="SP29" s="168"/>
      <c r="SQ29" s="168"/>
      <c r="SR29" s="168"/>
      <c r="SS29" s="168"/>
      <c r="ST29" s="168"/>
      <c r="SU29" s="168"/>
      <c r="SV29" s="168"/>
      <c r="SW29" s="168"/>
      <c r="SX29" s="168"/>
      <c r="SY29" s="168"/>
      <c r="SZ29" s="168"/>
      <c r="TA29" s="168"/>
      <c r="TB29" s="168"/>
      <c r="TC29" s="168"/>
      <c r="TD29" s="168"/>
      <c r="TE29" s="168"/>
      <c r="TF29" s="168"/>
      <c r="TG29" s="168"/>
      <c r="TH29" s="168"/>
      <c r="TI29" s="168"/>
      <c r="TJ29" s="168"/>
      <c r="TK29" s="168"/>
      <c r="TL29" s="168"/>
      <c r="TM29" s="168"/>
      <c r="TN29" s="168"/>
      <c r="TO29" s="168"/>
      <c r="TP29" s="168"/>
      <c r="TQ29" s="168"/>
      <c r="TR29" s="168"/>
      <c r="TS29" s="168"/>
      <c r="TT29" s="168"/>
      <c r="TU29" s="168"/>
      <c r="TV29" s="168"/>
      <c r="TW29" s="168"/>
      <c r="TX29" s="168"/>
      <c r="TY29" s="168"/>
      <c r="TZ29" s="168"/>
      <c r="UA29" s="168"/>
      <c r="UB29" s="168"/>
      <c r="UC29" s="168"/>
      <c r="UD29" s="168"/>
      <c r="UE29" s="168"/>
      <c r="UF29" s="168"/>
      <c r="UG29" s="168"/>
      <c r="UH29" s="168"/>
      <c r="UI29" s="168"/>
      <c r="UJ29" s="168"/>
      <c r="UK29" s="168"/>
      <c r="UL29" s="168"/>
      <c r="UM29" s="168"/>
      <c r="UN29" s="168"/>
      <c r="UO29" s="168"/>
      <c r="UP29" s="168"/>
      <c r="UQ29" s="168"/>
      <c r="UR29" s="168"/>
      <c r="US29" s="168"/>
      <c r="UT29" s="168"/>
      <c r="UU29" s="168"/>
      <c r="UV29" s="168"/>
      <c r="UW29" s="168"/>
      <c r="UX29" s="168"/>
      <c r="UY29" s="168"/>
      <c r="UZ29" s="168"/>
      <c r="VA29" s="168"/>
      <c r="VB29" s="168"/>
      <c r="VC29" s="168"/>
      <c r="VD29" s="168"/>
      <c r="VE29" s="168"/>
      <c r="VF29" s="168"/>
      <c r="VG29" s="168"/>
      <c r="VH29" s="168"/>
      <c r="VI29" s="168"/>
      <c r="VJ29" s="168"/>
      <c r="VK29" s="168"/>
      <c r="VL29" s="168"/>
      <c r="VM29" s="168"/>
      <c r="VN29" s="168"/>
      <c r="VO29" s="168"/>
      <c r="VP29" s="168"/>
      <c r="VQ29" s="168"/>
      <c r="VR29" s="168"/>
      <c r="VS29" s="168"/>
      <c r="VT29" s="168"/>
      <c r="VU29" s="168"/>
      <c r="VV29" s="168"/>
      <c r="VW29" s="168"/>
      <c r="VX29" s="168"/>
      <c r="VY29" s="168"/>
      <c r="VZ29" s="168"/>
      <c r="WA29" s="168"/>
      <c r="WB29" s="168"/>
      <c r="WC29" s="168"/>
      <c r="WD29" s="168"/>
      <c r="WE29" s="168"/>
      <c r="WF29" s="168"/>
      <c r="WG29" s="168"/>
      <c r="WH29" s="168"/>
      <c r="WI29" s="168"/>
      <c r="WJ29" s="168"/>
      <c r="WK29" s="168"/>
      <c r="WL29" s="168"/>
      <c r="WM29" s="168"/>
      <c r="WN29" s="168"/>
      <c r="WO29" s="168"/>
      <c r="WP29" s="168"/>
      <c r="WQ29" s="168"/>
      <c r="WR29" s="168"/>
      <c r="WS29" s="168"/>
      <c r="WT29" s="168"/>
      <c r="WU29" s="168"/>
      <c r="WV29" s="168"/>
      <c r="WW29" s="168"/>
      <c r="WX29" s="168"/>
      <c r="WY29" s="168"/>
      <c r="WZ29" s="168"/>
      <c r="XA29" s="168"/>
      <c r="XB29" s="168"/>
      <c r="XC29" s="168"/>
      <c r="XD29" s="168"/>
      <c r="XE29" s="168"/>
      <c r="XF29" s="168"/>
      <c r="XG29" s="168"/>
      <c r="XH29" s="168"/>
      <c r="XI29" s="168"/>
      <c r="XJ29" s="168"/>
      <c r="XK29" s="168"/>
      <c r="XL29" s="168"/>
      <c r="XM29" s="168"/>
      <c r="XN29" s="168"/>
      <c r="XO29" s="168"/>
      <c r="XP29" s="168"/>
      <c r="XQ29" s="168"/>
      <c r="XR29" s="168"/>
      <c r="XS29" s="168"/>
      <c r="XT29" s="168"/>
      <c r="XU29" s="168"/>
      <c r="XV29" s="168"/>
      <c r="XW29" s="168"/>
      <c r="XX29" s="168"/>
      <c r="XY29" s="168"/>
      <c r="XZ29" s="168"/>
      <c r="YA29" s="168"/>
      <c r="YB29" s="168"/>
      <c r="YC29" s="168"/>
      <c r="YD29" s="168"/>
      <c r="YE29" s="168"/>
      <c r="YF29" s="168"/>
      <c r="YG29" s="168"/>
      <c r="YH29" s="168"/>
      <c r="YI29" s="168"/>
      <c r="YJ29" s="168"/>
      <c r="YK29" s="168"/>
      <c r="YL29" s="168"/>
      <c r="YM29" s="168"/>
      <c r="YN29" s="168"/>
      <c r="YO29" s="168"/>
      <c r="YP29" s="168"/>
      <c r="YQ29" s="168"/>
      <c r="YR29" s="168"/>
      <c r="YS29" s="168"/>
      <c r="YT29" s="168"/>
      <c r="YU29" s="168"/>
      <c r="YV29" s="168"/>
      <c r="YW29" s="168"/>
      <c r="YX29" s="168"/>
      <c r="YY29" s="168"/>
      <c r="YZ29" s="168"/>
      <c r="ZA29" s="168"/>
      <c r="ZB29" s="168"/>
      <c r="ZC29" s="168"/>
      <c r="ZD29" s="168"/>
      <c r="ZE29" s="168"/>
      <c r="ZF29" s="168"/>
      <c r="ZG29" s="168"/>
      <c r="ZH29" s="168"/>
      <c r="ZI29" s="168"/>
      <c r="ZJ29" s="168"/>
      <c r="ZK29" s="168"/>
      <c r="ZL29" s="168"/>
      <c r="ZM29" s="168"/>
      <c r="ZN29" s="168"/>
      <c r="ZO29" s="168"/>
      <c r="ZP29" s="168"/>
      <c r="ZQ29" s="168"/>
      <c r="ZR29" s="168"/>
      <c r="ZS29" s="168"/>
      <c r="ZT29" s="168"/>
      <c r="ZU29" s="168"/>
      <c r="ZV29" s="168"/>
      <c r="ZW29" s="168"/>
      <c r="ZX29" s="168"/>
      <c r="ZY29" s="168"/>
      <c r="ZZ29" s="168"/>
      <c r="AAA29" s="168"/>
      <c r="AAB29" s="168"/>
      <c r="AAC29" s="168"/>
      <c r="AAD29" s="168"/>
      <c r="AAE29" s="168"/>
      <c r="AAF29" s="168"/>
      <c r="AAG29" s="168"/>
      <c r="AAH29" s="168"/>
      <c r="AAI29" s="168"/>
      <c r="AAJ29" s="168"/>
      <c r="AAK29" s="168"/>
      <c r="AAL29" s="168"/>
      <c r="AAM29" s="168"/>
      <c r="AAN29" s="168"/>
      <c r="AAO29" s="168"/>
      <c r="AAP29" s="168"/>
      <c r="AAQ29" s="168"/>
      <c r="AAR29" s="168"/>
      <c r="AAS29" s="168"/>
      <c r="AAT29" s="168"/>
      <c r="AAU29" s="168"/>
      <c r="AAV29" s="168"/>
      <c r="AAW29" s="168"/>
      <c r="AAX29" s="168"/>
      <c r="AAY29" s="168"/>
      <c r="AAZ29" s="168"/>
      <c r="ABA29" s="168"/>
      <c r="ABB29" s="168"/>
      <c r="ABC29" s="168"/>
      <c r="ABD29" s="168"/>
      <c r="ABE29" s="168"/>
      <c r="ABF29" s="168"/>
      <c r="ABG29" s="168"/>
      <c r="ABH29" s="168"/>
      <c r="ABI29" s="168"/>
      <c r="ABJ29" s="168"/>
      <c r="ABK29" s="168"/>
      <c r="ABL29" s="168"/>
      <c r="ABM29" s="168"/>
      <c r="ABN29" s="168"/>
      <c r="ABO29" s="168"/>
      <c r="ABP29" s="168"/>
      <c r="ABQ29" s="168"/>
      <c r="ABR29" s="168"/>
      <c r="ABS29" s="168"/>
      <c r="ABT29" s="168"/>
      <c r="ABU29" s="168"/>
      <c r="ABV29" s="168"/>
      <c r="ABW29" s="168"/>
      <c r="ABX29" s="168"/>
      <c r="ABY29" s="168"/>
      <c r="ABZ29" s="168"/>
      <c r="ACA29" s="168"/>
      <c r="ACB29" s="168"/>
      <c r="ACC29" s="168"/>
      <c r="ACD29" s="168"/>
      <c r="ACE29" s="168"/>
      <c r="ACF29" s="168"/>
      <c r="ACG29" s="168"/>
      <c r="ACH29" s="168"/>
      <c r="ACI29" s="168"/>
      <c r="ACJ29" s="168"/>
      <c r="ACK29" s="168"/>
      <c r="ACL29" s="168"/>
      <c r="ACM29" s="168"/>
      <c r="ACN29" s="168"/>
      <c r="ACO29" s="168"/>
      <c r="ACP29" s="168"/>
      <c r="ACQ29" s="168"/>
      <c r="ACR29" s="168"/>
      <c r="ACS29" s="168"/>
      <c r="ACT29" s="168"/>
      <c r="ACU29" s="168"/>
      <c r="ACV29" s="168"/>
      <c r="ACW29" s="168"/>
      <c r="ACX29" s="168"/>
      <c r="ACY29" s="168"/>
      <c r="ACZ29" s="168"/>
      <c r="ADA29" s="168"/>
      <c r="ADB29" s="168"/>
      <c r="ADC29" s="168"/>
      <c r="ADD29" s="168"/>
      <c r="ADE29" s="168"/>
      <c r="ADF29" s="168"/>
      <c r="ADG29" s="168"/>
      <c r="ADH29" s="168"/>
      <c r="ADI29" s="168"/>
      <c r="ADJ29" s="168"/>
      <c r="ADK29" s="168"/>
      <c r="ADL29" s="168"/>
      <c r="ADM29" s="168"/>
      <c r="ADN29" s="168"/>
      <c r="ADO29" s="168"/>
      <c r="ADP29" s="168"/>
      <c r="ADQ29" s="168"/>
      <c r="ADR29" s="168"/>
      <c r="ADS29" s="168"/>
      <c r="ADT29" s="168"/>
      <c r="ADU29" s="168"/>
      <c r="ADV29" s="168"/>
      <c r="ADW29" s="168"/>
      <c r="ADX29" s="168"/>
      <c r="ADY29" s="168"/>
      <c r="ADZ29" s="168"/>
      <c r="AEA29" s="168"/>
      <c r="AEB29" s="168"/>
      <c r="AEC29" s="168"/>
      <c r="AED29" s="168"/>
      <c r="AEE29" s="168"/>
      <c r="AEF29" s="168"/>
      <c r="AEG29" s="168"/>
      <c r="AEH29" s="168"/>
      <c r="AEI29" s="168"/>
      <c r="AEJ29" s="168"/>
      <c r="AEK29" s="168"/>
      <c r="AEL29" s="168"/>
      <c r="AEM29" s="168"/>
      <c r="AEN29" s="168"/>
      <c r="AEO29" s="168"/>
      <c r="AEP29" s="168"/>
      <c r="AEQ29" s="168"/>
      <c r="AER29" s="168"/>
      <c r="AES29" s="168"/>
      <c r="AET29" s="168"/>
      <c r="AEU29" s="168"/>
      <c r="AEV29" s="168"/>
      <c r="AEW29" s="168"/>
      <c r="AEX29" s="168"/>
      <c r="AEY29" s="168"/>
      <c r="AEZ29" s="168"/>
      <c r="AFA29" s="168"/>
      <c r="AFB29" s="168"/>
      <c r="AFC29" s="168"/>
      <c r="AFD29" s="168"/>
      <c r="AFE29" s="168"/>
      <c r="AFF29" s="168"/>
      <c r="AFG29" s="168"/>
      <c r="AFH29" s="168"/>
      <c r="AFI29" s="168"/>
      <c r="AFJ29" s="168"/>
      <c r="AFK29" s="168"/>
      <c r="AFL29" s="168"/>
      <c r="AFM29" s="168"/>
      <c r="AFN29" s="168"/>
      <c r="AFO29" s="168"/>
      <c r="AFP29" s="168"/>
      <c r="AFQ29" s="168"/>
      <c r="AFR29" s="168"/>
      <c r="AFS29" s="168"/>
      <c r="AFT29" s="168"/>
      <c r="AFU29" s="168"/>
      <c r="AFV29" s="168"/>
      <c r="AFW29" s="168"/>
      <c r="AFX29" s="168"/>
      <c r="AFY29" s="168"/>
      <c r="AFZ29" s="168"/>
      <c r="AGA29" s="168"/>
      <c r="AGB29" s="168"/>
      <c r="AGC29" s="168"/>
      <c r="AGD29" s="168"/>
      <c r="AGE29" s="168"/>
      <c r="AGF29" s="168"/>
      <c r="AGG29" s="168"/>
      <c r="AGH29" s="168"/>
      <c r="AGI29" s="168"/>
      <c r="AGJ29" s="168"/>
      <c r="AGK29" s="168"/>
      <c r="AGL29" s="168"/>
      <c r="AGM29" s="168"/>
      <c r="AGN29" s="168"/>
      <c r="AGO29" s="168"/>
      <c r="AGP29" s="168"/>
      <c r="AGQ29" s="168"/>
      <c r="AGR29" s="168"/>
      <c r="AGS29" s="168"/>
      <c r="AGT29" s="168"/>
      <c r="AGU29" s="168"/>
      <c r="AGV29" s="168"/>
      <c r="AGW29" s="168"/>
      <c r="AGX29" s="168"/>
      <c r="AGY29" s="168"/>
      <c r="AGZ29" s="168"/>
      <c r="AHA29" s="168"/>
      <c r="AHB29" s="168"/>
      <c r="AHC29" s="168"/>
      <c r="AHD29" s="168"/>
      <c r="AHE29" s="168"/>
      <c r="AHF29" s="168"/>
      <c r="AHG29" s="168"/>
      <c r="AHH29" s="168"/>
      <c r="AHI29" s="168"/>
      <c r="AHJ29" s="168"/>
      <c r="AHK29" s="168"/>
      <c r="AHL29" s="168"/>
      <c r="AHM29" s="168"/>
      <c r="AHN29" s="168"/>
      <c r="AHO29" s="168"/>
      <c r="AHP29" s="168"/>
      <c r="AHQ29" s="168"/>
      <c r="AHR29" s="168"/>
      <c r="AHS29" s="168"/>
      <c r="AHT29" s="168"/>
      <c r="AHU29" s="168"/>
      <c r="AHV29" s="168"/>
      <c r="AHW29" s="168"/>
      <c r="AHX29" s="168"/>
      <c r="AHY29" s="168"/>
      <c r="AHZ29" s="168"/>
      <c r="AIA29" s="168"/>
      <c r="AIB29" s="168"/>
      <c r="AIC29" s="168"/>
      <c r="AID29" s="168"/>
      <c r="AIE29" s="168"/>
      <c r="AIF29" s="168"/>
      <c r="AIG29" s="168"/>
      <c r="AIH29" s="168"/>
      <c r="AII29" s="168"/>
      <c r="AIJ29" s="168"/>
      <c r="AIK29" s="168"/>
      <c r="AIL29" s="168"/>
      <c r="AIM29" s="168"/>
      <c r="AIN29" s="168"/>
      <c r="AIO29" s="168"/>
      <c r="AIP29" s="168"/>
      <c r="AIQ29" s="168"/>
      <c r="AIR29" s="168"/>
      <c r="AIS29" s="168"/>
      <c r="AIT29" s="168"/>
      <c r="AIU29" s="168"/>
      <c r="AIV29" s="168"/>
      <c r="AIW29" s="168"/>
      <c r="AIX29" s="168"/>
      <c r="AIY29" s="168"/>
      <c r="AIZ29" s="168"/>
      <c r="AJA29" s="168"/>
      <c r="AJB29" s="168"/>
      <c r="AJC29" s="168"/>
      <c r="AJD29" s="168"/>
      <c r="AJE29" s="168"/>
      <c r="AJF29" s="168"/>
      <c r="AJG29" s="168"/>
      <c r="AJH29" s="168"/>
      <c r="AJI29" s="168"/>
      <c r="AJJ29" s="168"/>
      <c r="AJK29" s="168"/>
      <c r="AJL29" s="168"/>
      <c r="AJM29" s="168"/>
      <c r="AJN29" s="168"/>
      <c r="AJO29" s="168"/>
      <c r="AJP29" s="168"/>
      <c r="AJQ29" s="168"/>
      <c r="AJR29" s="168"/>
      <c r="AJS29" s="168"/>
      <c r="AJT29" s="168"/>
      <c r="AJU29" s="168"/>
      <c r="AJV29" s="168"/>
      <c r="AJW29" s="168"/>
      <c r="AJX29" s="168"/>
      <c r="AJY29" s="168"/>
      <c r="AJZ29" s="168"/>
      <c r="AKA29" s="168"/>
      <c r="AKB29" s="168"/>
      <c r="AKC29" s="168"/>
      <c r="AKD29" s="168"/>
      <c r="AKE29" s="168"/>
      <c r="AKF29" s="168"/>
      <c r="AKG29" s="168"/>
      <c r="AKH29" s="168"/>
      <c r="AKI29" s="168"/>
      <c r="AKJ29" s="168"/>
      <c r="AKK29" s="168"/>
      <c r="AKL29" s="168"/>
      <c r="AKM29" s="168"/>
      <c r="AKN29" s="168"/>
      <c r="AKO29" s="168"/>
      <c r="AKP29" s="168"/>
      <c r="AKQ29" s="168"/>
      <c r="AKR29" s="168"/>
      <c r="AKS29" s="168"/>
      <c r="AKT29" s="168"/>
      <c r="AKU29" s="168"/>
      <c r="AKV29" s="168"/>
      <c r="AKW29" s="168"/>
      <c r="AKX29" s="168"/>
      <c r="AKY29" s="168"/>
      <c r="AKZ29" s="168"/>
      <c r="ALA29" s="168"/>
      <c r="ALB29" s="168"/>
      <c r="ALC29" s="168"/>
      <c r="ALD29" s="168"/>
      <c r="ALE29" s="168"/>
      <c r="ALF29" s="168"/>
      <c r="ALG29" s="168"/>
      <c r="ALH29" s="168"/>
      <c r="ALI29" s="168"/>
      <c r="ALJ29" s="168"/>
      <c r="ALK29" s="168"/>
      <c r="ALL29" s="168"/>
      <c r="ALM29" s="168"/>
      <c r="ALN29" s="168"/>
      <c r="ALO29" s="168"/>
      <c r="ALP29" s="168"/>
      <c r="ALQ29" s="168"/>
      <c r="ALR29" s="168"/>
      <c r="ALS29" s="168"/>
      <c r="ALT29" s="168"/>
      <c r="ALU29" s="168"/>
      <c r="ALV29" s="168"/>
      <c r="ALW29" s="168"/>
      <c r="ALX29" s="168"/>
      <c r="ALY29" s="168"/>
      <c r="ALZ29" s="168"/>
      <c r="AMA29" s="168"/>
    </row>
    <row r="30" spans="3:1015" s="153" customFormat="1" x14ac:dyDescent="0.3">
      <c r="C30" s="253"/>
      <c r="D30" s="253"/>
      <c r="E30" s="253"/>
      <c r="F30" s="253"/>
      <c r="G30" s="253"/>
      <c r="H30" s="254"/>
      <c r="I30" s="168"/>
      <c r="J30" s="168"/>
      <c r="K30" s="253"/>
      <c r="L30" s="253"/>
      <c r="M30" s="253"/>
      <c r="N30" s="253"/>
      <c r="O30" s="253"/>
      <c r="P30" s="253"/>
      <c r="Q30" s="254"/>
      <c r="R30" s="168"/>
      <c r="S30" s="255"/>
      <c r="T30" s="256"/>
      <c r="U30" s="256"/>
      <c r="V30" s="256"/>
      <c r="W30" s="256"/>
      <c r="X30" s="256"/>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68"/>
      <c r="GZ30" s="168"/>
      <c r="HA30" s="168"/>
      <c r="HB30" s="168"/>
      <c r="HC30" s="168"/>
      <c r="HD30" s="168"/>
      <c r="HE30" s="168"/>
      <c r="HF30" s="168"/>
      <c r="HG30" s="168"/>
      <c r="HH30" s="168"/>
      <c r="HI30" s="168"/>
      <c r="HJ30" s="168"/>
      <c r="HK30" s="168"/>
      <c r="HL30" s="168"/>
      <c r="HM30" s="168"/>
      <c r="HN30" s="168"/>
      <c r="HO30" s="168"/>
      <c r="HP30" s="168"/>
      <c r="HQ30" s="168"/>
      <c r="HR30" s="168"/>
      <c r="HS30" s="168"/>
      <c r="HT30" s="168"/>
      <c r="HU30" s="168"/>
      <c r="HV30" s="168"/>
      <c r="HW30" s="168"/>
      <c r="HX30" s="168"/>
      <c r="HY30" s="168"/>
      <c r="HZ30" s="168"/>
      <c r="IA30" s="168"/>
      <c r="IB30" s="168"/>
      <c r="IC30" s="168"/>
      <c r="ID30" s="168"/>
      <c r="IE30" s="168"/>
      <c r="IF30" s="168"/>
      <c r="IG30" s="168"/>
      <c r="IH30" s="168"/>
      <c r="II30" s="168"/>
      <c r="IJ30" s="168"/>
      <c r="IK30" s="168"/>
      <c r="IL30" s="168"/>
      <c r="IM30" s="168"/>
      <c r="IN30" s="168"/>
      <c r="IO30" s="168"/>
      <c r="IP30" s="168"/>
      <c r="IQ30" s="168"/>
      <c r="IR30" s="168"/>
      <c r="IS30" s="168"/>
      <c r="IT30" s="168"/>
      <c r="IU30" s="168"/>
      <c r="IV30" s="168"/>
      <c r="IW30" s="168"/>
      <c r="IX30" s="168"/>
      <c r="IY30" s="168"/>
      <c r="IZ30" s="168"/>
      <c r="JA30" s="168"/>
      <c r="JB30" s="168"/>
      <c r="JC30" s="168"/>
      <c r="JD30" s="168"/>
      <c r="JE30" s="168"/>
      <c r="JF30" s="168"/>
      <c r="JG30" s="168"/>
      <c r="JH30" s="168"/>
      <c r="JI30" s="168"/>
      <c r="JJ30" s="168"/>
      <c r="JK30" s="168"/>
      <c r="JL30" s="168"/>
      <c r="JM30" s="168"/>
      <c r="JN30" s="168"/>
      <c r="JO30" s="168"/>
      <c r="JP30" s="168"/>
      <c r="JQ30" s="168"/>
      <c r="JR30" s="168"/>
      <c r="JS30" s="168"/>
      <c r="JT30" s="168"/>
      <c r="JU30" s="168"/>
      <c r="JV30" s="168"/>
      <c r="JW30" s="168"/>
      <c r="JX30" s="168"/>
      <c r="JY30" s="168"/>
      <c r="JZ30" s="168"/>
      <c r="KA30" s="168"/>
      <c r="KB30" s="168"/>
      <c r="KC30" s="168"/>
      <c r="KD30" s="168"/>
      <c r="KE30" s="168"/>
      <c r="KF30" s="168"/>
      <c r="KG30" s="168"/>
      <c r="KH30" s="168"/>
      <c r="KI30" s="168"/>
      <c r="KJ30" s="168"/>
      <c r="KK30" s="168"/>
      <c r="KL30" s="168"/>
      <c r="KM30" s="168"/>
      <c r="KN30" s="168"/>
      <c r="KO30" s="168"/>
      <c r="KP30" s="168"/>
      <c r="KQ30" s="168"/>
      <c r="KR30" s="168"/>
      <c r="KS30" s="168"/>
      <c r="KT30" s="168"/>
      <c r="KU30" s="168"/>
      <c r="KV30" s="168"/>
      <c r="KW30" s="168"/>
      <c r="KX30" s="168"/>
      <c r="KY30" s="168"/>
      <c r="KZ30" s="168"/>
      <c r="LA30" s="168"/>
      <c r="LB30" s="168"/>
      <c r="LC30" s="168"/>
      <c r="LD30" s="168"/>
      <c r="LE30" s="168"/>
      <c r="LF30" s="168"/>
      <c r="LG30" s="168"/>
      <c r="LH30" s="168"/>
      <c r="LI30" s="168"/>
      <c r="LJ30" s="168"/>
      <c r="LK30" s="168"/>
      <c r="LL30" s="168"/>
      <c r="LM30" s="168"/>
      <c r="LN30" s="168"/>
      <c r="LO30" s="168"/>
      <c r="LP30" s="168"/>
      <c r="LQ30" s="168"/>
      <c r="LR30" s="168"/>
      <c r="LS30" s="168"/>
      <c r="LT30" s="168"/>
      <c r="LU30" s="168"/>
      <c r="LV30" s="168"/>
      <c r="LW30" s="168"/>
      <c r="LX30" s="168"/>
      <c r="LY30" s="168"/>
      <c r="LZ30" s="168"/>
      <c r="MA30" s="168"/>
      <c r="MB30" s="168"/>
      <c r="MC30" s="168"/>
      <c r="MD30" s="168"/>
      <c r="ME30" s="168"/>
      <c r="MF30" s="168"/>
      <c r="MG30" s="168"/>
      <c r="MH30" s="168"/>
      <c r="MI30" s="168"/>
      <c r="MJ30" s="168"/>
      <c r="MK30" s="168"/>
      <c r="ML30" s="168"/>
      <c r="MM30" s="168"/>
      <c r="MN30" s="168"/>
      <c r="MO30" s="168"/>
      <c r="MP30" s="168"/>
      <c r="MQ30" s="168"/>
      <c r="MR30" s="168"/>
      <c r="MS30" s="168"/>
      <c r="MT30" s="168"/>
      <c r="MU30" s="168"/>
      <c r="MV30" s="168"/>
      <c r="MW30" s="168"/>
      <c r="MX30" s="168"/>
      <c r="MY30" s="168"/>
      <c r="MZ30" s="168"/>
      <c r="NA30" s="168"/>
      <c r="NB30" s="168"/>
      <c r="NC30" s="168"/>
      <c r="ND30" s="168"/>
      <c r="NE30" s="168"/>
      <c r="NF30" s="168"/>
      <c r="NG30" s="168"/>
      <c r="NH30" s="168"/>
      <c r="NI30" s="168"/>
      <c r="NJ30" s="168"/>
      <c r="NK30" s="168"/>
      <c r="NL30" s="168"/>
      <c r="NM30" s="168"/>
      <c r="NN30" s="168"/>
      <c r="NO30" s="168"/>
      <c r="NP30" s="168"/>
      <c r="NQ30" s="168"/>
      <c r="NR30" s="168"/>
      <c r="NS30" s="168"/>
      <c r="NT30" s="168"/>
      <c r="NU30" s="168"/>
      <c r="NV30" s="168"/>
      <c r="NW30" s="168"/>
      <c r="NX30" s="168"/>
      <c r="NY30" s="168"/>
      <c r="NZ30" s="168"/>
      <c r="OA30" s="168"/>
      <c r="OB30" s="168"/>
      <c r="OC30" s="168"/>
      <c r="OD30" s="168"/>
      <c r="OE30" s="168"/>
      <c r="OF30" s="168"/>
      <c r="OG30" s="168"/>
      <c r="OH30" s="168"/>
      <c r="OI30" s="168"/>
      <c r="OJ30" s="168"/>
      <c r="OK30" s="168"/>
      <c r="OL30" s="168"/>
      <c r="OM30" s="168"/>
      <c r="ON30" s="168"/>
      <c r="OO30" s="168"/>
      <c r="OP30" s="168"/>
      <c r="OQ30" s="168"/>
      <c r="OR30" s="168"/>
      <c r="OS30" s="168"/>
      <c r="OT30" s="168"/>
      <c r="OU30" s="168"/>
      <c r="OV30" s="168"/>
      <c r="OW30" s="168"/>
      <c r="OX30" s="168"/>
      <c r="OY30" s="168"/>
      <c r="OZ30" s="168"/>
      <c r="PA30" s="168"/>
      <c r="PB30" s="168"/>
      <c r="PC30" s="168"/>
      <c r="PD30" s="168"/>
      <c r="PE30" s="168"/>
      <c r="PF30" s="168"/>
      <c r="PG30" s="168"/>
      <c r="PH30" s="168"/>
      <c r="PI30" s="168"/>
      <c r="PJ30" s="168"/>
      <c r="PK30" s="168"/>
      <c r="PL30" s="168"/>
      <c r="PM30" s="168"/>
      <c r="PN30" s="168"/>
      <c r="PO30" s="168"/>
      <c r="PP30" s="168"/>
      <c r="PQ30" s="168"/>
      <c r="PR30" s="168"/>
      <c r="PS30" s="168"/>
      <c r="PT30" s="168"/>
      <c r="PU30" s="168"/>
      <c r="PV30" s="168"/>
      <c r="PW30" s="168"/>
      <c r="PX30" s="168"/>
      <c r="PY30" s="168"/>
      <c r="PZ30" s="168"/>
      <c r="QA30" s="168"/>
      <c r="QB30" s="168"/>
      <c r="QC30" s="168"/>
      <c r="QD30" s="168"/>
      <c r="QE30" s="168"/>
      <c r="QF30" s="168"/>
      <c r="QG30" s="168"/>
      <c r="QH30" s="168"/>
      <c r="QI30" s="168"/>
      <c r="QJ30" s="168"/>
      <c r="QK30" s="168"/>
      <c r="QL30" s="168"/>
      <c r="QM30" s="168"/>
      <c r="QN30" s="168"/>
      <c r="QO30" s="168"/>
      <c r="QP30" s="168"/>
      <c r="QQ30" s="168"/>
      <c r="QR30" s="168"/>
      <c r="QS30" s="168"/>
      <c r="QT30" s="168"/>
      <c r="QU30" s="168"/>
      <c r="QV30" s="168"/>
      <c r="QW30" s="168"/>
      <c r="QX30" s="168"/>
      <c r="QY30" s="168"/>
      <c r="QZ30" s="168"/>
      <c r="RA30" s="168"/>
      <c r="RB30" s="168"/>
      <c r="RC30" s="168"/>
      <c r="RD30" s="168"/>
      <c r="RE30" s="168"/>
      <c r="RF30" s="168"/>
      <c r="RG30" s="168"/>
      <c r="RH30" s="168"/>
      <c r="RI30" s="168"/>
      <c r="RJ30" s="168"/>
      <c r="RK30" s="168"/>
      <c r="RL30" s="168"/>
      <c r="RM30" s="168"/>
      <c r="RN30" s="168"/>
      <c r="RO30" s="168"/>
      <c r="RP30" s="168"/>
      <c r="RQ30" s="168"/>
      <c r="RR30" s="168"/>
      <c r="RS30" s="168"/>
      <c r="RT30" s="168"/>
      <c r="RU30" s="168"/>
      <c r="RV30" s="168"/>
      <c r="RW30" s="168"/>
      <c r="RX30" s="168"/>
      <c r="RY30" s="168"/>
      <c r="RZ30" s="168"/>
      <c r="SA30" s="168"/>
      <c r="SB30" s="168"/>
      <c r="SC30" s="168"/>
      <c r="SD30" s="168"/>
      <c r="SE30" s="168"/>
      <c r="SF30" s="168"/>
      <c r="SG30" s="168"/>
      <c r="SH30" s="168"/>
      <c r="SI30" s="168"/>
      <c r="SJ30" s="168"/>
      <c r="SK30" s="168"/>
      <c r="SL30" s="168"/>
      <c r="SM30" s="168"/>
      <c r="SN30" s="168"/>
      <c r="SO30" s="168"/>
      <c r="SP30" s="168"/>
      <c r="SQ30" s="168"/>
      <c r="SR30" s="168"/>
      <c r="SS30" s="168"/>
      <c r="ST30" s="168"/>
      <c r="SU30" s="168"/>
      <c r="SV30" s="168"/>
      <c r="SW30" s="168"/>
      <c r="SX30" s="168"/>
      <c r="SY30" s="168"/>
      <c r="SZ30" s="168"/>
      <c r="TA30" s="168"/>
      <c r="TB30" s="168"/>
      <c r="TC30" s="168"/>
      <c r="TD30" s="168"/>
      <c r="TE30" s="168"/>
      <c r="TF30" s="168"/>
      <c r="TG30" s="168"/>
      <c r="TH30" s="168"/>
      <c r="TI30" s="168"/>
      <c r="TJ30" s="168"/>
      <c r="TK30" s="168"/>
      <c r="TL30" s="168"/>
      <c r="TM30" s="168"/>
      <c r="TN30" s="168"/>
      <c r="TO30" s="168"/>
      <c r="TP30" s="168"/>
      <c r="TQ30" s="168"/>
      <c r="TR30" s="168"/>
      <c r="TS30" s="168"/>
      <c r="TT30" s="168"/>
      <c r="TU30" s="168"/>
      <c r="TV30" s="168"/>
      <c r="TW30" s="168"/>
      <c r="TX30" s="168"/>
      <c r="TY30" s="168"/>
      <c r="TZ30" s="168"/>
      <c r="UA30" s="168"/>
      <c r="UB30" s="168"/>
      <c r="UC30" s="168"/>
      <c r="UD30" s="168"/>
      <c r="UE30" s="168"/>
      <c r="UF30" s="168"/>
      <c r="UG30" s="168"/>
      <c r="UH30" s="168"/>
      <c r="UI30" s="168"/>
      <c r="UJ30" s="168"/>
      <c r="UK30" s="168"/>
      <c r="UL30" s="168"/>
      <c r="UM30" s="168"/>
      <c r="UN30" s="168"/>
      <c r="UO30" s="168"/>
      <c r="UP30" s="168"/>
      <c r="UQ30" s="168"/>
      <c r="UR30" s="168"/>
      <c r="US30" s="168"/>
      <c r="UT30" s="168"/>
      <c r="UU30" s="168"/>
      <c r="UV30" s="168"/>
      <c r="UW30" s="168"/>
      <c r="UX30" s="168"/>
      <c r="UY30" s="168"/>
      <c r="UZ30" s="168"/>
      <c r="VA30" s="168"/>
      <c r="VB30" s="168"/>
      <c r="VC30" s="168"/>
      <c r="VD30" s="168"/>
      <c r="VE30" s="168"/>
      <c r="VF30" s="168"/>
      <c r="VG30" s="168"/>
      <c r="VH30" s="168"/>
      <c r="VI30" s="168"/>
      <c r="VJ30" s="168"/>
      <c r="VK30" s="168"/>
      <c r="VL30" s="168"/>
      <c r="VM30" s="168"/>
      <c r="VN30" s="168"/>
      <c r="VO30" s="168"/>
      <c r="VP30" s="168"/>
      <c r="VQ30" s="168"/>
      <c r="VR30" s="168"/>
      <c r="VS30" s="168"/>
      <c r="VT30" s="168"/>
      <c r="VU30" s="168"/>
      <c r="VV30" s="168"/>
      <c r="VW30" s="168"/>
      <c r="VX30" s="168"/>
      <c r="VY30" s="168"/>
      <c r="VZ30" s="168"/>
      <c r="WA30" s="168"/>
      <c r="WB30" s="168"/>
      <c r="WC30" s="168"/>
      <c r="WD30" s="168"/>
      <c r="WE30" s="168"/>
      <c r="WF30" s="168"/>
      <c r="WG30" s="168"/>
      <c r="WH30" s="168"/>
      <c r="WI30" s="168"/>
      <c r="WJ30" s="168"/>
      <c r="WK30" s="168"/>
      <c r="WL30" s="168"/>
      <c r="WM30" s="168"/>
      <c r="WN30" s="168"/>
      <c r="WO30" s="168"/>
      <c r="WP30" s="168"/>
      <c r="WQ30" s="168"/>
      <c r="WR30" s="168"/>
      <c r="WS30" s="168"/>
      <c r="WT30" s="168"/>
      <c r="WU30" s="168"/>
      <c r="WV30" s="168"/>
      <c r="WW30" s="168"/>
      <c r="WX30" s="168"/>
      <c r="WY30" s="168"/>
      <c r="WZ30" s="168"/>
      <c r="XA30" s="168"/>
      <c r="XB30" s="168"/>
      <c r="XC30" s="168"/>
      <c r="XD30" s="168"/>
      <c r="XE30" s="168"/>
      <c r="XF30" s="168"/>
      <c r="XG30" s="168"/>
      <c r="XH30" s="168"/>
      <c r="XI30" s="168"/>
      <c r="XJ30" s="168"/>
      <c r="XK30" s="168"/>
      <c r="XL30" s="168"/>
      <c r="XM30" s="168"/>
      <c r="XN30" s="168"/>
      <c r="XO30" s="168"/>
      <c r="XP30" s="168"/>
      <c r="XQ30" s="168"/>
      <c r="XR30" s="168"/>
      <c r="XS30" s="168"/>
      <c r="XT30" s="168"/>
      <c r="XU30" s="168"/>
      <c r="XV30" s="168"/>
      <c r="XW30" s="168"/>
      <c r="XX30" s="168"/>
      <c r="XY30" s="168"/>
      <c r="XZ30" s="168"/>
      <c r="YA30" s="168"/>
      <c r="YB30" s="168"/>
      <c r="YC30" s="168"/>
      <c r="YD30" s="168"/>
      <c r="YE30" s="168"/>
      <c r="YF30" s="168"/>
      <c r="YG30" s="168"/>
      <c r="YH30" s="168"/>
      <c r="YI30" s="168"/>
      <c r="YJ30" s="168"/>
      <c r="YK30" s="168"/>
      <c r="YL30" s="168"/>
      <c r="YM30" s="168"/>
      <c r="YN30" s="168"/>
      <c r="YO30" s="168"/>
      <c r="YP30" s="168"/>
      <c r="YQ30" s="168"/>
      <c r="YR30" s="168"/>
      <c r="YS30" s="168"/>
      <c r="YT30" s="168"/>
      <c r="YU30" s="168"/>
      <c r="YV30" s="168"/>
      <c r="YW30" s="168"/>
      <c r="YX30" s="168"/>
      <c r="YY30" s="168"/>
      <c r="YZ30" s="168"/>
      <c r="ZA30" s="168"/>
      <c r="ZB30" s="168"/>
      <c r="ZC30" s="168"/>
      <c r="ZD30" s="168"/>
      <c r="ZE30" s="168"/>
      <c r="ZF30" s="168"/>
      <c r="ZG30" s="168"/>
      <c r="ZH30" s="168"/>
      <c r="ZI30" s="168"/>
      <c r="ZJ30" s="168"/>
      <c r="ZK30" s="168"/>
      <c r="ZL30" s="168"/>
      <c r="ZM30" s="168"/>
      <c r="ZN30" s="168"/>
      <c r="ZO30" s="168"/>
      <c r="ZP30" s="168"/>
      <c r="ZQ30" s="168"/>
      <c r="ZR30" s="168"/>
      <c r="ZS30" s="168"/>
      <c r="ZT30" s="168"/>
      <c r="ZU30" s="168"/>
      <c r="ZV30" s="168"/>
      <c r="ZW30" s="168"/>
      <c r="ZX30" s="168"/>
      <c r="ZY30" s="168"/>
      <c r="ZZ30" s="168"/>
      <c r="AAA30" s="168"/>
      <c r="AAB30" s="168"/>
      <c r="AAC30" s="168"/>
      <c r="AAD30" s="168"/>
      <c r="AAE30" s="168"/>
      <c r="AAF30" s="168"/>
      <c r="AAG30" s="168"/>
      <c r="AAH30" s="168"/>
      <c r="AAI30" s="168"/>
      <c r="AAJ30" s="168"/>
      <c r="AAK30" s="168"/>
      <c r="AAL30" s="168"/>
      <c r="AAM30" s="168"/>
      <c r="AAN30" s="168"/>
      <c r="AAO30" s="168"/>
      <c r="AAP30" s="168"/>
      <c r="AAQ30" s="168"/>
      <c r="AAR30" s="168"/>
      <c r="AAS30" s="168"/>
      <c r="AAT30" s="168"/>
      <c r="AAU30" s="168"/>
      <c r="AAV30" s="168"/>
      <c r="AAW30" s="168"/>
      <c r="AAX30" s="168"/>
      <c r="AAY30" s="168"/>
      <c r="AAZ30" s="168"/>
      <c r="ABA30" s="168"/>
      <c r="ABB30" s="168"/>
      <c r="ABC30" s="168"/>
      <c r="ABD30" s="168"/>
      <c r="ABE30" s="168"/>
      <c r="ABF30" s="168"/>
      <c r="ABG30" s="168"/>
      <c r="ABH30" s="168"/>
      <c r="ABI30" s="168"/>
      <c r="ABJ30" s="168"/>
      <c r="ABK30" s="168"/>
      <c r="ABL30" s="168"/>
      <c r="ABM30" s="168"/>
      <c r="ABN30" s="168"/>
      <c r="ABO30" s="168"/>
      <c r="ABP30" s="168"/>
      <c r="ABQ30" s="168"/>
      <c r="ABR30" s="168"/>
      <c r="ABS30" s="168"/>
      <c r="ABT30" s="168"/>
      <c r="ABU30" s="168"/>
      <c r="ABV30" s="168"/>
      <c r="ABW30" s="168"/>
      <c r="ABX30" s="168"/>
      <c r="ABY30" s="168"/>
      <c r="ABZ30" s="168"/>
      <c r="ACA30" s="168"/>
      <c r="ACB30" s="168"/>
      <c r="ACC30" s="168"/>
      <c r="ACD30" s="168"/>
      <c r="ACE30" s="168"/>
      <c r="ACF30" s="168"/>
      <c r="ACG30" s="168"/>
      <c r="ACH30" s="168"/>
      <c r="ACI30" s="168"/>
      <c r="ACJ30" s="168"/>
      <c r="ACK30" s="168"/>
      <c r="ACL30" s="168"/>
      <c r="ACM30" s="168"/>
      <c r="ACN30" s="168"/>
      <c r="ACO30" s="168"/>
      <c r="ACP30" s="168"/>
      <c r="ACQ30" s="168"/>
      <c r="ACR30" s="168"/>
      <c r="ACS30" s="168"/>
      <c r="ACT30" s="168"/>
      <c r="ACU30" s="168"/>
      <c r="ACV30" s="168"/>
      <c r="ACW30" s="168"/>
      <c r="ACX30" s="168"/>
      <c r="ACY30" s="168"/>
      <c r="ACZ30" s="168"/>
      <c r="ADA30" s="168"/>
      <c r="ADB30" s="168"/>
      <c r="ADC30" s="168"/>
      <c r="ADD30" s="168"/>
      <c r="ADE30" s="168"/>
      <c r="ADF30" s="168"/>
      <c r="ADG30" s="168"/>
      <c r="ADH30" s="168"/>
      <c r="ADI30" s="168"/>
      <c r="ADJ30" s="168"/>
      <c r="ADK30" s="168"/>
      <c r="ADL30" s="168"/>
      <c r="ADM30" s="168"/>
      <c r="ADN30" s="168"/>
      <c r="ADO30" s="168"/>
      <c r="ADP30" s="168"/>
      <c r="ADQ30" s="168"/>
      <c r="ADR30" s="168"/>
      <c r="ADS30" s="168"/>
      <c r="ADT30" s="168"/>
      <c r="ADU30" s="168"/>
      <c r="ADV30" s="168"/>
      <c r="ADW30" s="168"/>
      <c r="ADX30" s="168"/>
      <c r="ADY30" s="168"/>
      <c r="ADZ30" s="168"/>
      <c r="AEA30" s="168"/>
      <c r="AEB30" s="168"/>
      <c r="AEC30" s="168"/>
      <c r="AED30" s="168"/>
      <c r="AEE30" s="168"/>
      <c r="AEF30" s="168"/>
      <c r="AEG30" s="168"/>
      <c r="AEH30" s="168"/>
      <c r="AEI30" s="168"/>
      <c r="AEJ30" s="168"/>
      <c r="AEK30" s="168"/>
      <c r="AEL30" s="168"/>
      <c r="AEM30" s="168"/>
      <c r="AEN30" s="168"/>
      <c r="AEO30" s="168"/>
      <c r="AEP30" s="168"/>
      <c r="AEQ30" s="168"/>
      <c r="AER30" s="168"/>
      <c r="AES30" s="168"/>
      <c r="AET30" s="168"/>
      <c r="AEU30" s="168"/>
      <c r="AEV30" s="168"/>
      <c r="AEW30" s="168"/>
      <c r="AEX30" s="168"/>
      <c r="AEY30" s="168"/>
      <c r="AEZ30" s="168"/>
      <c r="AFA30" s="168"/>
      <c r="AFB30" s="168"/>
      <c r="AFC30" s="168"/>
      <c r="AFD30" s="168"/>
      <c r="AFE30" s="168"/>
      <c r="AFF30" s="168"/>
      <c r="AFG30" s="168"/>
      <c r="AFH30" s="168"/>
      <c r="AFI30" s="168"/>
      <c r="AFJ30" s="168"/>
      <c r="AFK30" s="168"/>
      <c r="AFL30" s="168"/>
      <c r="AFM30" s="168"/>
      <c r="AFN30" s="168"/>
      <c r="AFO30" s="168"/>
      <c r="AFP30" s="168"/>
      <c r="AFQ30" s="168"/>
      <c r="AFR30" s="168"/>
      <c r="AFS30" s="168"/>
      <c r="AFT30" s="168"/>
      <c r="AFU30" s="168"/>
      <c r="AFV30" s="168"/>
      <c r="AFW30" s="168"/>
      <c r="AFX30" s="168"/>
      <c r="AFY30" s="168"/>
      <c r="AFZ30" s="168"/>
      <c r="AGA30" s="168"/>
      <c r="AGB30" s="168"/>
      <c r="AGC30" s="168"/>
      <c r="AGD30" s="168"/>
      <c r="AGE30" s="168"/>
      <c r="AGF30" s="168"/>
      <c r="AGG30" s="168"/>
      <c r="AGH30" s="168"/>
      <c r="AGI30" s="168"/>
      <c r="AGJ30" s="168"/>
      <c r="AGK30" s="168"/>
      <c r="AGL30" s="168"/>
      <c r="AGM30" s="168"/>
      <c r="AGN30" s="168"/>
      <c r="AGO30" s="168"/>
      <c r="AGP30" s="168"/>
      <c r="AGQ30" s="168"/>
      <c r="AGR30" s="168"/>
      <c r="AGS30" s="168"/>
      <c r="AGT30" s="168"/>
      <c r="AGU30" s="168"/>
      <c r="AGV30" s="168"/>
      <c r="AGW30" s="168"/>
      <c r="AGX30" s="168"/>
      <c r="AGY30" s="168"/>
      <c r="AGZ30" s="168"/>
      <c r="AHA30" s="168"/>
      <c r="AHB30" s="168"/>
      <c r="AHC30" s="168"/>
      <c r="AHD30" s="168"/>
      <c r="AHE30" s="168"/>
      <c r="AHF30" s="168"/>
      <c r="AHG30" s="168"/>
      <c r="AHH30" s="168"/>
      <c r="AHI30" s="168"/>
      <c r="AHJ30" s="168"/>
      <c r="AHK30" s="168"/>
      <c r="AHL30" s="168"/>
      <c r="AHM30" s="168"/>
      <c r="AHN30" s="168"/>
      <c r="AHO30" s="168"/>
      <c r="AHP30" s="168"/>
      <c r="AHQ30" s="168"/>
      <c r="AHR30" s="168"/>
      <c r="AHS30" s="168"/>
      <c r="AHT30" s="168"/>
      <c r="AHU30" s="168"/>
      <c r="AHV30" s="168"/>
      <c r="AHW30" s="168"/>
      <c r="AHX30" s="168"/>
      <c r="AHY30" s="168"/>
      <c r="AHZ30" s="168"/>
      <c r="AIA30" s="168"/>
      <c r="AIB30" s="168"/>
      <c r="AIC30" s="168"/>
      <c r="AID30" s="168"/>
      <c r="AIE30" s="168"/>
      <c r="AIF30" s="168"/>
      <c r="AIG30" s="168"/>
      <c r="AIH30" s="168"/>
      <c r="AII30" s="168"/>
      <c r="AIJ30" s="168"/>
      <c r="AIK30" s="168"/>
      <c r="AIL30" s="168"/>
      <c r="AIM30" s="168"/>
      <c r="AIN30" s="168"/>
      <c r="AIO30" s="168"/>
      <c r="AIP30" s="168"/>
      <c r="AIQ30" s="168"/>
      <c r="AIR30" s="168"/>
      <c r="AIS30" s="168"/>
      <c r="AIT30" s="168"/>
      <c r="AIU30" s="168"/>
      <c r="AIV30" s="168"/>
      <c r="AIW30" s="168"/>
      <c r="AIX30" s="168"/>
      <c r="AIY30" s="168"/>
      <c r="AIZ30" s="168"/>
      <c r="AJA30" s="168"/>
      <c r="AJB30" s="168"/>
      <c r="AJC30" s="168"/>
      <c r="AJD30" s="168"/>
      <c r="AJE30" s="168"/>
      <c r="AJF30" s="168"/>
      <c r="AJG30" s="168"/>
      <c r="AJH30" s="168"/>
      <c r="AJI30" s="168"/>
      <c r="AJJ30" s="168"/>
      <c r="AJK30" s="168"/>
      <c r="AJL30" s="168"/>
      <c r="AJM30" s="168"/>
      <c r="AJN30" s="168"/>
      <c r="AJO30" s="168"/>
      <c r="AJP30" s="168"/>
      <c r="AJQ30" s="168"/>
      <c r="AJR30" s="168"/>
      <c r="AJS30" s="168"/>
      <c r="AJT30" s="168"/>
      <c r="AJU30" s="168"/>
      <c r="AJV30" s="168"/>
      <c r="AJW30" s="168"/>
      <c r="AJX30" s="168"/>
      <c r="AJY30" s="168"/>
      <c r="AJZ30" s="168"/>
      <c r="AKA30" s="168"/>
      <c r="AKB30" s="168"/>
      <c r="AKC30" s="168"/>
      <c r="AKD30" s="168"/>
      <c r="AKE30" s="168"/>
      <c r="AKF30" s="168"/>
      <c r="AKG30" s="168"/>
      <c r="AKH30" s="168"/>
      <c r="AKI30" s="168"/>
      <c r="AKJ30" s="168"/>
      <c r="AKK30" s="168"/>
      <c r="AKL30" s="168"/>
      <c r="AKM30" s="168"/>
      <c r="AKN30" s="168"/>
      <c r="AKO30" s="168"/>
      <c r="AKP30" s="168"/>
      <c r="AKQ30" s="168"/>
      <c r="AKR30" s="168"/>
      <c r="AKS30" s="168"/>
      <c r="AKT30" s="168"/>
      <c r="AKU30" s="168"/>
      <c r="AKV30" s="168"/>
      <c r="AKW30" s="168"/>
      <c r="AKX30" s="168"/>
      <c r="AKY30" s="168"/>
      <c r="AKZ30" s="168"/>
      <c r="ALA30" s="168"/>
      <c r="ALB30" s="168"/>
      <c r="ALC30" s="168"/>
      <c r="ALD30" s="168"/>
      <c r="ALE30" s="168"/>
      <c r="ALF30" s="168"/>
      <c r="ALG30" s="168"/>
      <c r="ALH30" s="168"/>
      <c r="ALI30" s="168"/>
      <c r="ALJ30" s="168"/>
      <c r="ALK30" s="168"/>
      <c r="ALL30" s="168"/>
      <c r="ALM30" s="168"/>
      <c r="ALN30" s="168"/>
      <c r="ALO30" s="168"/>
      <c r="ALP30" s="168"/>
      <c r="ALQ30" s="168"/>
      <c r="ALR30" s="168"/>
      <c r="ALS30" s="168"/>
      <c r="ALT30" s="168"/>
      <c r="ALU30" s="168"/>
      <c r="ALV30" s="168"/>
      <c r="ALW30" s="168"/>
      <c r="ALX30" s="168"/>
      <c r="ALY30" s="168"/>
      <c r="ALZ30" s="168"/>
      <c r="AMA30" s="168"/>
    </row>
    <row r="31" spans="3:1015" s="153" customFormat="1" x14ac:dyDescent="0.3">
      <c r="C31" s="253"/>
      <c r="D31" s="253"/>
      <c r="E31" s="253"/>
      <c r="F31" s="253"/>
      <c r="G31" s="253"/>
      <c r="H31" s="254"/>
      <c r="I31" s="168"/>
      <c r="J31" s="168"/>
      <c r="K31" s="253"/>
      <c r="L31" s="253"/>
      <c r="M31" s="253"/>
      <c r="N31" s="253"/>
      <c r="O31" s="253"/>
      <c r="P31" s="253"/>
      <c r="Q31" s="254"/>
      <c r="R31" s="168"/>
      <c r="S31" s="255"/>
      <c r="T31" s="256"/>
      <c r="U31" s="256"/>
      <c r="V31" s="256"/>
      <c r="W31" s="256"/>
      <c r="X31" s="256"/>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c r="IU31" s="168"/>
      <c r="IV31" s="168"/>
      <c r="IW31" s="168"/>
      <c r="IX31" s="168"/>
      <c r="IY31" s="168"/>
      <c r="IZ31" s="168"/>
      <c r="JA31" s="168"/>
      <c r="JB31" s="168"/>
      <c r="JC31" s="168"/>
      <c r="JD31" s="168"/>
      <c r="JE31" s="168"/>
      <c r="JF31" s="168"/>
      <c r="JG31" s="168"/>
      <c r="JH31" s="168"/>
      <c r="JI31" s="168"/>
      <c r="JJ31" s="168"/>
      <c r="JK31" s="168"/>
      <c r="JL31" s="168"/>
      <c r="JM31" s="168"/>
      <c r="JN31" s="168"/>
      <c r="JO31" s="168"/>
      <c r="JP31" s="168"/>
      <c r="JQ31" s="168"/>
      <c r="JR31" s="168"/>
      <c r="JS31" s="168"/>
      <c r="JT31" s="168"/>
      <c r="JU31" s="168"/>
      <c r="JV31" s="168"/>
      <c r="JW31" s="168"/>
      <c r="JX31" s="168"/>
      <c r="JY31" s="168"/>
      <c r="JZ31" s="168"/>
      <c r="KA31" s="168"/>
      <c r="KB31" s="168"/>
      <c r="KC31" s="168"/>
      <c r="KD31" s="168"/>
      <c r="KE31" s="168"/>
      <c r="KF31" s="168"/>
      <c r="KG31" s="168"/>
      <c r="KH31" s="168"/>
      <c r="KI31" s="168"/>
      <c r="KJ31" s="168"/>
      <c r="KK31" s="168"/>
      <c r="KL31" s="168"/>
      <c r="KM31" s="168"/>
      <c r="KN31" s="168"/>
      <c r="KO31" s="168"/>
      <c r="KP31" s="168"/>
      <c r="KQ31" s="168"/>
      <c r="KR31" s="168"/>
      <c r="KS31" s="168"/>
      <c r="KT31" s="168"/>
      <c r="KU31" s="168"/>
      <c r="KV31" s="168"/>
      <c r="KW31" s="168"/>
      <c r="KX31" s="168"/>
      <c r="KY31" s="168"/>
      <c r="KZ31" s="168"/>
      <c r="LA31" s="168"/>
      <c r="LB31" s="168"/>
      <c r="LC31" s="168"/>
      <c r="LD31" s="168"/>
      <c r="LE31" s="168"/>
      <c r="LF31" s="168"/>
      <c r="LG31" s="168"/>
      <c r="LH31" s="168"/>
      <c r="LI31" s="168"/>
      <c r="LJ31" s="168"/>
      <c r="LK31" s="168"/>
      <c r="LL31" s="168"/>
      <c r="LM31" s="168"/>
      <c r="LN31" s="168"/>
      <c r="LO31" s="168"/>
      <c r="LP31" s="168"/>
      <c r="LQ31" s="168"/>
      <c r="LR31" s="168"/>
      <c r="LS31" s="168"/>
      <c r="LT31" s="168"/>
      <c r="LU31" s="168"/>
      <c r="LV31" s="168"/>
      <c r="LW31" s="168"/>
      <c r="LX31" s="168"/>
      <c r="LY31" s="168"/>
      <c r="LZ31" s="168"/>
      <c r="MA31" s="168"/>
      <c r="MB31" s="168"/>
      <c r="MC31" s="168"/>
      <c r="MD31" s="168"/>
      <c r="ME31" s="168"/>
      <c r="MF31" s="168"/>
      <c r="MG31" s="168"/>
      <c r="MH31" s="168"/>
      <c r="MI31" s="168"/>
      <c r="MJ31" s="168"/>
      <c r="MK31" s="168"/>
      <c r="ML31" s="168"/>
      <c r="MM31" s="168"/>
      <c r="MN31" s="168"/>
      <c r="MO31" s="168"/>
      <c r="MP31" s="168"/>
      <c r="MQ31" s="168"/>
      <c r="MR31" s="168"/>
      <c r="MS31" s="168"/>
      <c r="MT31" s="168"/>
      <c r="MU31" s="168"/>
      <c r="MV31" s="168"/>
      <c r="MW31" s="168"/>
      <c r="MX31" s="168"/>
      <c r="MY31" s="168"/>
      <c r="MZ31" s="168"/>
      <c r="NA31" s="168"/>
      <c r="NB31" s="168"/>
      <c r="NC31" s="168"/>
      <c r="ND31" s="168"/>
      <c r="NE31" s="168"/>
      <c r="NF31" s="168"/>
      <c r="NG31" s="168"/>
      <c r="NH31" s="168"/>
      <c r="NI31" s="168"/>
      <c r="NJ31" s="168"/>
      <c r="NK31" s="168"/>
      <c r="NL31" s="168"/>
      <c r="NM31" s="168"/>
      <c r="NN31" s="168"/>
      <c r="NO31" s="168"/>
      <c r="NP31" s="168"/>
      <c r="NQ31" s="168"/>
      <c r="NR31" s="168"/>
      <c r="NS31" s="168"/>
      <c r="NT31" s="168"/>
      <c r="NU31" s="168"/>
      <c r="NV31" s="168"/>
      <c r="NW31" s="168"/>
      <c r="NX31" s="168"/>
      <c r="NY31" s="168"/>
      <c r="NZ31" s="168"/>
      <c r="OA31" s="168"/>
      <c r="OB31" s="168"/>
      <c r="OC31" s="168"/>
      <c r="OD31" s="168"/>
      <c r="OE31" s="168"/>
      <c r="OF31" s="168"/>
      <c r="OG31" s="168"/>
      <c r="OH31" s="168"/>
      <c r="OI31" s="168"/>
      <c r="OJ31" s="168"/>
      <c r="OK31" s="168"/>
      <c r="OL31" s="168"/>
      <c r="OM31" s="168"/>
      <c r="ON31" s="168"/>
      <c r="OO31" s="168"/>
      <c r="OP31" s="168"/>
      <c r="OQ31" s="168"/>
      <c r="OR31" s="168"/>
      <c r="OS31" s="168"/>
      <c r="OT31" s="168"/>
      <c r="OU31" s="168"/>
      <c r="OV31" s="168"/>
      <c r="OW31" s="168"/>
      <c r="OX31" s="168"/>
      <c r="OY31" s="168"/>
      <c r="OZ31" s="168"/>
      <c r="PA31" s="168"/>
      <c r="PB31" s="168"/>
      <c r="PC31" s="168"/>
      <c r="PD31" s="168"/>
      <c r="PE31" s="168"/>
      <c r="PF31" s="168"/>
      <c r="PG31" s="168"/>
      <c r="PH31" s="168"/>
      <c r="PI31" s="168"/>
      <c r="PJ31" s="168"/>
      <c r="PK31" s="168"/>
      <c r="PL31" s="168"/>
      <c r="PM31" s="168"/>
      <c r="PN31" s="168"/>
      <c r="PO31" s="168"/>
      <c r="PP31" s="168"/>
      <c r="PQ31" s="168"/>
      <c r="PR31" s="168"/>
      <c r="PS31" s="168"/>
      <c r="PT31" s="168"/>
      <c r="PU31" s="168"/>
      <c r="PV31" s="168"/>
      <c r="PW31" s="168"/>
      <c r="PX31" s="168"/>
      <c r="PY31" s="168"/>
      <c r="PZ31" s="168"/>
      <c r="QA31" s="168"/>
      <c r="QB31" s="168"/>
      <c r="QC31" s="168"/>
      <c r="QD31" s="168"/>
      <c r="QE31" s="168"/>
      <c r="QF31" s="168"/>
      <c r="QG31" s="168"/>
      <c r="QH31" s="168"/>
      <c r="QI31" s="168"/>
      <c r="QJ31" s="168"/>
      <c r="QK31" s="168"/>
      <c r="QL31" s="168"/>
      <c r="QM31" s="168"/>
      <c r="QN31" s="168"/>
      <c r="QO31" s="168"/>
      <c r="QP31" s="168"/>
      <c r="QQ31" s="168"/>
      <c r="QR31" s="168"/>
      <c r="QS31" s="168"/>
      <c r="QT31" s="168"/>
      <c r="QU31" s="168"/>
      <c r="QV31" s="168"/>
      <c r="QW31" s="168"/>
      <c r="QX31" s="168"/>
      <c r="QY31" s="168"/>
      <c r="QZ31" s="168"/>
      <c r="RA31" s="168"/>
      <c r="RB31" s="168"/>
      <c r="RC31" s="168"/>
      <c r="RD31" s="168"/>
      <c r="RE31" s="168"/>
      <c r="RF31" s="168"/>
      <c r="RG31" s="168"/>
      <c r="RH31" s="168"/>
      <c r="RI31" s="168"/>
      <c r="RJ31" s="168"/>
      <c r="RK31" s="168"/>
      <c r="RL31" s="168"/>
      <c r="RM31" s="168"/>
      <c r="RN31" s="168"/>
      <c r="RO31" s="168"/>
      <c r="RP31" s="168"/>
      <c r="RQ31" s="168"/>
      <c r="RR31" s="168"/>
      <c r="RS31" s="168"/>
      <c r="RT31" s="168"/>
      <c r="RU31" s="168"/>
      <c r="RV31" s="168"/>
      <c r="RW31" s="168"/>
      <c r="RX31" s="168"/>
      <c r="RY31" s="168"/>
      <c r="RZ31" s="168"/>
      <c r="SA31" s="168"/>
      <c r="SB31" s="168"/>
      <c r="SC31" s="168"/>
      <c r="SD31" s="168"/>
      <c r="SE31" s="168"/>
      <c r="SF31" s="168"/>
      <c r="SG31" s="168"/>
      <c r="SH31" s="168"/>
      <c r="SI31" s="168"/>
      <c r="SJ31" s="168"/>
      <c r="SK31" s="168"/>
      <c r="SL31" s="168"/>
      <c r="SM31" s="168"/>
      <c r="SN31" s="168"/>
      <c r="SO31" s="168"/>
      <c r="SP31" s="168"/>
      <c r="SQ31" s="168"/>
      <c r="SR31" s="168"/>
      <c r="SS31" s="168"/>
      <c r="ST31" s="168"/>
      <c r="SU31" s="168"/>
      <c r="SV31" s="168"/>
      <c r="SW31" s="168"/>
      <c r="SX31" s="168"/>
      <c r="SY31" s="168"/>
      <c r="SZ31" s="168"/>
      <c r="TA31" s="168"/>
      <c r="TB31" s="168"/>
      <c r="TC31" s="168"/>
      <c r="TD31" s="168"/>
      <c r="TE31" s="168"/>
      <c r="TF31" s="168"/>
      <c r="TG31" s="168"/>
      <c r="TH31" s="168"/>
      <c r="TI31" s="168"/>
      <c r="TJ31" s="168"/>
      <c r="TK31" s="168"/>
      <c r="TL31" s="168"/>
      <c r="TM31" s="168"/>
      <c r="TN31" s="168"/>
      <c r="TO31" s="168"/>
      <c r="TP31" s="168"/>
      <c r="TQ31" s="168"/>
      <c r="TR31" s="168"/>
      <c r="TS31" s="168"/>
      <c r="TT31" s="168"/>
      <c r="TU31" s="168"/>
      <c r="TV31" s="168"/>
      <c r="TW31" s="168"/>
      <c r="TX31" s="168"/>
      <c r="TY31" s="168"/>
      <c r="TZ31" s="168"/>
      <c r="UA31" s="168"/>
      <c r="UB31" s="168"/>
      <c r="UC31" s="168"/>
      <c r="UD31" s="168"/>
      <c r="UE31" s="168"/>
      <c r="UF31" s="168"/>
      <c r="UG31" s="168"/>
      <c r="UH31" s="168"/>
      <c r="UI31" s="168"/>
      <c r="UJ31" s="168"/>
      <c r="UK31" s="168"/>
      <c r="UL31" s="168"/>
      <c r="UM31" s="168"/>
      <c r="UN31" s="168"/>
      <c r="UO31" s="168"/>
      <c r="UP31" s="168"/>
      <c r="UQ31" s="168"/>
      <c r="UR31" s="168"/>
      <c r="US31" s="168"/>
      <c r="UT31" s="168"/>
      <c r="UU31" s="168"/>
      <c r="UV31" s="168"/>
      <c r="UW31" s="168"/>
      <c r="UX31" s="168"/>
      <c r="UY31" s="168"/>
      <c r="UZ31" s="168"/>
      <c r="VA31" s="168"/>
      <c r="VB31" s="168"/>
      <c r="VC31" s="168"/>
      <c r="VD31" s="168"/>
      <c r="VE31" s="168"/>
      <c r="VF31" s="168"/>
      <c r="VG31" s="168"/>
      <c r="VH31" s="168"/>
      <c r="VI31" s="168"/>
      <c r="VJ31" s="168"/>
      <c r="VK31" s="168"/>
      <c r="VL31" s="168"/>
      <c r="VM31" s="168"/>
      <c r="VN31" s="168"/>
      <c r="VO31" s="168"/>
      <c r="VP31" s="168"/>
      <c r="VQ31" s="168"/>
      <c r="VR31" s="168"/>
      <c r="VS31" s="168"/>
      <c r="VT31" s="168"/>
      <c r="VU31" s="168"/>
      <c r="VV31" s="168"/>
      <c r="VW31" s="168"/>
      <c r="VX31" s="168"/>
      <c r="VY31" s="168"/>
      <c r="VZ31" s="168"/>
      <c r="WA31" s="168"/>
      <c r="WB31" s="168"/>
      <c r="WC31" s="168"/>
      <c r="WD31" s="168"/>
      <c r="WE31" s="168"/>
      <c r="WF31" s="168"/>
      <c r="WG31" s="168"/>
      <c r="WH31" s="168"/>
      <c r="WI31" s="168"/>
      <c r="WJ31" s="168"/>
      <c r="WK31" s="168"/>
      <c r="WL31" s="168"/>
      <c r="WM31" s="168"/>
      <c r="WN31" s="168"/>
      <c r="WO31" s="168"/>
      <c r="WP31" s="168"/>
      <c r="WQ31" s="168"/>
      <c r="WR31" s="168"/>
      <c r="WS31" s="168"/>
      <c r="WT31" s="168"/>
      <c r="WU31" s="168"/>
      <c r="WV31" s="168"/>
      <c r="WW31" s="168"/>
      <c r="WX31" s="168"/>
      <c r="WY31" s="168"/>
      <c r="WZ31" s="168"/>
      <c r="XA31" s="168"/>
      <c r="XB31" s="168"/>
      <c r="XC31" s="168"/>
      <c r="XD31" s="168"/>
      <c r="XE31" s="168"/>
      <c r="XF31" s="168"/>
      <c r="XG31" s="168"/>
      <c r="XH31" s="168"/>
      <c r="XI31" s="168"/>
      <c r="XJ31" s="168"/>
      <c r="XK31" s="168"/>
      <c r="XL31" s="168"/>
      <c r="XM31" s="168"/>
      <c r="XN31" s="168"/>
      <c r="XO31" s="168"/>
      <c r="XP31" s="168"/>
      <c r="XQ31" s="168"/>
      <c r="XR31" s="168"/>
      <c r="XS31" s="168"/>
      <c r="XT31" s="168"/>
      <c r="XU31" s="168"/>
      <c r="XV31" s="168"/>
      <c r="XW31" s="168"/>
      <c r="XX31" s="168"/>
      <c r="XY31" s="168"/>
      <c r="XZ31" s="168"/>
      <c r="YA31" s="168"/>
      <c r="YB31" s="168"/>
      <c r="YC31" s="168"/>
      <c r="YD31" s="168"/>
      <c r="YE31" s="168"/>
      <c r="YF31" s="168"/>
      <c r="YG31" s="168"/>
      <c r="YH31" s="168"/>
      <c r="YI31" s="168"/>
      <c r="YJ31" s="168"/>
      <c r="YK31" s="168"/>
      <c r="YL31" s="168"/>
      <c r="YM31" s="168"/>
      <c r="YN31" s="168"/>
      <c r="YO31" s="168"/>
      <c r="YP31" s="168"/>
      <c r="YQ31" s="168"/>
      <c r="YR31" s="168"/>
      <c r="YS31" s="168"/>
      <c r="YT31" s="168"/>
      <c r="YU31" s="168"/>
      <c r="YV31" s="168"/>
      <c r="YW31" s="168"/>
      <c r="YX31" s="168"/>
      <c r="YY31" s="168"/>
      <c r="YZ31" s="168"/>
      <c r="ZA31" s="168"/>
      <c r="ZB31" s="168"/>
      <c r="ZC31" s="168"/>
      <c r="ZD31" s="168"/>
      <c r="ZE31" s="168"/>
      <c r="ZF31" s="168"/>
      <c r="ZG31" s="168"/>
      <c r="ZH31" s="168"/>
      <c r="ZI31" s="168"/>
      <c r="ZJ31" s="168"/>
      <c r="ZK31" s="168"/>
      <c r="ZL31" s="168"/>
      <c r="ZM31" s="168"/>
      <c r="ZN31" s="168"/>
      <c r="ZO31" s="168"/>
      <c r="ZP31" s="168"/>
      <c r="ZQ31" s="168"/>
      <c r="ZR31" s="168"/>
      <c r="ZS31" s="168"/>
      <c r="ZT31" s="168"/>
      <c r="ZU31" s="168"/>
      <c r="ZV31" s="168"/>
      <c r="ZW31" s="168"/>
      <c r="ZX31" s="168"/>
      <c r="ZY31" s="168"/>
      <c r="ZZ31" s="168"/>
      <c r="AAA31" s="168"/>
      <c r="AAB31" s="168"/>
      <c r="AAC31" s="168"/>
      <c r="AAD31" s="168"/>
      <c r="AAE31" s="168"/>
      <c r="AAF31" s="168"/>
      <c r="AAG31" s="168"/>
      <c r="AAH31" s="168"/>
      <c r="AAI31" s="168"/>
      <c r="AAJ31" s="168"/>
      <c r="AAK31" s="168"/>
      <c r="AAL31" s="168"/>
      <c r="AAM31" s="168"/>
      <c r="AAN31" s="168"/>
      <c r="AAO31" s="168"/>
      <c r="AAP31" s="168"/>
      <c r="AAQ31" s="168"/>
      <c r="AAR31" s="168"/>
      <c r="AAS31" s="168"/>
      <c r="AAT31" s="168"/>
      <c r="AAU31" s="168"/>
      <c r="AAV31" s="168"/>
      <c r="AAW31" s="168"/>
      <c r="AAX31" s="168"/>
      <c r="AAY31" s="168"/>
      <c r="AAZ31" s="168"/>
      <c r="ABA31" s="168"/>
      <c r="ABB31" s="168"/>
      <c r="ABC31" s="168"/>
      <c r="ABD31" s="168"/>
      <c r="ABE31" s="168"/>
      <c r="ABF31" s="168"/>
      <c r="ABG31" s="168"/>
      <c r="ABH31" s="168"/>
      <c r="ABI31" s="168"/>
      <c r="ABJ31" s="168"/>
      <c r="ABK31" s="168"/>
      <c r="ABL31" s="168"/>
      <c r="ABM31" s="168"/>
      <c r="ABN31" s="168"/>
      <c r="ABO31" s="168"/>
      <c r="ABP31" s="168"/>
      <c r="ABQ31" s="168"/>
      <c r="ABR31" s="168"/>
      <c r="ABS31" s="168"/>
      <c r="ABT31" s="168"/>
      <c r="ABU31" s="168"/>
      <c r="ABV31" s="168"/>
      <c r="ABW31" s="168"/>
      <c r="ABX31" s="168"/>
      <c r="ABY31" s="168"/>
      <c r="ABZ31" s="168"/>
      <c r="ACA31" s="168"/>
      <c r="ACB31" s="168"/>
      <c r="ACC31" s="168"/>
      <c r="ACD31" s="168"/>
      <c r="ACE31" s="168"/>
      <c r="ACF31" s="168"/>
      <c r="ACG31" s="168"/>
      <c r="ACH31" s="168"/>
      <c r="ACI31" s="168"/>
      <c r="ACJ31" s="168"/>
      <c r="ACK31" s="168"/>
      <c r="ACL31" s="168"/>
      <c r="ACM31" s="168"/>
      <c r="ACN31" s="168"/>
      <c r="ACO31" s="168"/>
      <c r="ACP31" s="168"/>
      <c r="ACQ31" s="168"/>
      <c r="ACR31" s="168"/>
      <c r="ACS31" s="168"/>
      <c r="ACT31" s="168"/>
      <c r="ACU31" s="168"/>
      <c r="ACV31" s="168"/>
      <c r="ACW31" s="168"/>
      <c r="ACX31" s="168"/>
      <c r="ACY31" s="168"/>
      <c r="ACZ31" s="168"/>
      <c r="ADA31" s="168"/>
      <c r="ADB31" s="168"/>
      <c r="ADC31" s="168"/>
      <c r="ADD31" s="168"/>
      <c r="ADE31" s="168"/>
      <c r="ADF31" s="168"/>
      <c r="ADG31" s="168"/>
      <c r="ADH31" s="168"/>
      <c r="ADI31" s="168"/>
      <c r="ADJ31" s="168"/>
      <c r="ADK31" s="168"/>
      <c r="ADL31" s="168"/>
      <c r="ADM31" s="168"/>
      <c r="ADN31" s="168"/>
      <c r="ADO31" s="168"/>
      <c r="ADP31" s="168"/>
      <c r="ADQ31" s="168"/>
      <c r="ADR31" s="168"/>
      <c r="ADS31" s="168"/>
      <c r="ADT31" s="168"/>
      <c r="ADU31" s="168"/>
      <c r="ADV31" s="168"/>
      <c r="ADW31" s="168"/>
      <c r="ADX31" s="168"/>
      <c r="ADY31" s="168"/>
      <c r="ADZ31" s="168"/>
      <c r="AEA31" s="168"/>
      <c r="AEB31" s="168"/>
      <c r="AEC31" s="168"/>
      <c r="AED31" s="168"/>
      <c r="AEE31" s="168"/>
      <c r="AEF31" s="168"/>
      <c r="AEG31" s="168"/>
      <c r="AEH31" s="168"/>
      <c r="AEI31" s="168"/>
      <c r="AEJ31" s="168"/>
      <c r="AEK31" s="168"/>
      <c r="AEL31" s="168"/>
      <c r="AEM31" s="168"/>
      <c r="AEN31" s="168"/>
      <c r="AEO31" s="168"/>
      <c r="AEP31" s="168"/>
      <c r="AEQ31" s="168"/>
      <c r="AER31" s="168"/>
      <c r="AES31" s="168"/>
      <c r="AET31" s="168"/>
      <c r="AEU31" s="168"/>
      <c r="AEV31" s="168"/>
      <c r="AEW31" s="168"/>
      <c r="AEX31" s="168"/>
      <c r="AEY31" s="168"/>
      <c r="AEZ31" s="168"/>
      <c r="AFA31" s="168"/>
      <c r="AFB31" s="168"/>
      <c r="AFC31" s="168"/>
      <c r="AFD31" s="168"/>
      <c r="AFE31" s="168"/>
      <c r="AFF31" s="168"/>
      <c r="AFG31" s="168"/>
      <c r="AFH31" s="168"/>
      <c r="AFI31" s="168"/>
      <c r="AFJ31" s="168"/>
      <c r="AFK31" s="168"/>
      <c r="AFL31" s="168"/>
      <c r="AFM31" s="168"/>
      <c r="AFN31" s="168"/>
      <c r="AFO31" s="168"/>
      <c r="AFP31" s="168"/>
      <c r="AFQ31" s="168"/>
      <c r="AFR31" s="168"/>
      <c r="AFS31" s="168"/>
      <c r="AFT31" s="168"/>
      <c r="AFU31" s="168"/>
      <c r="AFV31" s="168"/>
      <c r="AFW31" s="168"/>
      <c r="AFX31" s="168"/>
      <c r="AFY31" s="168"/>
      <c r="AFZ31" s="168"/>
      <c r="AGA31" s="168"/>
      <c r="AGB31" s="168"/>
      <c r="AGC31" s="168"/>
      <c r="AGD31" s="168"/>
      <c r="AGE31" s="168"/>
      <c r="AGF31" s="168"/>
      <c r="AGG31" s="168"/>
      <c r="AGH31" s="168"/>
      <c r="AGI31" s="168"/>
      <c r="AGJ31" s="168"/>
      <c r="AGK31" s="168"/>
      <c r="AGL31" s="168"/>
      <c r="AGM31" s="168"/>
      <c r="AGN31" s="168"/>
      <c r="AGO31" s="168"/>
      <c r="AGP31" s="168"/>
      <c r="AGQ31" s="168"/>
      <c r="AGR31" s="168"/>
      <c r="AGS31" s="168"/>
      <c r="AGT31" s="168"/>
      <c r="AGU31" s="168"/>
      <c r="AGV31" s="168"/>
      <c r="AGW31" s="168"/>
      <c r="AGX31" s="168"/>
      <c r="AGY31" s="168"/>
      <c r="AGZ31" s="168"/>
      <c r="AHA31" s="168"/>
      <c r="AHB31" s="168"/>
      <c r="AHC31" s="168"/>
      <c r="AHD31" s="168"/>
      <c r="AHE31" s="168"/>
      <c r="AHF31" s="168"/>
      <c r="AHG31" s="168"/>
      <c r="AHH31" s="168"/>
      <c r="AHI31" s="168"/>
      <c r="AHJ31" s="168"/>
      <c r="AHK31" s="168"/>
      <c r="AHL31" s="168"/>
      <c r="AHM31" s="168"/>
      <c r="AHN31" s="168"/>
      <c r="AHO31" s="168"/>
      <c r="AHP31" s="168"/>
      <c r="AHQ31" s="168"/>
      <c r="AHR31" s="168"/>
      <c r="AHS31" s="168"/>
      <c r="AHT31" s="168"/>
      <c r="AHU31" s="168"/>
      <c r="AHV31" s="168"/>
      <c r="AHW31" s="168"/>
      <c r="AHX31" s="168"/>
      <c r="AHY31" s="168"/>
      <c r="AHZ31" s="168"/>
      <c r="AIA31" s="168"/>
      <c r="AIB31" s="168"/>
      <c r="AIC31" s="168"/>
      <c r="AID31" s="168"/>
      <c r="AIE31" s="168"/>
      <c r="AIF31" s="168"/>
      <c r="AIG31" s="168"/>
      <c r="AIH31" s="168"/>
      <c r="AII31" s="168"/>
      <c r="AIJ31" s="168"/>
      <c r="AIK31" s="168"/>
      <c r="AIL31" s="168"/>
      <c r="AIM31" s="168"/>
      <c r="AIN31" s="168"/>
      <c r="AIO31" s="168"/>
      <c r="AIP31" s="168"/>
      <c r="AIQ31" s="168"/>
      <c r="AIR31" s="168"/>
      <c r="AIS31" s="168"/>
      <c r="AIT31" s="168"/>
      <c r="AIU31" s="168"/>
      <c r="AIV31" s="168"/>
      <c r="AIW31" s="168"/>
      <c r="AIX31" s="168"/>
      <c r="AIY31" s="168"/>
      <c r="AIZ31" s="168"/>
      <c r="AJA31" s="168"/>
      <c r="AJB31" s="168"/>
      <c r="AJC31" s="168"/>
      <c r="AJD31" s="168"/>
      <c r="AJE31" s="168"/>
      <c r="AJF31" s="168"/>
      <c r="AJG31" s="168"/>
      <c r="AJH31" s="168"/>
      <c r="AJI31" s="168"/>
      <c r="AJJ31" s="168"/>
      <c r="AJK31" s="168"/>
      <c r="AJL31" s="168"/>
      <c r="AJM31" s="168"/>
      <c r="AJN31" s="168"/>
      <c r="AJO31" s="168"/>
      <c r="AJP31" s="168"/>
      <c r="AJQ31" s="168"/>
      <c r="AJR31" s="168"/>
      <c r="AJS31" s="168"/>
      <c r="AJT31" s="168"/>
      <c r="AJU31" s="168"/>
      <c r="AJV31" s="168"/>
      <c r="AJW31" s="168"/>
      <c r="AJX31" s="168"/>
      <c r="AJY31" s="168"/>
      <c r="AJZ31" s="168"/>
      <c r="AKA31" s="168"/>
      <c r="AKB31" s="168"/>
      <c r="AKC31" s="168"/>
      <c r="AKD31" s="168"/>
      <c r="AKE31" s="168"/>
      <c r="AKF31" s="168"/>
      <c r="AKG31" s="168"/>
      <c r="AKH31" s="168"/>
      <c r="AKI31" s="168"/>
      <c r="AKJ31" s="168"/>
      <c r="AKK31" s="168"/>
      <c r="AKL31" s="168"/>
      <c r="AKM31" s="168"/>
      <c r="AKN31" s="168"/>
      <c r="AKO31" s="168"/>
      <c r="AKP31" s="168"/>
      <c r="AKQ31" s="168"/>
      <c r="AKR31" s="168"/>
      <c r="AKS31" s="168"/>
      <c r="AKT31" s="168"/>
      <c r="AKU31" s="168"/>
      <c r="AKV31" s="168"/>
      <c r="AKW31" s="168"/>
      <c r="AKX31" s="168"/>
      <c r="AKY31" s="168"/>
      <c r="AKZ31" s="168"/>
      <c r="ALA31" s="168"/>
      <c r="ALB31" s="168"/>
      <c r="ALC31" s="168"/>
      <c r="ALD31" s="168"/>
      <c r="ALE31" s="168"/>
      <c r="ALF31" s="168"/>
      <c r="ALG31" s="168"/>
      <c r="ALH31" s="168"/>
      <c r="ALI31" s="168"/>
      <c r="ALJ31" s="168"/>
      <c r="ALK31" s="168"/>
      <c r="ALL31" s="168"/>
      <c r="ALM31" s="168"/>
      <c r="ALN31" s="168"/>
      <c r="ALO31" s="168"/>
      <c r="ALP31" s="168"/>
      <c r="ALQ31" s="168"/>
      <c r="ALR31" s="168"/>
      <c r="ALS31" s="168"/>
      <c r="ALT31" s="168"/>
      <c r="ALU31" s="168"/>
      <c r="ALV31" s="168"/>
      <c r="ALW31" s="168"/>
      <c r="ALX31" s="168"/>
      <c r="ALY31" s="168"/>
      <c r="ALZ31" s="168"/>
      <c r="AMA31" s="168"/>
    </row>
    <row r="32" spans="3:1015" s="153" customFormat="1" x14ac:dyDescent="0.3">
      <c r="C32" s="253"/>
      <c r="D32" s="253"/>
      <c r="E32" s="253"/>
      <c r="F32" s="253"/>
      <c r="G32" s="253"/>
      <c r="H32" s="254"/>
      <c r="I32" s="168"/>
      <c r="J32" s="168"/>
      <c r="K32" s="253"/>
      <c r="L32" s="253"/>
      <c r="M32" s="253"/>
      <c r="N32" s="253"/>
      <c r="O32" s="253"/>
      <c r="P32" s="253"/>
      <c r="Q32" s="254"/>
      <c r="R32" s="168"/>
      <c r="S32" s="255"/>
      <c r="T32" s="256"/>
      <c r="U32" s="256"/>
      <c r="V32" s="256"/>
      <c r="W32" s="256"/>
      <c r="X32" s="256"/>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8"/>
      <c r="HO32" s="168"/>
      <c r="HP32" s="168"/>
      <c r="HQ32" s="168"/>
      <c r="HR32" s="168"/>
      <c r="HS32" s="168"/>
      <c r="HT32" s="168"/>
      <c r="HU32" s="168"/>
      <c r="HV32" s="168"/>
      <c r="HW32" s="168"/>
      <c r="HX32" s="168"/>
      <c r="HY32" s="168"/>
      <c r="HZ32" s="168"/>
      <c r="IA32" s="168"/>
      <c r="IB32" s="168"/>
      <c r="IC32" s="168"/>
      <c r="ID32" s="168"/>
      <c r="IE32" s="168"/>
      <c r="IF32" s="168"/>
      <c r="IG32" s="168"/>
      <c r="IH32" s="168"/>
      <c r="II32" s="168"/>
      <c r="IJ32" s="168"/>
      <c r="IK32" s="168"/>
      <c r="IL32" s="168"/>
      <c r="IM32" s="168"/>
      <c r="IN32" s="168"/>
      <c r="IO32" s="168"/>
      <c r="IP32" s="168"/>
      <c r="IQ32" s="168"/>
      <c r="IR32" s="168"/>
      <c r="IS32" s="168"/>
      <c r="IT32" s="168"/>
      <c r="IU32" s="168"/>
      <c r="IV32" s="168"/>
      <c r="IW32" s="168"/>
      <c r="IX32" s="168"/>
      <c r="IY32" s="168"/>
      <c r="IZ32" s="168"/>
      <c r="JA32" s="168"/>
      <c r="JB32" s="168"/>
      <c r="JC32" s="168"/>
      <c r="JD32" s="168"/>
      <c r="JE32" s="168"/>
      <c r="JF32" s="168"/>
      <c r="JG32" s="168"/>
      <c r="JH32" s="168"/>
      <c r="JI32" s="168"/>
      <c r="JJ32" s="168"/>
      <c r="JK32" s="168"/>
      <c r="JL32" s="168"/>
      <c r="JM32" s="168"/>
      <c r="JN32" s="168"/>
      <c r="JO32" s="168"/>
      <c r="JP32" s="168"/>
      <c r="JQ32" s="168"/>
      <c r="JR32" s="168"/>
      <c r="JS32" s="168"/>
      <c r="JT32" s="168"/>
      <c r="JU32" s="168"/>
      <c r="JV32" s="168"/>
      <c r="JW32" s="168"/>
      <c r="JX32" s="168"/>
      <c r="JY32" s="168"/>
      <c r="JZ32" s="168"/>
      <c r="KA32" s="168"/>
      <c r="KB32" s="168"/>
      <c r="KC32" s="168"/>
      <c r="KD32" s="168"/>
      <c r="KE32" s="168"/>
      <c r="KF32" s="168"/>
      <c r="KG32" s="168"/>
      <c r="KH32" s="168"/>
      <c r="KI32" s="168"/>
      <c r="KJ32" s="168"/>
      <c r="KK32" s="168"/>
      <c r="KL32" s="168"/>
      <c r="KM32" s="168"/>
      <c r="KN32" s="168"/>
      <c r="KO32" s="168"/>
      <c r="KP32" s="168"/>
      <c r="KQ32" s="168"/>
      <c r="KR32" s="168"/>
      <c r="KS32" s="168"/>
      <c r="KT32" s="168"/>
      <c r="KU32" s="168"/>
      <c r="KV32" s="168"/>
      <c r="KW32" s="168"/>
      <c r="KX32" s="168"/>
      <c r="KY32" s="168"/>
      <c r="KZ32" s="168"/>
      <c r="LA32" s="168"/>
      <c r="LB32" s="168"/>
      <c r="LC32" s="168"/>
      <c r="LD32" s="168"/>
      <c r="LE32" s="168"/>
      <c r="LF32" s="168"/>
      <c r="LG32" s="168"/>
      <c r="LH32" s="168"/>
      <c r="LI32" s="168"/>
      <c r="LJ32" s="168"/>
      <c r="LK32" s="168"/>
      <c r="LL32" s="168"/>
      <c r="LM32" s="168"/>
      <c r="LN32" s="168"/>
      <c r="LO32" s="168"/>
      <c r="LP32" s="168"/>
      <c r="LQ32" s="168"/>
      <c r="LR32" s="168"/>
      <c r="LS32" s="168"/>
      <c r="LT32" s="168"/>
      <c r="LU32" s="168"/>
      <c r="LV32" s="168"/>
      <c r="LW32" s="168"/>
      <c r="LX32" s="168"/>
      <c r="LY32" s="168"/>
      <c r="LZ32" s="168"/>
      <c r="MA32" s="168"/>
      <c r="MB32" s="168"/>
      <c r="MC32" s="168"/>
      <c r="MD32" s="168"/>
      <c r="ME32" s="168"/>
      <c r="MF32" s="168"/>
      <c r="MG32" s="168"/>
      <c r="MH32" s="168"/>
      <c r="MI32" s="168"/>
      <c r="MJ32" s="168"/>
      <c r="MK32" s="168"/>
      <c r="ML32" s="168"/>
      <c r="MM32" s="168"/>
      <c r="MN32" s="168"/>
      <c r="MO32" s="168"/>
      <c r="MP32" s="168"/>
      <c r="MQ32" s="168"/>
      <c r="MR32" s="168"/>
      <c r="MS32" s="168"/>
      <c r="MT32" s="168"/>
      <c r="MU32" s="168"/>
      <c r="MV32" s="168"/>
      <c r="MW32" s="168"/>
      <c r="MX32" s="168"/>
      <c r="MY32" s="168"/>
      <c r="MZ32" s="168"/>
      <c r="NA32" s="168"/>
      <c r="NB32" s="168"/>
      <c r="NC32" s="168"/>
      <c r="ND32" s="168"/>
      <c r="NE32" s="168"/>
      <c r="NF32" s="168"/>
      <c r="NG32" s="168"/>
      <c r="NH32" s="168"/>
      <c r="NI32" s="168"/>
      <c r="NJ32" s="168"/>
      <c r="NK32" s="168"/>
      <c r="NL32" s="168"/>
      <c r="NM32" s="168"/>
      <c r="NN32" s="168"/>
      <c r="NO32" s="168"/>
      <c r="NP32" s="168"/>
      <c r="NQ32" s="168"/>
      <c r="NR32" s="168"/>
      <c r="NS32" s="168"/>
      <c r="NT32" s="168"/>
      <c r="NU32" s="168"/>
      <c r="NV32" s="168"/>
      <c r="NW32" s="168"/>
      <c r="NX32" s="168"/>
      <c r="NY32" s="168"/>
      <c r="NZ32" s="168"/>
      <c r="OA32" s="168"/>
      <c r="OB32" s="168"/>
      <c r="OC32" s="168"/>
      <c r="OD32" s="168"/>
      <c r="OE32" s="168"/>
      <c r="OF32" s="168"/>
      <c r="OG32" s="168"/>
      <c r="OH32" s="168"/>
      <c r="OI32" s="168"/>
      <c r="OJ32" s="168"/>
      <c r="OK32" s="168"/>
      <c r="OL32" s="168"/>
      <c r="OM32" s="168"/>
      <c r="ON32" s="168"/>
      <c r="OO32" s="168"/>
      <c r="OP32" s="168"/>
      <c r="OQ32" s="168"/>
      <c r="OR32" s="168"/>
      <c r="OS32" s="168"/>
      <c r="OT32" s="168"/>
      <c r="OU32" s="168"/>
      <c r="OV32" s="168"/>
      <c r="OW32" s="168"/>
      <c r="OX32" s="168"/>
      <c r="OY32" s="168"/>
      <c r="OZ32" s="168"/>
      <c r="PA32" s="168"/>
      <c r="PB32" s="168"/>
      <c r="PC32" s="168"/>
      <c r="PD32" s="168"/>
      <c r="PE32" s="168"/>
      <c r="PF32" s="168"/>
      <c r="PG32" s="168"/>
      <c r="PH32" s="168"/>
      <c r="PI32" s="168"/>
      <c r="PJ32" s="168"/>
      <c r="PK32" s="168"/>
      <c r="PL32" s="168"/>
      <c r="PM32" s="168"/>
      <c r="PN32" s="168"/>
      <c r="PO32" s="168"/>
      <c r="PP32" s="168"/>
      <c r="PQ32" s="168"/>
      <c r="PR32" s="168"/>
      <c r="PS32" s="168"/>
      <c r="PT32" s="168"/>
      <c r="PU32" s="168"/>
      <c r="PV32" s="168"/>
      <c r="PW32" s="168"/>
      <c r="PX32" s="168"/>
      <c r="PY32" s="168"/>
      <c r="PZ32" s="168"/>
      <c r="QA32" s="168"/>
      <c r="QB32" s="168"/>
      <c r="QC32" s="168"/>
      <c r="QD32" s="168"/>
      <c r="QE32" s="168"/>
      <c r="QF32" s="168"/>
      <c r="QG32" s="168"/>
      <c r="QH32" s="168"/>
      <c r="QI32" s="168"/>
      <c r="QJ32" s="168"/>
      <c r="QK32" s="168"/>
      <c r="QL32" s="168"/>
      <c r="QM32" s="168"/>
      <c r="QN32" s="168"/>
      <c r="QO32" s="168"/>
      <c r="QP32" s="168"/>
      <c r="QQ32" s="168"/>
      <c r="QR32" s="168"/>
      <c r="QS32" s="168"/>
      <c r="QT32" s="168"/>
      <c r="QU32" s="168"/>
      <c r="QV32" s="168"/>
      <c r="QW32" s="168"/>
      <c r="QX32" s="168"/>
      <c r="QY32" s="168"/>
      <c r="QZ32" s="168"/>
      <c r="RA32" s="168"/>
      <c r="RB32" s="168"/>
      <c r="RC32" s="168"/>
      <c r="RD32" s="168"/>
      <c r="RE32" s="168"/>
      <c r="RF32" s="168"/>
      <c r="RG32" s="168"/>
      <c r="RH32" s="168"/>
      <c r="RI32" s="168"/>
      <c r="RJ32" s="168"/>
      <c r="RK32" s="168"/>
      <c r="RL32" s="168"/>
      <c r="RM32" s="168"/>
      <c r="RN32" s="168"/>
      <c r="RO32" s="168"/>
      <c r="RP32" s="168"/>
      <c r="RQ32" s="168"/>
      <c r="RR32" s="168"/>
      <c r="RS32" s="168"/>
      <c r="RT32" s="168"/>
      <c r="RU32" s="168"/>
      <c r="RV32" s="168"/>
      <c r="RW32" s="168"/>
      <c r="RX32" s="168"/>
      <c r="RY32" s="168"/>
      <c r="RZ32" s="168"/>
      <c r="SA32" s="168"/>
      <c r="SB32" s="168"/>
      <c r="SC32" s="168"/>
      <c r="SD32" s="168"/>
      <c r="SE32" s="168"/>
      <c r="SF32" s="168"/>
      <c r="SG32" s="168"/>
      <c r="SH32" s="168"/>
      <c r="SI32" s="168"/>
      <c r="SJ32" s="168"/>
      <c r="SK32" s="168"/>
      <c r="SL32" s="168"/>
      <c r="SM32" s="168"/>
      <c r="SN32" s="168"/>
      <c r="SO32" s="168"/>
      <c r="SP32" s="168"/>
      <c r="SQ32" s="168"/>
      <c r="SR32" s="168"/>
      <c r="SS32" s="168"/>
      <c r="ST32" s="168"/>
      <c r="SU32" s="168"/>
      <c r="SV32" s="168"/>
      <c r="SW32" s="168"/>
      <c r="SX32" s="168"/>
      <c r="SY32" s="168"/>
      <c r="SZ32" s="168"/>
      <c r="TA32" s="168"/>
      <c r="TB32" s="168"/>
      <c r="TC32" s="168"/>
      <c r="TD32" s="168"/>
      <c r="TE32" s="168"/>
      <c r="TF32" s="168"/>
      <c r="TG32" s="168"/>
      <c r="TH32" s="168"/>
      <c r="TI32" s="168"/>
      <c r="TJ32" s="168"/>
      <c r="TK32" s="168"/>
      <c r="TL32" s="168"/>
      <c r="TM32" s="168"/>
      <c r="TN32" s="168"/>
      <c r="TO32" s="168"/>
      <c r="TP32" s="168"/>
      <c r="TQ32" s="168"/>
      <c r="TR32" s="168"/>
      <c r="TS32" s="168"/>
      <c r="TT32" s="168"/>
      <c r="TU32" s="168"/>
      <c r="TV32" s="168"/>
      <c r="TW32" s="168"/>
      <c r="TX32" s="168"/>
      <c r="TY32" s="168"/>
      <c r="TZ32" s="168"/>
      <c r="UA32" s="168"/>
      <c r="UB32" s="168"/>
      <c r="UC32" s="168"/>
      <c r="UD32" s="168"/>
      <c r="UE32" s="168"/>
      <c r="UF32" s="168"/>
      <c r="UG32" s="168"/>
      <c r="UH32" s="168"/>
      <c r="UI32" s="168"/>
      <c r="UJ32" s="168"/>
      <c r="UK32" s="168"/>
      <c r="UL32" s="168"/>
      <c r="UM32" s="168"/>
      <c r="UN32" s="168"/>
      <c r="UO32" s="168"/>
      <c r="UP32" s="168"/>
      <c r="UQ32" s="168"/>
      <c r="UR32" s="168"/>
      <c r="US32" s="168"/>
      <c r="UT32" s="168"/>
      <c r="UU32" s="168"/>
      <c r="UV32" s="168"/>
      <c r="UW32" s="168"/>
      <c r="UX32" s="168"/>
      <c r="UY32" s="168"/>
      <c r="UZ32" s="168"/>
      <c r="VA32" s="168"/>
      <c r="VB32" s="168"/>
      <c r="VC32" s="168"/>
      <c r="VD32" s="168"/>
      <c r="VE32" s="168"/>
      <c r="VF32" s="168"/>
      <c r="VG32" s="168"/>
      <c r="VH32" s="168"/>
      <c r="VI32" s="168"/>
      <c r="VJ32" s="168"/>
      <c r="VK32" s="168"/>
      <c r="VL32" s="168"/>
      <c r="VM32" s="168"/>
      <c r="VN32" s="168"/>
      <c r="VO32" s="168"/>
      <c r="VP32" s="168"/>
      <c r="VQ32" s="168"/>
      <c r="VR32" s="168"/>
      <c r="VS32" s="168"/>
      <c r="VT32" s="168"/>
      <c r="VU32" s="168"/>
      <c r="VV32" s="168"/>
      <c r="VW32" s="168"/>
      <c r="VX32" s="168"/>
      <c r="VY32" s="168"/>
      <c r="VZ32" s="168"/>
      <c r="WA32" s="168"/>
      <c r="WB32" s="168"/>
      <c r="WC32" s="168"/>
      <c r="WD32" s="168"/>
      <c r="WE32" s="168"/>
      <c r="WF32" s="168"/>
      <c r="WG32" s="168"/>
      <c r="WH32" s="168"/>
      <c r="WI32" s="168"/>
      <c r="WJ32" s="168"/>
      <c r="WK32" s="168"/>
      <c r="WL32" s="168"/>
      <c r="WM32" s="168"/>
      <c r="WN32" s="168"/>
      <c r="WO32" s="168"/>
      <c r="WP32" s="168"/>
      <c r="WQ32" s="168"/>
      <c r="WR32" s="168"/>
      <c r="WS32" s="168"/>
      <c r="WT32" s="168"/>
      <c r="WU32" s="168"/>
      <c r="WV32" s="168"/>
      <c r="WW32" s="168"/>
      <c r="WX32" s="168"/>
      <c r="WY32" s="168"/>
      <c r="WZ32" s="168"/>
      <c r="XA32" s="168"/>
      <c r="XB32" s="168"/>
      <c r="XC32" s="168"/>
      <c r="XD32" s="168"/>
      <c r="XE32" s="168"/>
      <c r="XF32" s="168"/>
      <c r="XG32" s="168"/>
      <c r="XH32" s="168"/>
      <c r="XI32" s="168"/>
      <c r="XJ32" s="168"/>
      <c r="XK32" s="168"/>
      <c r="XL32" s="168"/>
      <c r="XM32" s="168"/>
      <c r="XN32" s="168"/>
      <c r="XO32" s="168"/>
      <c r="XP32" s="168"/>
      <c r="XQ32" s="168"/>
      <c r="XR32" s="168"/>
      <c r="XS32" s="168"/>
      <c r="XT32" s="168"/>
      <c r="XU32" s="168"/>
      <c r="XV32" s="168"/>
      <c r="XW32" s="168"/>
      <c r="XX32" s="168"/>
      <c r="XY32" s="168"/>
      <c r="XZ32" s="168"/>
      <c r="YA32" s="168"/>
      <c r="YB32" s="168"/>
      <c r="YC32" s="168"/>
      <c r="YD32" s="168"/>
      <c r="YE32" s="168"/>
      <c r="YF32" s="168"/>
      <c r="YG32" s="168"/>
      <c r="YH32" s="168"/>
      <c r="YI32" s="168"/>
      <c r="YJ32" s="168"/>
      <c r="YK32" s="168"/>
      <c r="YL32" s="168"/>
      <c r="YM32" s="168"/>
      <c r="YN32" s="168"/>
      <c r="YO32" s="168"/>
      <c r="YP32" s="168"/>
      <c r="YQ32" s="168"/>
      <c r="YR32" s="168"/>
      <c r="YS32" s="168"/>
      <c r="YT32" s="168"/>
      <c r="YU32" s="168"/>
      <c r="YV32" s="168"/>
      <c r="YW32" s="168"/>
      <c r="YX32" s="168"/>
      <c r="YY32" s="168"/>
      <c r="YZ32" s="168"/>
      <c r="ZA32" s="168"/>
      <c r="ZB32" s="168"/>
      <c r="ZC32" s="168"/>
      <c r="ZD32" s="168"/>
      <c r="ZE32" s="168"/>
      <c r="ZF32" s="168"/>
      <c r="ZG32" s="168"/>
      <c r="ZH32" s="168"/>
      <c r="ZI32" s="168"/>
      <c r="ZJ32" s="168"/>
      <c r="ZK32" s="168"/>
      <c r="ZL32" s="168"/>
      <c r="ZM32" s="168"/>
      <c r="ZN32" s="168"/>
      <c r="ZO32" s="168"/>
      <c r="ZP32" s="168"/>
      <c r="ZQ32" s="168"/>
      <c r="ZR32" s="168"/>
      <c r="ZS32" s="168"/>
      <c r="ZT32" s="168"/>
      <c r="ZU32" s="168"/>
      <c r="ZV32" s="168"/>
      <c r="ZW32" s="168"/>
      <c r="ZX32" s="168"/>
      <c r="ZY32" s="168"/>
      <c r="ZZ32" s="168"/>
      <c r="AAA32" s="168"/>
      <c r="AAB32" s="168"/>
      <c r="AAC32" s="168"/>
      <c r="AAD32" s="168"/>
      <c r="AAE32" s="168"/>
      <c r="AAF32" s="168"/>
      <c r="AAG32" s="168"/>
      <c r="AAH32" s="168"/>
      <c r="AAI32" s="168"/>
      <c r="AAJ32" s="168"/>
      <c r="AAK32" s="168"/>
      <c r="AAL32" s="168"/>
      <c r="AAM32" s="168"/>
      <c r="AAN32" s="168"/>
      <c r="AAO32" s="168"/>
      <c r="AAP32" s="168"/>
      <c r="AAQ32" s="168"/>
      <c r="AAR32" s="168"/>
      <c r="AAS32" s="168"/>
      <c r="AAT32" s="168"/>
      <c r="AAU32" s="168"/>
      <c r="AAV32" s="168"/>
      <c r="AAW32" s="168"/>
      <c r="AAX32" s="168"/>
      <c r="AAY32" s="168"/>
      <c r="AAZ32" s="168"/>
      <c r="ABA32" s="168"/>
      <c r="ABB32" s="168"/>
      <c r="ABC32" s="168"/>
      <c r="ABD32" s="168"/>
      <c r="ABE32" s="168"/>
      <c r="ABF32" s="168"/>
      <c r="ABG32" s="168"/>
      <c r="ABH32" s="168"/>
      <c r="ABI32" s="168"/>
      <c r="ABJ32" s="168"/>
      <c r="ABK32" s="168"/>
      <c r="ABL32" s="168"/>
      <c r="ABM32" s="168"/>
      <c r="ABN32" s="168"/>
      <c r="ABO32" s="168"/>
      <c r="ABP32" s="168"/>
      <c r="ABQ32" s="168"/>
      <c r="ABR32" s="168"/>
      <c r="ABS32" s="168"/>
      <c r="ABT32" s="168"/>
      <c r="ABU32" s="168"/>
      <c r="ABV32" s="168"/>
      <c r="ABW32" s="168"/>
      <c r="ABX32" s="168"/>
      <c r="ABY32" s="168"/>
      <c r="ABZ32" s="168"/>
      <c r="ACA32" s="168"/>
      <c r="ACB32" s="168"/>
      <c r="ACC32" s="168"/>
      <c r="ACD32" s="168"/>
      <c r="ACE32" s="168"/>
      <c r="ACF32" s="168"/>
      <c r="ACG32" s="168"/>
      <c r="ACH32" s="168"/>
      <c r="ACI32" s="168"/>
      <c r="ACJ32" s="168"/>
      <c r="ACK32" s="168"/>
      <c r="ACL32" s="168"/>
      <c r="ACM32" s="168"/>
      <c r="ACN32" s="168"/>
      <c r="ACO32" s="168"/>
      <c r="ACP32" s="168"/>
      <c r="ACQ32" s="168"/>
      <c r="ACR32" s="168"/>
      <c r="ACS32" s="168"/>
      <c r="ACT32" s="168"/>
      <c r="ACU32" s="168"/>
      <c r="ACV32" s="168"/>
      <c r="ACW32" s="168"/>
      <c r="ACX32" s="168"/>
      <c r="ACY32" s="168"/>
      <c r="ACZ32" s="168"/>
      <c r="ADA32" s="168"/>
      <c r="ADB32" s="168"/>
      <c r="ADC32" s="168"/>
      <c r="ADD32" s="168"/>
      <c r="ADE32" s="168"/>
      <c r="ADF32" s="168"/>
      <c r="ADG32" s="168"/>
      <c r="ADH32" s="168"/>
      <c r="ADI32" s="168"/>
      <c r="ADJ32" s="168"/>
      <c r="ADK32" s="168"/>
      <c r="ADL32" s="168"/>
      <c r="ADM32" s="168"/>
      <c r="ADN32" s="168"/>
      <c r="ADO32" s="168"/>
      <c r="ADP32" s="168"/>
      <c r="ADQ32" s="168"/>
      <c r="ADR32" s="168"/>
      <c r="ADS32" s="168"/>
      <c r="ADT32" s="168"/>
      <c r="ADU32" s="168"/>
      <c r="ADV32" s="168"/>
      <c r="ADW32" s="168"/>
      <c r="ADX32" s="168"/>
      <c r="ADY32" s="168"/>
      <c r="ADZ32" s="168"/>
      <c r="AEA32" s="168"/>
      <c r="AEB32" s="168"/>
      <c r="AEC32" s="168"/>
      <c r="AED32" s="168"/>
      <c r="AEE32" s="168"/>
      <c r="AEF32" s="168"/>
      <c r="AEG32" s="168"/>
      <c r="AEH32" s="168"/>
      <c r="AEI32" s="168"/>
      <c r="AEJ32" s="168"/>
      <c r="AEK32" s="168"/>
      <c r="AEL32" s="168"/>
      <c r="AEM32" s="168"/>
      <c r="AEN32" s="168"/>
      <c r="AEO32" s="168"/>
      <c r="AEP32" s="168"/>
      <c r="AEQ32" s="168"/>
      <c r="AER32" s="168"/>
      <c r="AES32" s="168"/>
      <c r="AET32" s="168"/>
      <c r="AEU32" s="168"/>
      <c r="AEV32" s="168"/>
      <c r="AEW32" s="168"/>
      <c r="AEX32" s="168"/>
      <c r="AEY32" s="168"/>
      <c r="AEZ32" s="168"/>
      <c r="AFA32" s="168"/>
      <c r="AFB32" s="168"/>
      <c r="AFC32" s="168"/>
      <c r="AFD32" s="168"/>
      <c r="AFE32" s="168"/>
      <c r="AFF32" s="168"/>
      <c r="AFG32" s="168"/>
      <c r="AFH32" s="168"/>
      <c r="AFI32" s="168"/>
      <c r="AFJ32" s="168"/>
      <c r="AFK32" s="168"/>
      <c r="AFL32" s="168"/>
      <c r="AFM32" s="168"/>
      <c r="AFN32" s="168"/>
      <c r="AFO32" s="168"/>
      <c r="AFP32" s="168"/>
      <c r="AFQ32" s="168"/>
      <c r="AFR32" s="168"/>
      <c r="AFS32" s="168"/>
      <c r="AFT32" s="168"/>
      <c r="AFU32" s="168"/>
      <c r="AFV32" s="168"/>
      <c r="AFW32" s="168"/>
      <c r="AFX32" s="168"/>
      <c r="AFY32" s="168"/>
      <c r="AFZ32" s="168"/>
      <c r="AGA32" s="168"/>
      <c r="AGB32" s="168"/>
      <c r="AGC32" s="168"/>
      <c r="AGD32" s="168"/>
      <c r="AGE32" s="168"/>
      <c r="AGF32" s="168"/>
      <c r="AGG32" s="168"/>
      <c r="AGH32" s="168"/>
      <c r="AGI32" s="168"/>
      <c r="AGJ32" s="168"/>
      <c r="AGK32" s="168"/>
      <c r="AGL32" s="168"/>
      <c r="AGM32" s="168"/>
      <c r="AGN32" s="168"/>
      <c r="AGO32" s="168"/>
      <c r="AGP32" s="168"/>
      <c r="AGQ32" s="168"/>
      <c r="AGR32" s="168"/>
      <c r="AGS32" s="168"/>
      <c r="AGT32" s="168"/>
      <c r="AGU32" s="168"/>
      <c r="AGV32" s="168"/>
      <c r="AGW32" s="168"/>
      <c r="AGX32" s="168"/>
      <c r="AGY32" s="168"/>
      <c r="AGZ32" s="168"/>
      <c r="AHA32" s="168"/>
      <c r="AHB32" s="168"/>
      <c r="AHC32" s="168"/>
      <c r="AHD32" s="168"/>
      <c r="AHE32" s="168"/>
      <c r="AHF32" s="168"/>
      <c r="AHG32" s="168"/>
      <c r="AHH32" s="168"/>
      <c r="AHI32" s="168"/>
      <c r="AHJ32" s="168"/>
      <c r="AHK32" s="168"/>
      <c r="AHL32" s="168"/>
      <c r="AHM32" s="168"/>
      <c r="AHN32" s="168"/>
      <c r="AHO32" s="168"/>
      <c r="AHP32" s="168"/>
      <c r="AHQ32" s="168"/>
      <c r="AHR32" s="168"/>
      <c r="AHS32" s="168"/>
      <c r="AHT32" s="168"/>
      <c r="AHU32" s="168"/>
      <c r="AHV32" s="168"/>
      <c r="AHW32" s="168"/>
      <c r="AHX32" s="168"/>
      <c r="AHY32" s="168"/>
      <c r="AHZ32" s="168"/>
      <c r="AIA32" s="168"/>
      <c r="AIB32" s="168"/>
      <c r="AIC32" s="168"/>
      <c r="AID32" s="168"/>
      <c r="AIE32" s="168"/>
      <c r="AIF32" s="168"/>
      <c r="AIG32" s="168"/>
      <c r="AIH32" s="168"/>
      <c r="AII32" s="168"/>
      <c r="AIJ32" s="168"/>
      <c r="AIK32" s="168"/>
      <c r="AIL32" s="168"/>
      <c r="AIM32" s="168"/>
      <c r="AIN32" s="168"/>
      <c r="AIO32" s="168"/>
      <c r="AIP32" s="168"/>
      <c r="AIQ32" s="168"/>
      <c r="AIR32" s="168"/>
      <c r="AIS32" s="168"/>
      <c r="AIT32" s="168"/>
      <c r="AIU32" s="168"/>
      <c r="AIV32" s="168"/>
      <c r="AIW32" s="168"/>
      <c r="AIX32" s="168"/>
      <c r="AIY32" s="168"/>
      <c r="AIZ32" s="168"/>
      <c r="AJA32" s="168"/>
      <c r="AJB32" s="168"/>
      <c r="AJC32" s="168"/>
      <c r="AJD32" s="168"/>
      <c r="AJE32" s="168"/>
      <c r="AJF32" s="168"/>
      <c r="AJG32" s="168"/>
      <c r="AJH32" s="168"/>
      <c r="AJI32" s="168"/>
      <c r="AJJ32" s="168"/>
      <c r="AJK32" s="168"/>
      <c r="AJL32" s="168"/>
      <c r="AJM32" s="168"/>
      <c r="AJN32" s="168"/>
      <c r="AJO32" s="168"/>
      <c r="AJP32" s="168"/>
      <c r="AJQ32" s="168"/>
      <c r="AJR32" s="168"/>
      <c r="AJS32" s="168"/>
      <c r="AJT32" s="168"/>
      <c r="AJU32" s="168"/>
      <c r="AJV32" s="168"/>
      <c r="AJW32" s="168"/>
      <c r="AJX32" s="168"/>
      <c r="AJY32" s="168"/>
      <c r="AJZ32" s="168"/>
      <c r="AKA32" s="168"/>
      <c r="AKB32" s="168"/>
      <c r="AKC32" s="168"/>
      <c r="AKD32" s="168"/>
      <c r="AKE32" s="168"/>
      <c r="AKF32" s="168"/>
      <c r="AKG32" s="168"/>
      <c r="AKH32" s="168"/>
      <c r="AKI32" s="168"/>
      <c r="AKJ32" s="168"/>
      <c r="AKK32" s="168"/>
      <c r="AKL32" s="168"/>
      <c r="AKM32" s="168"/>
      <c r="AKN32" s="168"/>
      <c r="AKO32" s="168"/>
      <c r="AKP32" s="168"/>
      <c r="AKQ32" s="168"/>
      <c r="AKR32" s="168"/>
      <c r="AKS32" s="168"/>
      <c r="AKT32" s="168"/>
      <c r="AKU32" s="168"/>
      <c r="AKV32" s="168"/>
      <c r="AKW32" s="168"/>
      <c r="AKX32" s="168"/>
      <c r="AKY32" s="168"/>
      <c r="AKZ32" s="168"/>
      <c r="ALA32" s="168"/>
      <c r="ALB32" s="168"/>
      <c r="ALC32" s="168"/>
      <c r="ALD32" s="168"/>
      <c r="ALE32" s="168"/>
      <c r="ALF32" s="168"/>
      <c r="ALG32" s="168"/>
      <c r="ALH32" s="168"/>
      <c r="ALI32" s="168"/>
      <c r="ALJ32" s="168"/>
      <c r="ALK32" s="168"/>
      <c r="ALL32" s="168"/>
      <c r="ALM32" s="168"/>
      <c r="ALN32" s="168"/>
      <c r="ALO32" s="168"/>
      <c r="ALP32" s="168"/>
      <c r="ALQ32" s="168"/>
      <c r="ALR32" s="168"/>
      <c r="ALS32" s="168"/>
      <c r="ALT32" s="168"/>
      <c r="ALU32" s="168"/>
      <c r="ALV32" s="168"/>
      <c r="ALW32" s="168"/>
      <c r="ALX32" s="168"/>
      <c r="ALY32" s="168"/>
      <c r="ALZ32" s="168"/>
      <c r="AMA32" s="168"/>
    </row>
    <row r="33" spans="2:1015" s="153" customFormat="1" x14ac:dyDescent="0.3">
      <c r="C33" s="253"/>
      <c r="D33" s="253"/>
      <c r="E33" s="253"/>
      <c r="F33" s="253"/>
      <c r="G33" s="253"/>
      <c r="H33" s="254"/>
      <c r="I33" s="168"/>
      <c r="J33" s="168"/>
      <c r="K33" s="253"/>
      <c r="L33" s="253"/>
      <c r="M33" s="253"/>
      <c r="N33" s="253"/>
      <c r="O33" s="253"/>
      <c r="P33" s="253"/>
      <c r="Q33" s="254"/>
      <c r="R33" s="168"/>
      <c r="S33" s="255"/>
      <c r="T33" s="256"/>
      <c r="U33" s="256"/>
      <c r="V33" s="256"/>
      <c r="W33" s="256"/>
      <c r="X33" s="256"/>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168"/>
      <c r="HT33" s="168"/>
      <c r="HU33" s="168"/>
      <c r="HV33" s="168"/>
      <c r="HW33" s="168"/>
      <c r="HX33" s="168"/>
      <c r="HY33" s="168"/>
      <c r="HZ33" s="168"/>
      <c r="IA33" s="168"/>
      <c r="IB33" s="168"/>
      <c r="IC33" s="168"/>
      <c r="ID33" s="168"/>
      <c r="IE33" s="168"/>
      <c r="IF33" s="168"/>
      <c r="IG33" s="168"/>
      <c r="IH33" s="168"/>
      <c r="II33" s="168"/>
      <c r="IJ33" s="168"/>
      <c r="IK33" s="168"/>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168"/>
      <c r="JS33" s="168"/>
      <c r="JT33" s="168"/>
      <c r="JU33" s="168"/>
      <c r="JV33" s="168"/>
      <c r="JW33" s="168"/>
      <c r="JX33" s="168"/>
      <c r="JY33" s="168"/>
      <c r="JZ33" s="168"/>
      <c r="KA33" s="168"/>
      <c r="KB33" s="168"/>
      <c r="KC33" s="168"/>
      <c r="KD33" s="168"/>
      <c r="KE33" s="168"/>
      <c r="KF33" s="168"/>
      <c r="KG33" s="168"/>
      <c r="KH33" s="168"/>
      <c r="KI33" s="168"/>
      <c r="KJ33" s="168"/>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168"/>
      <c r="LR33" s="168"/>
      <c r="LS33" s="168"/>
      <c r="LT33" s="168"/>
      <c r="LU33" s="168"/>
      <c r="LV33" s="168"/>
      <c r="LW33" s="168"/>
      <c r="LX33" s="168"/>
      <c r="LY33" s="168"/>
      <c r="LZ33" s="168"/>
      <c r="MA33" s="168"/>
      <c r="MB33" s="168"/>
      <c r="MC33" s="168"/>
      <c r="MD33" s="168"/>
      <c r="ME33" s="168"/>
      <c r="MF33" s="168"/>
      <c r="MG33" s="168"/>
      <c r="MH33" s="168"/>
      <c r="MI33" s="168"/>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c r="NP33" s="168"/>
      <c r="NQ33" s="168"/>
      <c r="NR33" s="168"/>
      <c r="NS33" s="168"/>
      <c r="NT33" s="168"/>
      <c r="NU33" s="168"/>
      <c r="NV33" s="168"/>
      <c r="NW33" s="168"/>
      <c r="NX33" s="168"/>
      <c r="NY33" s="168"/>
      <c r="NZ33" s="168"/>
      <c r="OA33" s="168"/>
      <c r="OB33" s="168"/>
      <c r="OC33" s="168"/>
      <c r="OD33" s="168"/>
      <c r="OE33" s="168"/>
      <c r="OF33" s="168"/>
      <c r="OG33" s="168"/>
      <c r="OH33" s="168"/>
      <c r="OI33" s="168"/>
      <c r="OJ33" s="168"/>
      <c r="OK33" s="168"/>
      <c r="OL33" s="168"/>
      <c r="OM33" s="168"/>
      <c r="ON33" s="168"/>
      <c r="OO33" s="168"/>
      <c r="OP33" s="168"/>
      <c r="OQ33" s="168"/>
      <c r="OR33" s="168"/>
      <c r="OS33" s="168"/>
      <c r="OT33" s="168"/>
      <c r="OU33" s="168"/>
      <c r="OV33" s="168"/>
      <c r="OW33" s="168"/>
      <c r="OX33" s="168"/>
      <c r="OY33" s="168"/>
      <c r="OZ33" s="168"/>
      <c r="PA33" s="168"/>
      <c r="PB33" s="168"/>
      <c r="PC33" s="168"/>
      <c r="PD33" s="168"/>
      <c r="PE33" s="168"/>
      <c r="PF33" s="168"/>
      <c r="PG33" s="168"/>
      <c r="PH33" s="168"/>
      <c r="PI33" s="168"/>
      <c r="PJ33" s="168"/>
      <c r="PK33" s="168"/>
      <c r="PL33" s="168"/>
      <c r="PM33" s="168"/>
      <c r="PN33" s="168"/>
      <c r="PO33" s="168"/>
      <c r="PP33" s="168"/>
      <c r="PQ33" s="168"/>
      <c r="PR33" s="168"/>
      <c r="PS33" s="168"/>
      <c r="PT33" s="168"/>
      <c r="PU33" s="168"/>
      <c r="PV33" s="168"/>
      <c r="PW33" s="168"/>
      <c r="PX33" s="168"/>
      <c r="PY33" s="168"/>
      <c r="PZ33" s="168"/>
      <c r="QA33" s="168"/>
      <c r="QB33" s="168"/>
      <c r="QC33" s="168"/>
      <c r="QD33" s="168"/>
      <c r="QE33" s="168"/>
      <c r="QF33" s="168"/>
      <c r="QG33" s="168"/>
      <c r="QH33" s="168"/>
      <c r="QI33" s="168"/>
      <c r="QJ33" s="168"/>
      <c r="QK33" s="168"/>
      <c r="QL33" s="168"/>
      <c r="QM33" s="168"/>
      <c r="QN33" s="168"/>
      <c r="QO33" s="168"/>
      <c r="QP33" s="168"/>
      <c r="QQ33" s="168"/>
      <c r="QR33" s="168"/>
      <c r="QS33" s="168"/>
      <c r="QT33" s="168"/>
      <c r="QU33" s="168"/>
      <c r="QV33" s="168"/>
      <c r="QW33" s="168"/>
      <c r="QX33" s="168"/>
      <c r="QY33" s="168"/>
      <c r="QZ33" s="168"/>
      <c r="RA33" s="168"/>
      <c r="RB33" s="168"/>
      <c r="RC33" s="168"/>
      <c r="RD33" s="168"/>
      <c r="RE33" s="168"/>
      <c r="RF33" s="168"/>
      <c r="RG33" s="168"/>
      <c r="RH33" s="168"/>
      <c r="RI33" s="168"/>
      <c r="RJ33" s="168"/>
      <c r="RK33" s="168"/>
      <c r="RL33" s="168"/>
      <c r="RM33" s="168"/>
      <c r="RN33" s="168"/>
      <c r="RO33" s="168"/>
      <c r="RP33" s="168"/>
      <c r="RQ33" s="168"/>
      <c r="RR33" s="168"/>
      <c r="RS33" s="168"/>
      <c r="RT33" s="168"/>
      <c r="RU33" s="168"/>
      <c r="RV33" s="168"/>
      <c r="RW33" s="168"/>
      <c r="RX33" s="168"/>
      <c r="RY33" s="168"/>
      <c r="RZ33" s="168"/>
      <c r="SA33" s="168"/>
      <c r="SB33" s="168"/>
      <c r="SC33" s="168"/>
      <c r="SD33" s="168"/>
      <c r="SE33" s="168"/>
      <c r="SF33" s="168"/>
      <c r="SG33" s="168"/>
      <c r="SH33" s="168"/>
      <c r="SI33" s="168"/>
      <c r="SJ33" s="168"/>
      <c r="SK33" s="168"/>
      <c r="SL33" s="168"/>
      <c r="SM33" s="168"/>
      <c r="SN33" s="168"/>
      <c r="SO33" s="168"/>
      <c r="SP33" s="168"/>
      <c r="SQ33" s="168"/>
      <c r="SR33" s="168"/>
      <c r="SS33" s="168"/>
      <c r="ST33" s="168"/>
      <c r="SU33" s="168"/>
      <c r="SV33" s="168"/>
      <c r="SW33" s="168"/>
      <c r="SX33" s="168"/>
      <c r="SY33" s="168"/>
      <c r="SZ33" s="168"/>
      <c r="TA33" s="168"/>
      <c r="TB33" s="168"/>
      <c r="TC33" s="168"/>
      <c r="TD33" s="168"/>
      <c r="TE33" s="168"/>
      <c r="TF33" s="168"/>
      <c r="TG33" s="168"/>
      <c r="TH33" s="168"/>
      <c r="TI33" s="168"/>
      <c r="TJ33" s="168"/>
      <c r="TK33" s="168"/>
      <c r="TL33" s="168"/>
      <c r="TM33" s="168"/>
      <c r="TN33" s="168"/>
      <c r="TO33" s="168"/>
      <c r="TP33" s="168"/>
      <c r="TQ33" s="168"/>
      <c r="TR33" s="168"/>
      <c r="TS33" s="168"/>
      <c r="TT33" s="168"/>
      <c r="TU33" s="168"/>
      <c r="TV33" s="168"/>
      <c r="TW33" s="168"/>
      <c r="TX33" s="168"/>
      <c r="TY33" s="168"/>
      <c r="TZ33" s="168"/>
      <c r="UA33" s="168"/>
      <c r="UB33" s="168"/>
      <c r="UC33" s="168"/>
      <c r="UD33" s="168"/>
      <c r="UE33" s="168"/>
      <c r="UF33" s="168"/>
      <c r="UG33" s="168"/>
      <c r="UH33" s="168"/>
      <c r="UI33" s="168"/>
      <c r="UJ33" s="168"/>
      <c r="UK33" s="168"/>
      <c r="UL33" s="168"/>
      <c r="UM33" s="168"/>
      <c r="UN33" s="168"/>
      <c r="UO33" s="168"/>
      <c r="UP33" s="168"/>
      <c r="UQ33" s="168"/>
      <c r="UR33" s="168"/>
      <c r="US33" s="168"/>
      <c r="UT33" s="168"/>
      <c r="UU33" s="168"/>
      <c r="UV33" s="168"/>
      <c r="UW33" s="168"/>
      <c r="UX33" s="168"/>
      <c r="UY33" s="168"/>
      <c r="UZ33" s="168"/>
      <c r="VA33" s="168"/>
      <c r="VB33" s="168"/>
      <c r="VC33" s="168"/>
      <c r="VD33" s="168"/>
      <c r="VE33" s="168"/>
      <c r="VF33" s="168"/>
      <c r="VG33" s="168"/>
      <c r="VH33" s="168"/>
      <c r="VI33" s="168"/>
      <c r="VJ33" s="168"/>
      <c r="VK33" s="168"/>
      <c r="VL33" s="168"/>
      <c r="VM33" s="168"/>
      <c r="VN33" s="168"/>
      <c r="VO33" s="168"/>
      <c r="VP33" s="168"/>
      <c r="VQ33" s="168"/>
      <c r="VR33" s="168"/>
      <c r="VS33" s="168"/>
      <c r="VT33" s="168"/>
      <c r="VU33" s="168"/>
      <c r="VV33" s="168"/>
      <c r="VW33" s="168"/>
      <c r="VX33" s="168"/>
      <c r="VY33" s="168"/>
      <c r="VZ33" s="168"/>
      <c r="WA33" s="168"/>
      <c r="WB33" s="168"/>
      <c r="WC33" s="168"/>
      <c r="WD33" s="168"/>
      <c r="WE33" s="168"/>
      <c r="WF33" s="168"/>
      <c r="WG33" s="168"/>
      <c r="WH33" s="168"/>
      <c r="WI33" s="168"/>
      <c r="WJ33" s="168"/>
      <c r="WK33" s="168"/>
      <c r="WL33" s="168"/>
      <c r="WM33" s="168"/>
      <c r="WN33" s="168"/>
      <c r="WO33" s="168"/>
      <c r="WP33" s="168"/>
      <c r="WQ33" s="168"/>
      <c r="WR33" s="168"/>
      <c r="WS33" s="168"/>
      <c r="WT33" s="168"/>
      <c r="WU33" s="168"/>
      <c r="WV33" s="168"/>
      <c r="WW33" s="168"/>
      <c r="WX33" s="168"/>
      <c r="WY33" s="168"/>
      <c r="WZ33" s="168"/>
      <c r="XA33" s="168"/>
      <c r="XB33" s="168"/>
      <c r="XC33" s="168"/>
      <c r="XD33" s="168"/>
      <c r="XE33" s="168"/>
      <c r="XF33" s="168"/>
      <c r="XG33" s="168"/>
      <c r="XH33" s="168"/>
      <c r="XI33" s="168"/>
      <c r="XJ33" s="168"/>
      <c r="XK33" s="168"/>
      <c r="XL33" s="168"/>
      <c r="XM33" s="168"/>
      <c r="XN33" s="168"/>
      <c r="XO33" s="168"/>
      <c r="XP33" s="168"/>
      <c r="XQ33" s="168"/>
      <c r="XR33" s="168"/>
      <c r="XS33" s="168"/>
      <c r="XT33" s="168"/>
      <c r="XU33" s="168"/>
      <c r="XV33" s="168"/>
      <c r="XW33" s="168"/>
      <c r="XX33" s="168"/>
      <c r="XY33" s="168"/>
      <c r="XZ33" s="168"/>
      <c r="YA33" s="168"/>
      <c r="YB33" s="168"/>
      <c r="YC33" s="168"/>
      <c r="YD33" s="168"/>
      <c r="YE33" s="168"/>
      <c r="YF33" s="168"/>
      <c r="YG33" s="168"/>
      <c r="YH33" s="168"/>
      <c r="YI33" s="168"/>
      <c r="YJ33" s="168"/>
      <c r="YK33" s="168"/>
      <c r="YL33" s="168"/>
      <c r="YM33" s="168"/>
      <c r="YN33" s="168"/>
      <c r="YO33" s="168"/>
      <c r="YP33" s="168"/>
      <c r="YQ33" s="168"/>
      <c r="YR33" s="168"/>
      <c r="YS33" s="168"/>
      <c r="YT33" s="168"/>
      <c r="YU33" s="168"/>
      <c r="YV33" s="168"/>
      <c r="YW33" s="168"/>
      <c r="YX33" s="168"/>
      <c r="YY33" s="168"/>
      <c r="YZ33" s="168"/>
      <c r="ZA33" s="168"/>
      <c r="ZB33" s="168"/>
      <c r="ZC33" s="168"/>
      <c r="ZD33" s="168"/>
      <c r="ZE33" s="168"/>
      <c r="ZF33" s="168"/>
      <c r="ZG33" s="168"/>
      <c r="ZH33" s="168"/>
      <c r="ZI33" s="168"/>
      <c r="ZJ33" s="168"/>
      <c r="ZK33" s="168"/>
      <c r="ZL33" s="168"/>
      <c r="ZM33" s="168"/>
      <c r="ZN33" s="168"/>
      <c r="ZO33" s="168"/>
      <c r="ZP33" s="168"/>
      <c r="ZQ33" s="168"/>
      <c r="ZR33" s="168"/>
      <c r="ZS33" s="168"/>
      <c r="ZT33" s="168"/>
      <c r="ZU33" s="168"/>
      <c r="ZV33" s="168"/>
      <c r="ZW33" s="168"/>
      <c r="ZX33" s="168"/>
      <c r="ZY33" s="168"/>
      <c r="ZZ33" s="168"/>
      <c r="AAA33" s="168"/>
      <c r="AAB33" s="168"/>
      <c r="AAC33" s="168"/>
      <c r="AAD33" s="168"/>
      <c r="AAE33" s="168"/>
      <c r="AAF33" s="168"/>
      <c r="AAG33" s="168"/>
      <c r="AAH33" s="168"/>
      <c r="AAI33" s="168"/>
      <c r="AAJ33" s="168"/>
      <c r="AAK33" s="168"/>
      <c r="AAL33" s="168"/>
      <c r="AAM33" s="168"/>
      <c r="AAN33" s="168"/>
      <c r="AAO33" s="168"/>
      <c r="AAP33" s="168"/>
      <c r="AAQ33" s="168"/>
      <c r="AAR33" s="168"/>
      <c r="AAS33" s="168"/>
      <c r="AAT33" s="168"/>
      <c r="AAU33" s="168"/>
      <c r="AAV33" s="168"/>
      <c r="AAW33" s="168"/>
      <c r="AAX33" s="168"/>
      <c r="AAY33" s="168"/>
      <c r="AAZ33" s="168"/>
      <c r="ABA33" s="168"/>
      <c r="ABB33" s="168"/>
      <c r="ABC33" s="168"/>
      <c r="ABD33" s="168"/>
      <c r="ABE33" s="168"/>
      <c r="ABF33" s="168"/>
      <c r="ABG33" s="168"/>
      <c r="ABH33" s="168"/>
      <c r="ABI33" s="168"/>
      <c r="ABJ33" s="168"/>
      <c r="ABK33" s="168"/>
      <c r="ABL33" s="168"/>
      <c r="ABM33" s="168"/>
      <c r="ABN33" s="168"/>
      <c r="ABO33" s="168"/>
      <c r="ABP33" s="168"/>
      <c r="ABQ33" s="168"/>
      <c r="ABR33" s="168"/>
      <c r="ABS33" s="168"/>
      <c r="ABT33" s="168"/>
      <c r="ABU33" s="168"/>
      <c r="ABV33" s="168"/>
      <c r="ABW33" s="168"/>
      <c r="ABX33" s="168"/>
      <c r="ABY33" s="168"/>
      <c r="ABZ33" s="168"/>
      <c r="ACA33" s="168"/>
      <c r="ACB33" s="168"/>
      <c r="ACC33" s="168"/>
      <c r="ACD33" s="168"/>
      <c r="ACE33" s="168"/>
      <c r="ACF33" s="168"/>
      <c r="ACG33" s="168"/>
      <c r="ACH33" s="168"/>
      <c r="ACI33" s="168"/>
      <c r="ACJ33" s="168"/>
      <c r="ACK33" s="168"/>
      <c r="ACL33" s="168"/>
      <c r="ACM33" s="168"/>
      <c r="ACN33" s="168"/>
      <c r="ACO33" s="168"/>
      <c r="ACP33" s="168"/>
      <c r="ACQ33" s="168"/>
      <c r="ACR33" s="168"/>
      <c r="ACS33" s="168"/>
      <c r="ACT33" s="168"/>
      <c r="ACU33" s="168"/>
      <c r="ACV33" s="168"/>
      <c r="ACW33" s="168"/>
      <c r="ACX33" s="168"/>
      <c r="ACY33" s="168"/>
      <c r="ACZ33" s="168"/>
      <c r="ADA33" s="168"/>
      <c r="ADB33" s="168"/>
      <c r="ADC33" s="168"/>
      <c r="ADD33" s="168"/>
      <c r="ADE33" s="168"/>
      <c r="ADF33" s="168"/>
      <c r="ADG33" s="168"/>
      <c r="ADH33" s="168"/>
      <c r="ADI33" s="168"/>
      <c r="ADJ33" s="168"/>
      <c r="ADK33" s="168"/>
      <c r="ADL33" s="168"/>
      <c r="ADM33" s="168"/>
      <c r="ADN33" s="168"/>
      <c r="ADO33" s="168"/>
      <c r="ADP33" s="168"/>
      <c r="ADQ33" s="168"/>
      <c r="ADR33" s="168"/>
      <c r="ADS33" s="168"/>
      <c r="ADT33" s="168"/>
      <c r="ADU33" s="168"/>
      <c r="ADV33" s="168"/>
      <c r="ADW33" s="168"/>
      <c r="ADX33" s="168"/>
      <c r="ADY33" s="168"/>
      <c r="ADZ33" s="168"/>
      <c r="AEA33" s="168"/>
      <c r="AEB33" s="168"/>
      <c r="AEC33" s="168"/>
      <c r="AED33" s="168"/>
      <c r="AEE33" s="168"/>
      <c r="AEF33" s="168"/>
      <c r="AEG33" s="168"/>
      <c r="AEH33" s="168"/>
      <c r="AEI33" s="168"/>
      <c r="AEJ33" s="168"/>
      <c r="AEK33" s="168"/>
      <c r="AEL33" s="168"/>
      <c r="AEM33" s="168"/>
      <c r="AEN33" s="168"/>
      <c r="AEO33" s="168"/>
      <c r="AEP33" s="168"/>
      <c r="AEQ33" s="168"/>
      <c r="AER33" s="168"/>
      <c r="AES33" s="168"/>
      <c r="AET33" s="168"/>
      <c r="AEU33" s="168"/>
      <c r="AEV33" s="168"/>
      <c r="AEW33" s="168"/>
      <c r="AEX33" s="168"/>
      <c r="AEY33" s="168"/>
      <c r="AEZ33" s="168"/>
      <c r="AFA33" s="168"/>
      <c r="AFB33" s="168"/>
      <c r="AFC33" s="168"/>
      <c r="AFD33" s="168"/>
      <c r="AFE33" s="168"/>
      <c r="AFF33" s="168"/>
      <c r="AFG33" s="168"/>
      <c r="AFH33" s="168"/>
      <c r="AFI33" s="168"/>
      <c r="AFJ33" s="168"/>
      <c r="AFK33" s="168"/>
      <c r="AFL33" s="168"/>
      <c r="AFM33" s="168"/>
      <c r="AFN33" s="168"/>
      <c r="AFO33" s="168"/>
      <c r="AFP33" s="168"/>
      <c r="AFQ33" s="168"/>
      <c r="AFR33" s="168"/>
      <c r="AFS33" s="168"/>
      <c r="AFT33" s="168"/>
      <c r="AFU33" s="168"/>
      <c r="AFV33" s="168"/>
      <c r="AFW33" s="168"/>
      <c r="AFX33" s="168"/>
      <c r="AFY33" s="168"/>
      <c r="AFZ33" s="168"/>
      <c r="AGA33" s="168"/>
      <c r="AGB33" s="168"/>
      <c r="AGC33" s="168"/>
      <c r="AGD33" s="168"/>
      <c r="AGE33" s="168"/>
      <c r="AGF33" s="168"/>
      <c r="AGG33" s="168"/>
      <c r="AGH33" s="168"/>
      <c r="AGI33" s="168"/>
      <c r="AGJ33" s="168"/>
      <c r="AGK33" s="168"/>
      <c r="AGL33" s="168"/>
      <c r="AGM33" s="168"/>
      <c r="AGN33" s="168"/>
      <c r="AGO33" s="168"/>
      <c r="AGP33" s="168"/>
      <c r="AGQ33" s="168"/>
      <c r="AGR33" s="168"/>
      <c r="AGS33" s="168"/>
      <c r="AGT33" s="168"/>
      <c r="AGU33" s="168"/>
      <c r="AGV33" s="168"/>
      <c r="AGW33" s="168"/>
      <c r="AGX33" s="168"/>
      <c r="AGY33" s="168"/>
      <c r="AGZ33" s="168"/>
      <c r="AHA33" s="168"/>
      <c r="AHB33" s="168"/>
      <c r="AHC33" s="168"/>
      <c r="AHD33" s="168"/>
      <c r="AHE33" s="168"/>
      <c r="AHF33" s="168"/>
      <c r="AHG33" s="168"/>
      <c r="AHH33" s="168"/>
      <c r="AHI33" s="168"/>
      <c r="AHJ33" s="168"/>
      <c r="AHK33" s="168"/>
      <c r="AHL33" s="168"/>
      <c r="AHM33" s="168"/>
      <c r="AHN33" s="168"/>
      <c r="AHO33" s="168"/>
      <c r="AHP33" s="168"/>
      <c r="AHQ33" s="168"/>
      <c r="AHR33" s="168"/>
      <c r="AHS33" s="168"/>
      <c r="AHT33" s="168"/>
      <c r="AHU33" s="168"/>
      <c r="AHV33" s="168"/>
      <c r="AHW33" s="168"/>
      <c r="AHX33" s="168"/>
      <c r="AHY33" s="168"/>
      <c r="AHZ33" s="168"/>
      <c r="AIA33" s="168"/>
      <c r="AIB33" s="168"/>
      <c r="AIC33" s="168"/>
      <c r="AID33" s="168"/>
      <c r="AIE33" s="168"/>
      <c r="AIF33" s="168"/>
      <c r="AIG33" s="168"/>
      <c r="AIH33" s="168"/>
      <c r="AII33" s="168"/>
      <c r="AIJ33" s="168"/>
      <c r="AIK33" s="168"/>
      <c r="AIL33" s="168"/>
      <c r="AIM33" s="168"/>
      <c r="AIN33" s="168"/>
      <c r="AIO33" s="168"/>
      <c r="AIP33" s="168"/>
      <c r="AIQ33" s="168"/>
      <c r="AIR33" s="168"/>
      <c r="AIS33" s="168"/>
      <c r="AIT33" s="168"/>
      <c r="AIU33" s="168"/>
      <c r="AIV33" s="168"/>
      <c r="AIW33" s="168"/>
      <c r="AIX33" s="168"/>
      <c r="AIY33" s="168"/>
      <c r="AIZ33" s="168"/>
      <c r="AJA33" s="168"/>
      <c r="AJB33" s="168"/>
      <c r="AJC33" s="168"/>
      <c r="AJD33" s="168"/>
      <c r="AJE33" s="168"/>
      <c r="AJF33" s="168"/>
      <c r="AJG33" s="168"/>
      <c r="AJH33" s="168"/>
      <c r="AJI33" s="168"/>
      <c r="AJJ33" s="168"/>
      <c r="AJK33" s="168"/>
      <c r="AJL33" s="168"/>
      <c r="AJM33" s="168"/>
      <c r="AJN33" s="168"/>
      <c r="AJO33" s="168"/>
      <c r="AJP33" s="168"/>
      <c r="AJQ33" s="168"/>
      <c r="AJR33" s="168"/>
      <c r="AJS33" s="168"/>
      <c r="AJT33" s="168"/>
      <c r="AJU33" s="168"/>
      <c r="AJV33" s="168"/>
      <c r="AJW33" s="168"/>
      <c r="AJX33" s="168"/>
      <c r="AJY33" s="168"/>
      <c r="AJZ33" s="168"/>
      <c r="AKA33" s="168"/>
      <c r="AKB33" s="168"/>
      <c r="AKC33" s="168"/>
      <c r="AKD33" s="168"/>
      <c r="AKE33" s="168"/>
      <c r="AKF33" s="168"/>
      <c r="AKG33" s="168"/>
      <c r="AKH33" s="168"/>
      <c r="AKI33" s="168"/>
      <c r="AKJ33" s="168"/>
      <c r="AKK33" s="168"/>
      <c r="AKL33" s="168"/>
      <c r="AKM33" s="168"/>
      <c r="AKN33" s="168"/>
      <c r="AKO33" s="168"/>
      <c r="AKP33" s="168"/>
      <c r="AKQ33" s="168"/>
      <c r="AKR33" s="168"/>
      <c r="AKS33" s="168"/>
      <c r="AKT33" s="168"/>
      <c r="AKU33" s="168"/>
      <c r="AKV33" s="168"/>
      <c r="AKW33" s="168"/>
      <c r="AKX33" s="168"/>
      <c r="AKY33" s="168"/>
      <c r="AKZ33" s="168"/>
      <c r="ALA33" s="168"/>
      <c r="ALB33" s="168"/>
      <c r="ALC33" s="168"/>
      <c r="ALD33" s="168"/>
      <c r="ALE33" s="168"/>
      <c r="ALF33" s="168"/>
      <c r="ALG33" s="168"/>
      <c r="ALH33" s="168"/>
      <c r="ALI33" s="168"/>
      <c r="ALJ33" s="168"/>
      <c r="ALK33" s="168"/>
      <c r="ALL33" s="168"/>
      <c r="ALM33" s="168"/>
      <c r="ALN33" s="168"/>
      <c r="ALO33" s="168"/>
      <c r="ALP33" s="168"/>
      <c r="ALQ33" s="168"/>
      <c r="ALR33" s="168"/>
      <c r="ALS33" s="168"/>
      <c r="ALT33" s="168"/>
      <c r="ALU33" s="168"/>
      <c r="ALV33" s="168"/>
      <c r="ALW33" s="168"/>
      <c r="ALX33" s="168"/>
      <c r="ALY33" s="168"/>
      <c r="ALZ33" s="168"/>
      <c r="AMA33" s="168"/>
    </row>
    <row r="34" spans="2:1015" s="153" customFormat="1" x14ac:dyDescent="0.3">
      <c r="C34" s="253"/>
      <c r="D34" s="253"/>
      <c r="E34" s="253"/>
      <c r="F34" s="253"/>
      <c r="G34" s="253"/>
      <c r="H34" s="254"/>
      <c r="I34" s="168"/>
      <c r="J34" s="168"/>
      <c r="K34" s="253"/>
      <c r="L34" s="253"/>
      <c r="M34" s="253"/>
      <c r="N34" s="253"/>
      <c r="O34" s="253"/>
      <c r="P34" s="253"/>
      <c r="Q34" s="254"/>
      <c r="R34" s="168"/>
      <c r="S34" s="255"/>
      <c r="T34" s="256"/>
      <c r="U34" s="256"/>
      <c r="V34" s="256"/>
      <c r="W34" s="256"/>
      <c r="X34" s="256"/>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c r="FO34" s="168"/>
      <c r="FP34" s="168"/>
      <c r="FQ34" s="168"/>
      <c r="FR34" s="168"/>
      <c r="FS34" s="168"/>
      <c r="FT34" s="168"/>
      <c r="FU34" s="168"/>
      <c r="FV34" s="168"/>
      <c r="FW34" s="168"/>
      <c r="FX34" s="168"/>
      <c r="FY34" s="168"/>
      <c r="FZ34" s="168"/>
      <c r="GA34" s="168"/>
      <c r="GB34" s="168"/>
      <c r="GC34" s="168"/>
      <c r="GD34" s="168"/>
      <c r="GE34" s="168"/>
      <c r="GF34" s="168"/>
      <c r="GG34" s="168"/>
      <c r="GH34" s="168"/>
      <c r="GI34" s="168"/>
      <c r="GJ34" s="168"/>
      <c r="GK34" s="168"/>
      <c r="GL34" s="168"/>
      <c r="GM34" s="168"/>
      <c r="GN34" s="168"/>
      <c r="GO34" s="168"/>
      <c r="GP34" s="168"/>
      <c r="GQ34" s="168"/>
      <c r="GR34" s="168"/>
      <c r="GS34" s="168"/>
      <c r="GT34" s="168"/>
      <c r="GU34" s="168"/>
      <c r="GV34" s="168"/>
      <c r="GW34" s="168"/>
      <c r="GX34" s="168"/>
      <c r="GY34" s="168"/>
      <c r="GZ34" s="168"/>
      <c r="HA34" s="168"/>
      <c r="HB34" s="168"/>
      <c r="HC34" s="168"/>
      <c r="HD34" s="168"/>
      <c r="HE34" s="168"/>
      <c r="HF34" s="168"/>
      <c r="HG34" s="168"/>
      <c r="HH34" s="168"/>
      <c r="HI34" s="168"/>
      <c r="HJ34" s="168"/>
      <c r="HK34" s="168"/>
      <c r="HL34" s="168"/>
      <c r="HM34" s="168"/>
      <c r="HN34" s="168"/>
      <c r="HO34" s="168"/>
      <c r="HP34" s="168"/>
      <c r="HQ34" s="168"/>
      <c r="HR34" s="168"/>
      <c r="HS34" s="168"/>
      <c r="HT34" s="168"/>
      <c r="HU34" s="168"/>
      <c r="HV34" s="168"/>
      <c r="HW34" s="168"/>
      <c r="HX34" s="168"/>
      <c r="HY34" s="168"/>
      <c r="HZ34" s="168"/>
      <c r="IA34" s="168"/>
      <c r="IB34" s="168"/>
      <c r="IC34" s="168"/>
      <c r="ID34" s="168"/>
      <c r="IE34" s="168"/>
      <c r="IF34" s="168"/>
      <c r="IG34" s="168"/>
      <c r="IH34" s="168"/>
      <c r="II34" s="168"/>
      <c r="IJ34" s="168"/>
      <c r="IK34" s="168"/>
      <c r="IL34" s="168"/>
      <c r="IM34" s="168"/>
      <c r="IN34" s="168"/>
      <c r="IO34" s="168"/>
      <c r="IP34" s="168"/>
      <c r="IQ34" s="168"/>
      <c r="IR34" s="168"/>
      <c r="IS34" s="168"/>
      <c r="IT34" s="168"/>
      <c r="IU34" s="168"/>
      <c r="IV34" s="168"/>
      <c r="IW34" s="168"/>
      <c r="IX34" s="168"/>
      <c r="IY34" s="168"/>
      <c r="IZ34" s="168"/>
      <c r="JA34" s="168"/>
      <c r="JB34" s="168"/>
      <c r="JC34" s="168"/>
      <c r="JD34" s="168"/>
      <c r="JE34" s="168"/>
      <c r="JF34" s="168"/>
      <c r="JG34" s="168"/>
      <c r="JH34" s="168"/>
      <c r="JI34" s="168"/>
      <c r="JJ34" s="168"/>
      <c r="JK34" s="168"/>
      <c r="JL34" s="168"/>
      <c r="JM34" s="168"/>
      <c r="JN34" s="168"/>
      <c r="JO34" s="168"/>
      <c r="JP34" s="168"/>
      <c r="JQ34" s="168"/>
      <c r="JR34" s="168"/>
      <c r="JS34" s="168"/>
      <c r="JT34" s="168"/>
      <c r="JU34" s="168"/>
      <c r="JV34" s="168"/>
      <c r="JW34" s="168"/>
      <c r="JX34" s="168"/>
      <c r="JY34" s="168"/>
      <c r="JZ34" s="168"/>
      <c r="KA34" s="168"/>
      <c r="KB34" s="168"/>
      <c r="KC34" s="168"/>
      <c r="KD34" s="168"/>
      <c r="KE34" s="168"/>
      <c r="KF34" s="168"/>
      <c r="KG34" s="168"/>
      <c r="KH34" s="168"/>
      <c r="KI34" s="168"/>
      <c r="KJ34" s="168"/>
      <c r="KK34" s="168"/>
      <c r="KL34" s="168"/>
      <c r="KM34" s="168"/>
      <c r="KN34" s="168"/>
      <c r="KO34" s="168"/>
      <c r="KP34" s="168"/>
      <c r="KQ34" s="168"/>
      <c r="KR34" s="168"/>
      <c r="KS34" s="168"/>
      <c r="KT34" s="168"/>
      <c r="KU34" s="168"/>
      <c r="KV34" s="168"/>
      <c r="KW34" s="168"/>
      <c r="KX34" s="168"/>
      <c r="KY34" s="168"/>
      <c r="KZ34" s="168"/>
      <c r="LA34" s="168"/>
      <c r="LB34" s="168"/>
      <c r="LC34" s="168"/>
      <c r="LD34" s="168"/>
      <c r="LE34" s="168"/>
      <c r="LF34" s="168"/>
      <c r="LG34" s="168"/>
      <c r="LH34" s="168"/>
      <c r="LI34" s="168"/>
      <c r="LJ34" s="168"/>
      <c r="LK34" s="168"/>
      <c r="LL34" s="168"/>
      <c r="LM34" s="168"/>
      <c r="LN34" s="168"/>
      <c r="LO34" s="168"/>
      <c r="LP34" s="168"/>
      <c r="LQ34" s="168"/>
      <c r="LR34" s="168"/>
      <c r="LS34" s="168"/>
      <c r="LT34" s="168"/>
      <c r="LU34" s="168"/>
      <c r="LV34" s="168"/>
      <c r="LW34" s="168"/>
      <c r="LX34" s="168"/>
      <c r="LY34" s="168"/>
      <c r="LZ34" s="168"/>
      <c r="MA34" s="168"/>
      <c r="MB34" s="168"/>
      <c r="MC34" s="168"/>
      <c r="MD34" s="168"/>
      <c r="ME34" s="168"/>
      <c r="MF34" s="168"/>
      <c r="MG34" s="168"/>
      <c r="MH34" s="168"/>
      <c r="MI34" s="168"/>
      <c r="MJ34" s="168"/>
      <c r="MK34" s="168"/>
      <c r="ML34" s="168"/>
      <c r="MM34" s="168"/>
      <c r="MN34" s="168"/>
      <c r="MO34" s="168"/>
      <c r="MP34" s="168"/>
      <c r="MQ34" s="168"/>
      <c r="MR34" s="168"/>
      <c r="MS34" s="168"/>
      <c r="MT34" s="168"/>
      <c r="MU34" s="168"/>
      <c r="MV34" s="168"/>
      <c r="MW34" s="168"/>
      <c r="MX34" s="168"/>
      <c r="MY34" s="168"/>
      <c r="MZ34" s="168"/>
      <c r="NA34" s="168"/>
      <c r="NB34" s="168"/>
      <c r="NC34" s="168"/>
      <c r="ND34" s="168"/>
      <c r="NE34" s="168"/>
      <c r="NF34" s="168"/>
      <c r="NG34" s="168"/>
      <c r="NH34" s="168"/>
      <c r="NI34" s="168"/>
      <c r="NJ34" s="168"/>
      <c r="NK34" s="168"/>
      <c r="NL34" s="168"/>
      <c r="NM34" s="168"/>
      <c r="NN34" s="168"/>
      <c r="NO34" s="168"/>
      <c r="NP34" s="168"/>
      <c r="NQ34" s="168"/>
      <c r="NR34" s="168"/>
      <c r="NS34" s="168"/>
      <c r="NT34" s="168"/>
      <c r="NU34" s="168"/>
      <c r="NV34" s="168"/>
      <c r="NW34" s="168"/>
      <c r="NX34" s="168"/>
      <c r="NY34" s="168"/>
      <c r="NZ34" s="168"/>
      <c r="OA34" s="168"/>
      <c r="OB34" s="168"/>
      <c r="OC34" s="168"/>
      <c r="OD34" s="168"/>
      <c r="OE34" s="168"/>
      <c r="OF34" s="168"/>
      <c r="OG34" s="168"/>
      <c r="OH34" s="168"/>
      <c r="OI34" s="168"/>
      <c r="OJ34" s="168"/>
      <c r="OK34" s="168"/>
      <c r="OL34" s="168"/>
      <c r="OM34" s="168"/>
      <c r="ON34" s="168"/>
      <c r="OO34" s="168"/>
      <c r="OP34" s="168"/>
      <c r="OQ34" s="168"/>
      <c r="OR34" s="168"/>
      <c r="OS34" s="168"/>
      <c r="OT34" s="168"/>
      <c r="OU34" s="168"/>
      <c r="OV34" s="168"/>
      <c r="OW34" s="168"/>
      <c r="OX34" s="168"/>
      <c r="OY34" s="168"/>
      <c r="OZ34" s="168"/>
      <c r="PA34" s="168"/>
      <c r="PB34" s="168"/>
      <c r="PC34" s="168"/>
      <c r="PD34" s="168"/>
      <c r="PE34" s="168"/>
      <c r="PF34" s="168"/>
      <c r="PG34" s="168"/>
      <c r="PH34" s="168"/>
      <c r="PI34" s="168"/>
      <c r="PJ34" s="168"/>
      <c r="PK34" s="168"/>
      <c r="PL34" s="168"/>
      <c r="PM34" s="168"/>
      <c r="PN34" s="168"/>
      <c r="PO34" s="168"/>
      <c r="PP34" s="168"/>
      <c r="PQ34" s="168"/>
      <c r="PR34" s="168"/>
      <c r="PS34" s="168"/>
      <c r="PT34" s="168"/>
      <c r="PU34" s="168"/>
      <c r="PV34" s="168"/>
      <c r="PW34" s="168"/>
      <c r="PX34" s="168"/>
      <c r="PY34" s="168"/>
      <c r="PZ34" s="168"/>
      <c r="QA34" s="168"/>
      <c r="QB34" s="168"/>
      <c r="QC34" s="168"/>
      <c r="QD34" s="168"/>
      <c r="QE34" s="168"/>
      <c r="QF34" s="168"/>
      <c r="QG34" s="168"/>
      <c r="QH34" s="168"/>
      <c r="QI34" s="168"/>
      <c r="QJ34" s="168"/>
      <c r="QK34" s="168"/>
      <c r="QL34" s="168"/>
      <c r="QM34" s="168"/>
      <c r="QN34" s="168"/>
      <c r="QO34" s="168"/>
      <c r="QP34" s="168"/>
      <c r="QQ34" s="168"/>
      <c r="QR34" s="168"/>
      <c r="QS34" s="168"/>
      <c r="QT34" s="168"/>
      <c r="QU34" s="168"/>
      <c r="QV34" s="168"/>
      <c r="QW34" s="168"/>
      <c r="QX34" s="168"/>
      <c r="QY34" s="168"/>
      <c r="QZ34" s="168"/>
      <c r="RA34" s="168"/>
      <c r="RB34" s="168"/>
      <c r="RC34" s="168"/>
      <c r="RD34" s="168"/>
      <c r="RE34" s="168"/>
      <c r="RF34" s="168"/>
      <c r="RG34" s="168"/>
      <c r="RH34" s="168"/>
      <c r="RI34" s="168"/>
      <c r="RJ34" s="168"/>
      <c r="RK34" s="168"/>
      <c r="RL34" s="168"/>
      <c r="RM34" s="168"/>
      <c r="RN34" s="168"/>
      <c r="RO34" s="168"/>
      <c r="RP34" s="168"/>
      <c r="RQ34" s="168"/>
      <c r="RR34" s="168"/>
      <c r="RS34" s="168"/>
      <c r="RT34" s="168"/>
      <c r="RU34" s="168"/>
      <c r="RV34" s="168"/>
      <c r="RW34" s="168"/>
      <c r="RX34" s="168"/>
      <c r="RY34" s="168"/>
      <c r="RZ34" s="168"/>
      <c r="SA34" s="168"/>
      <c r="SB34" s="168"/>
      <c r="SC34" s="168"/>
      <c r="SD34" s="168"/>
      <c r="SE34" s="168"/>
      <c r="SF34" s="168"/>
      <c r="SG34" s="168"/>
      <c r="SH34" s="168"/>
      <c r="SI34" s="168"/>
      <c r="SJ34" s="168"/>
      <c r="SK34" s="168"/>
      <c r="SL34" s="168"/>
      <c r="SM34" s="168"/>
      <c r="SN34" s="168"/>
      <c r="SO34" s="168"/>
      <c r="SP34" s="168"/>
      <c r="SQ34" s="168"/>
      <c r="SR34" s="168"/>
      <c r="SS34" s="168"/>
      <c r="ST34" s="168"/>
      <c r="SU34" s="168"/>
      <c r="SV34" s="168"/>
      <c r="SW34" s="168"/>
      <c r="SX34" s="168"/>
      <c r="SY34" s="168"/>
      <c r="SZ34" s="168"/>
      <c r="TA34" s="168"/>
      <c r="TB34" s="168"/>
      <c r="TC34" s="168"/>
      <c r="TD34" s="168"/>
      <c r="TE34" s="168"/>
      <c r="TF34" s="168"/>
      <c r="TG34" s="168"/>
      <c r="TH34" s="168"/>
      <c r="TI34" s="168"/>
      <c r="TJ34" s="168"/>
      <c r="TK34" s="168"/>
      <c r="TL34" s="168"/>
      <c r="TM34" s="168"/>
      <c r="TN34" s="168"/>
      <c r="TO34" s="168"/>
      <c r="TP34" s="168"/>
      <c r="TQ34" s="168"/>
      <c r="TR34" s="168"/>
      <c r="TS34" s="168"/>
      <c r="TT34" s="168"/>
      <c r="TU34" s="168"/>
      <c r="TV34" s="168"/>
      <c r="TW34" s="168"/>
      <c r="TX34" s="168"/>
      <c r="TY34" s="168"/>
      <c r="TZ34" s="168"/>
      <c r="UA34" s="168"/>
      <c r="UB34" s="168"/>
      <c r="UC34" s="168"/>
      <c r="UD34" s="168"/>
      <c r="UE34" s="168"/>
      <c r="UF34" s="168"/>
      <c r="UG34" s="168"/>
      <c r="UH34" s="168"/>
      <c r="UI34" s="168"/>
      <c r="UJ34" s="168"/>
      <c r="UK34" s="168"/>
      <c r="UL34" s="168"/>
      <c r="UM34" s="168"/>
      <c r="UN34" s="168"/>
      <c r="UO34" s="168"/>
      <c r="UP34" s="168"/>
      <c r="UQ34" s="168"/>
      <c r="UR34" s="168"/>
      <c r="US34" s="168"/>
      <c r="UT34" s="168"/>
      <c r="UU34" s="168"/>
      <c r="UV34" s="168"/>
      <c r="UW34" s="168"/>
      <c r="UX34" s="168"/>
      <c r="UY34" s="168"/>
      <c r="UZ34" s="168"/>
      <c r="VA34" s="168"/>
      <c r="VB34" s="168"/>
      <c r="VC34" s="168"/>
      <c r="VD34" s="168"/>
      <c r="VE34" s="168"/>
      <c r="VF34" s="168"/>
      <c r="VG34" s="168"/>
      <c r="VH34" s="168"/>
      <c r="VI34" s="168"/>
      <c r="VJ34" s="168"/>
      <c r="VK34" s="168"/>
      <c r="VL34" s="168"/>
      <c r="VM34" s="168"/>
      <c r="VN34" s="168"/>
      <c r="VO34" s="168"/>
      <c r="VP34" s="168"/>
      <c r="VQ34" s="168"/>
      <c r="VR34" s="168"/>
      <c r="VS34" s="168"/>
      <c r="VT34" s="168"/>
      <c r="VU34" s="168"/>
      <c r="VV34" s="168"/>
      <c r="VW34" s="168"/>
      <c r="VX34" s="168"/>
      <c r="VY34" s="168"/>
      <c r="VZ34" s="168"/>
      <c r="WA34" s="168"/>
      <c r="WB34" s="168"/>
      <c r="WC34" s="168"/>
      <c r="WD34" s="168"/>
      <c r="WE34" s="168"/>
      <c r="WF34" s="168"/>
      <c r="WG34" s="168"/>
      <c r="WH34" s="168"/>
      <c r="WI34" s="168"/>
      <c r="WJ34" s="168"/>
      <c r="WK34" s="168"/>
      <c r="WL34" s="168"/>
      <c r="WM34" s="168"/>
      <c r="WN34" s="168"/>
      <c r="WO34" s="168"/>
      <c r="WP34" s="168"/>
      <c r="WQ34" s="168"/>
      <c r="WR34" s="168"/>
      <c r="WS34" s="168"/>
      <c r="WT34" s="168"/>
      <c r="WU34" s="168"/>
      <c r="WV34" s="168"/>
      <c r="WW34" s="168"/>
      <c r="WX34" s="168"/>
      <c r="WY34" s="168"/>
      <c r="WZ34" s="168"/>
      <c r="XA34" s="168"/>
      <c r="XB34" s="168"/>
      <c r="XC34" s="168"/>
      <c r="XD34" s="168"/>
      <c r="XE34" s="168"/>
      <c r="XF34" s="168"/>
      <c r="XG34" s="168"/>
      <c r="XH34" s="168"/>
      <c r="XI34" s="168"/>
      <c r="XJ34" s="168"/>
      <c r="XK34" s="168"/>
      <c r="XL34" s="168"/>
      <c r="XM34" s="168"/>
      <c r="XN34" s="168"/>
      <c r="XO34" s="168"/>
      <c r="XP34" s="168"/>
      <c r="XQ34" s="168"/>
      <c r="XR34" s="168"/>
      <c r="XS34" s="168"/>
      <c r="XT34" s="168"/>
      <c r="XU34" s="168"/>
      <c r="XV34" s="168"/>
      <c r="XW34" s="168"/>
      <c r="XX34" s="168"/>
      <c r="XY34" s="168"/>
      <c r="XZ34" s="168"/>
      <c r="YA34" s="168"/>
      <c r="YB34" s="168"/>
      <c r="YC34" s="168"/>
      <c r="YD34" s="168"/>
      <c r="YE34" s="168"/>
      <c r="YF34" s="168"/>
      <c r="YG34" s="168"/>
      <c r="YH34" s="168"/>
      <c r="YI34" s="168"/>
      <c r="YJ34" s="168"/>
      <c r="YK34" s="168"/>
      <c r="YL34" s="168"/>
      <c r="YM34" s="168"/>
      <c r="YN34" s="168"/>
      <c r="YO34" s="168"/>
      <c r="YP34" s="168"/>
      <c r="YQ34" s="168"/>
      <c r="YR34" s="168"/>
      <c r="YS34" s="168"/>
      <c r="YT34" s="168"/>
      <c r="YU34" s="168"/>
      <c r="YV34" s="168"/>
      <c r="YW34" s="168"/>
      <c r="YX34" s="168"/>
      <c r="YY34" s="168"/>
      <c r="YZ34" s="168"/>
      <c r="ZA34" s="168"/>
      <c r="ZB34" s="168"/>
      <c r="ZC34" s="168"/>
      <c r="ZD34" s="168"/>
      <c r="ZE34" s="168"/>
      <c r="ZF34" s="168"/>
      <c r="ZG34" s="168"/>
      <c r="ZH34" s="168"/>
      <c r="ZI34" s="168"/>
      <c r="ZJ34" s="168"/>
      <c r="ZK34" s="168"/>
      <c r="ZL34" s="168"/>
      <c r="ZM34" s="168"/>
      <c r="ZN34" s="168"/>
      <c r="ZO34" s="168"/>
      <c r="ZP34" s="168"/>
      <c r="ZQ34" s="168"/>
      <c r="ZR34" s="168"/>
      <c r="ZS34" s="168"/>
      <c r="ZT34" s="168"/>
      <c r="ZU34" s="168"/>
      <c r="ZV34" s="168"/>
      <c r="ZW34" s="168"/>
      <c r="ZX34" s="168"/>
      <c r="ZY34" s="168"/>
      <c r="ZZ34" s="168"/>
      <c r="AAA34" s="168"/>
      <c r="AAB34" s="168"/>
      <c r="AAC34" s="168"/>
      <c r="AAD34" s="168"/>
      <c r="AAE34" s="168"/>
      <c r="AAF34" s="168"/>
      <c r="AAG34" s="168"/>
      <c r="AAH34" s="168"/>
      <c r="AAI34" s="168"/>
      <c r="AAJ34" s="168"/>
      <c r="AAK34" s="168"/>
      <c r="AAL34" s="168"/>
      <c r="AAM34" s="168"/>
      <c r="AAN34" s="168"/>
      <c r="AAO34" s="168"/>
      <c r="AAP34" s="168"/>
      <c r="AAQ34" s="168"/>
      <c r="AAR34" s="168"/>
      <c r="AAS34" s="168"/>
      <c r="AAT34" s="168"/>
      <c r="AAU34" s="168"/>
      <c r="AAV34" s="168"/>
      <c r="AAW34" s="168"/>
      <c r="AAX34" s="168"/>
      <c r="AAY34" s="168"/>
      <c r="AAZ34" s="168"/>
      <c r="ABA34" s="168"/>
      <c r="ABB34" s="168"/>
      <c r="ABC34" s="168"/>
      <c r="ABD34" s="168"/>
      <c r="ABE34" s="168"/>
      <c r="ABF34" s="168"/>
      <c r="ABG34" s="168"/>
      <c r="ABH34" s="168"/>
      <c r="ABI34" s="168"/>
      <c r="ABJ34" s="168"/>
      <c r="ABK34" s="168"/>
      <c r="ABL34" s="168"/>
      <c r="ABM34" s="168"/>
      <c r="ABN34" s="168"/>
      <c r="ABO34" s="168"/>
      <c r="ABP34" s="168"/>
      <c r="ABQ34" s="168"/>
      <c r="ABR34" s="168"/>
      <c r="ABS34" s="168"/>
      <c r="ABT34" s="168"/>
      <c r="ABU34" s="168"/>
      <c r="ABV34" s="168"/>
      <c r="ABW34" s="168"/>
      <c r="ABX34" s="168"/>
      <c r="ABY34" s="168"/>
      <c r="ABZ34" s="168"/>
      <c r="ACA34" s="168"/>
      <c r="ACB34" s="168"/>
      <c r="ACC34" s="168"/>
      <c r="ACD34" s="168"/>
      <c r="ACE34" s="168"/>
      <c r="ACF34" s="168"/>
      <c r="ACG34" s="168"/>
      <c r="ACH34" s="168"/>
      <c r="ACI34" s="168"/>
      <c r="ACJ34" s="168"/>
      <c r="ACK34" s="168"/>
      <c r="ACL34" s="168"/>
      <c r="ACM34" s="168"/>
      <c r="ACN34" s="168"/>
      <c r="ACO34" s="168"/>
      <c r="ACP34" s="168"/>
      <c r="ACQ34" s="168"/>
      <c r="ACR34" s="168"/>
      <c r="ACS34" s="168"/>
      <c r="ACT34" s="168"/>
      <c r="ACU34" s="168"/>
      <c r="ACV34" s="168"/>
      <c r="ACW34" s="168"/>
      <c r="ACX34" s="168"/>
      <c r="ACY34" s="168"/>
      <c r="ACZ34" s="168"/>
      <c r="ADA34" s="168"/>
      <c r="ADB34" s="168"/>
      <c r="ADC34" s="168"/>
      <c r="ADD34" s="168"/>
      <c r="ADE34" s="168"/>
      <c r="ADF34" s="168"/>
      <c r="ADG34" s="168"/>
      <c r="ADH34" s="168"/>
      <c r="ADI34" s="168"/>
      <c r="ADJ34" s="168"/>
      <c r="ADK34" s="168"/>
      <c r="ADL34" s="168"/>
      <c r="ADM34" s="168"/>
      <c r="ADN34" s="168"/>
      <c r="ADO34" s="168"/>
      <c r="ADP34" s="168"/>
      <c r="ADQ34" s="168"/>
      <c r="ADR34" s="168"/>
      <c r="ADS34" s="168"/>
      <c r="ADT34" s="168"/>
      <c r="ADU34" s="168"/>
      <c r="ADV34" s="168"/>
      <c r="ADW34" s="168"/>
      <c r="ADX34" s="168"/>
      <c r="ADY34" s="168"/>
      <c r="ADZ34" s="168"/>
      <c r="AEA34" s="168"/>
      <c r="AEB34" s="168"/>
      <c r="AEC34" s="168"/>
      <c r="AED34" s="168"/>
      <c r="AEE34" s="168"/>
      <c r="AEF34" s="168"/>
      <c r="AEG34" s="168"/>
      <c r="AEH34" s="168"/>
      <c r="AEI34" s="168"/>
      <c r="AEJ34" s="168"/>
      <c r="AEK34" s="168"/>
      <c r="AEL34" s="168"/>
      <c r="AEM34" s="168"/>
      <c r="AEN34" s="168"/>
      <c r="AEO34" s="168"/>
      <c r="AEP34" s="168"/>
      <c r="AEQ34" s="168"/>
      <c r="AER34" s="168"/>
      <c r="AES34" s="168"/>
      <c r="AET34" s="168"/>
      <c r="AEU34" s="168"/>
      <c r="AEV34" s="168"/>
      <c r="AEW34" s="168"/>
      <c r="AEX34" s="168"/>
      <c r="AEY34" s="168"/>
      <c r="AEZ34" s="168"/>
      <c r="AFA34" s="168"/>
      <c r="AFB34" s="168"/>
      <c r="AFC34" s="168"/>
      <c r="AFD34" s="168"/>
      <c r="AFE34" s="168"/>
      <c r="AFF34" s="168"/>
      <c r="AFG34" s="168"/>
      <c r="AFH34" s="168"/>
      <c r="AFI34" s="168"/>
      <c r="AFJ34" s="168"/>
      <c r="AFK34" s="168"/>
      <c r="AFL34" s="168"/>
      <c r="AFM34" s="168"/>
      <c r="AFN34" s="168"/>
      <c r="AFO34" s="168"/>
      <c r="AFP34" s="168"/>
      <c r="AFQ34" s="168"/>
      <c r="AFR34" s="168"/>
      <c r="AFS34" s="168"/>
      <c r="AFT34" s="168"/>
      <c r="AFU34" s="168"/>
      <c r="AFV34" s="168"/>
      <c r="AFW34" s="168"/>
      <c r="AFX34" s="168"/>
      <c r="AFY34" s="168"/>
      <c r="AFZ34" s="168"/>
      <c r="AGA34" s="168"/>
      <c r="AGB34" s="168"/>
      <c r="AGC34" s="168"/>
      <c r="AGD34" s="168"/>
      <c r="AGE34" s="168"/>
      <c r="AGF34" s="168"/>
      <c r="AGG34" s="168"/>
      <c r="AGH34" s="168"/>
      <c r="AGI34" s="168"/>
      <c r="AGJ34" s="168"/>
      <c r="AGK34" s="168"/>
      <c r="AGL34" s="168"/>
      <c r="AGM34" s="168"/>
      <c r="AGN34" s="168"/>
      <c r="AGO34" s="168"/>
      <c r="AGP34" s="168"/>
      <c r="AGQ34" s="168"/>
      <c r="AGR34" s="168"/>
      <c r="AGS34" s="168"/>
      <c r="AGT34" s="168"/>
      <c r="AGU34" s="168"/>
      <c r="AGV34" s="168"/>
      <c r="AGW34" s="168"/>
      <c r="AGX34" s="168"/>
      <c r="AGY34" s="168"/>
      <c r="AGZ34" s="168"/>
      <c r="AHA34" s="168"/>
      <c r="AHB34" s="168"/>
      <c r="AHC34" s="168"/>
      <c r="AHD34" s="168"/>
      <c r="AHE34" s="168"/>
      <c r="AHF34" s="168"/>
      <c r="AHG34" s="168"/>
      <c r="AHH34" s="168"/>
      <c r="AHI34" s="168"/>
      <c r="AHJ34" s="168"/>
      <c r="AHK34" s="168"/>
      <c r="AHL34" s="168"/>
      <c r="AHM34" s="168"/>
      <c r="AHN34" s="168"/>
      <c r="AHO34" s="168"/>
      <c r="AHP34" s="168"/>
      <c r="AHQ34" s="168"/>
      <c r="AHR34" s="168"/>
      <c r="AHS34" s="168"/>
      <c r="AHT34" s="168"/>
      <c r="AHU34" s="168"/>
      <c r="AHV34" s="168"/>
      <c r="AHW34" s="168"/>
      <c r="AHX34" s="168"/>
      <c r="AHY34" s="168"/>
      <c r="AHZ34" s="168"/>
      <c r="AIA34" s="168"/>
      <c r="AIB34" s="168"/>
      <c r="AIC34" s="168"/>
      <c r="AID34" s="168"/>
      <c r="AIE34" s="168"/>
      <c r="AIF34" s="168"/>
      <c r="AIG34" s="168"/>
      <c r="AIH34" s="168"/>
      <c r="AII34" s="168"/>
      <c r="AIJ34" s="168"/>
      <c r="AIK34" s="168"/>
      <c r="AIL34" s="168"/>
      <c r="AIM34" s="168"/>
      <c r="AIN34" s="168"/>
      <c r="AIO34" s="168"/>
      <c r="AIP34" s="168"/>
      <c r="AIQ34" s="168"/>
      <c r="AIR34" s="168"/>
      <c r="AIS34" s="168"/>
      <c r="AIT34" s="168"/>
      <c r="AIU34" s="168"/>
      <c r="AIV34" s="168"/>
      <c r="AIW34" s="168"/>
      <c r="AIX34" s="168"/>
      <c r="AIY34" s="168"/>
      <c r="AIZ34" s="168"/>
      <c r="AJA34" s="168"/>
      <c r="AJB34" s="168"/>
      <c r="AJC34" s="168"/>
      <c r="AJD34" s="168"/>
      <c r="AJE34" s="168"/>
      <c r="AJF34" s="168"/>
      <c r="AJG34" s="168"/>
      <c r="AJH34" s="168"/>
      <c r="AJI34" s="168"/>
      <c r="AJJ34" s="168"/>
      <c r="AJK34" s="168"/>
      <c r="AJL34" s="168"/>
      <c r="AJM34" s="168"/>
      <c r="AJN34" s="168"/>
      <c r="AJO34" s="168"/>
      <c r="AJP34" s="168"/>
      <c r="AJQ34" s="168"/>
      <c r="AJR34" s="168"/>
      <c r="AJS34" s="168"/>
      <c r="AJT34" s="168"/>
      <c r="AJU34" s="168"/>
      <c r="AJV34" s="168"/>
      <c r="AJW34" s="168"/>
      <c r="AJX34" s="168"/>
      <c r="AJY34" s="168"/>
      <c r="AJZ34" s="168"/>
      <c r="AKA34" s="168"/>
      <c r="AKB34" s="168"/>
      <c r="AKC34" s="168"/>
      <c r="AKD34" s="168"/>
      <c r="AKE34" s="168"/>
      <c r="AKF34" s="168"/>
      <c r="AKG34" s="168"/>
      <c r="AKH34" s="168"/>
      <c r="AKI34" s="168"/>
      <c r="AKJ34" s="168"/>
      <c r="AKK34" s="168"/>
      <c r="AKL34" s="168"/>
      <c r="AKM34" s="168"/>
      <c r="AKN34" s="168"/>
      <c r="AKO34" s="168"/>
      <c r="AKP34" s="168"/>
      <c r="AKQ34" s="168"/>
      <c r="AKR34" s="168"/>
      <c r="AKS34" s="168"/>
      <c r="AKT34" s="168"/>
      <c r="AKU34" s="168"/>
      <c r="AKV34" s="168"/>
      <c r="AKW34" s="168"/>
      <c r="AKX34" s="168"/>
      <c r="AKY34" s="168"/>
      <c r="AKZ34" s="168"/>
      <c r="ALA34" s="168"/>
      <c r="ALB34" s="168"/>
      <c r="ALC34" s="168"/>
      <c r="ALD34" s="168"/>
      <c r="ALE34" s="168"/>
      <c r="ALF34" s="168"/>
      <c r="ALG34" s="168"/>
      <c r="ALH34" s="168"/>
      <c r="ALI34" s="168"/>
      <c r="ALJ34" s="168"/>
      <c r="ALK34" s="168"/>
      <c r="ALL34" s="168"/>
      <c r="ALM34" s="168"/>
      <c r="ALN34" s="168"/>
      <c r="ALO34" s="168"/>
      <c r="ALP34" s="168"/>
      <c r="ALQ34" s="168"/>
      <c r="ALR34" s="168"/>
      <c r="ALS34" s="168"/>
      <c r="ALT34" s="168"/>
      <c r="ALU34" s="168"/>
      <c r="ALV34" s="168"/>
      <c r="ALW34" s="168"/>
      <c r="ALX34" s="168"/>
      <c r="ALY34" s="168"/>
      <c r="ALZ34" s="168"/>
      <c r="AMA34" s="168"/>
    </row>
    <row r="35" spans="2:1015" s="153" customFormat="1" x14ac:dyDescent="0.3">
      <c r="C35" s="253"/>
      <c r="D35" s="253"/>
      <c r="E35" s="253"/>
      <c r="F35" s="253"/>
      <c r="G35" s="253"/>
      <c r="H35" s="254"/>
      <c r="I35" s="168"/>
      <c r="J35" s="168"/>
      <c r="K35" s="253"/>
      <c r="L35" s="253"/>
      <c r="M35" s="253"/>
      <c r="N35" s="253"/>
      <c r="O35" s="253"/>
      <c r="P35" s="253"/>
      <c r="Q35" s="254"/>
      <c r="R35" s="168"/>
      <c r="S35" s="255"/>
      <c r="T35" s="256"/>
      <c r="U35" s="256"/>
      <c r="V35" s="256"/>
      <c r="W35" s="256"/>
      <c r="X35" s="256"/>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168"/>
      <c r="FP35" s="168"/>
      <c r="FQ35" s="168"/>
      <c r="FR35" s="168"/>
      <c r="FS35" s="168"/>
      <c r="FT35" s="168"/>
      <c r="FU35" s="168"/>
      <c r="FV35" s="168"/>
      <c r="FW35" s="168"/>
      <c r="FX35" s="168"/>
      <c r="FY35" s="168"/>
      <c r="FZ35" s="168"/>
      <c r="GA35" s="168"/>
      <c r="GB35" s="168"/>
      <c r="GC35" s="168"/>
      <c r="GD35" s="168"/>
      <c r="GE35" s="168"/>
      <c r="GF35" s="168"/>
      <c r="GG35" s="168"/>
      <c r="GH35" s="168"/>
      <c r="GI35" s="168"/>
      <c r="GJ35" s="168"/>
      <c r="GK35" s="168"/>
      <c r="GL35" s="168"/>
      <c r="GM35" s="168"/>
      <c r="GN35" s="168"/>
      <c r="GO35" s="168"/>
      <c r="GP35" s="168"/>
      <c r="GQ35" s="168"/>
      <c r="GR35" s="168"/>
      <c r="GS35" s="168"/>
      <c r="GT35" s="168"/>
      <c r="GU35" s="168"/>
      <c r="GV35" s="168"/>
      <c r="GW35" s="168"/>
      <c r="GX35" s="168"/>
      <c r="GY35" s="168"/>
      <c r="GZ35" s="168"/>
      <c r="HA35" s="168"/>
      <c r="HB35" s="168"/>
      <c r="HC35" s="168"/>
      <c r="HD35" s="168"/>
      <c r="HE35" s="168"/>
      <c r="HF35" s="168"/>
      <c r="HG35" s="168"/>
      <c r="HH35" s="168"/>
      <c r="HI35" s="168"/>
      <c r="HJ35" s="168"/>
      <c r="HK35" s="168"/>
      <c r="HL35" s="168"/>
      <c r="HM35" s="168"/>
      <c r="HN35" s="168"/>
      <c r="HO35" s="168"/>
      <c r="HP35" s="168"/>
      <c r="HQ35" s="168"/>
      <c r="HR35" s="168"/>
      <c r="HS35" s="168"/>
      <c r="HT35" s="168"/>
      <c r="HU35" s="168"/>
      <c r="HV35" s="168"/>
      <c r="HW35" s="168"/>
      <c r="HX35" s="168"/>
      <c r="HY35" s="168"/>
      <c r="HZ35" s="168"/>
      <c r="IA35" s="168"/>
      <c r="IB35" s="168"/>
      <c r="IC35" s="168"/>
      <c r="ID35" s="168"/>
      <c r="IE35" s="168"/>
      <c r="IF35" s="168"/>
      <c r="IG35" s="168"/>
      <c r="IH35" s="168"/>
      <c r="II35" s="168"/>
      <c r="IJ35" s="168"/>
      <c r="IK35" s="168"/>
      <c r="IL35" s="168"/>
      <c r="IM35" s="168"/>
      <c r="IN35" s="168"/>
      <c r="IO35" s="168"/>
      <c r="IP35" s="168"/>
      <c r="IQ35" s="168"/>
      <c r="IR35" s="168"/>
      <c r="IS35" s="168"/>
      <c r="IT35" s="168"/>
      <c r="IU35" s="168"/>
      <c r="IV35" s="168"/>
      <c r="IW35" s="168"/>
      <c r="IX35" s="168"/>
      <c r="IY35" s="168"/>
      <c r="IZ35" s="168"/>
      <c r="JA35" s="168"/>
      <c r="JB35" s="168"/>
      <c r="JC35" s="168"/>
      <c r="JD35" s="168"/>
      <c r="JE35" s="168"/>
      <c r="JF35" s="168"/>
      <c r="JG35" s="168"/>
      <c r="JH35" s="168"/>
      <c r="JI35" s="168"/>
      <c r="JJ35" s="168"/>
      <c r="JK35" s="168"/>
      <c r="JL35" s="168"/>
      <c r="JM35" s="168"/>
      <c r="JN35" s="168"/>
      <c r="JO35" s="168"/>
      <c r="JP35" s="168"/>
      <c r="JQ35" s="168"/>
      <c r="JR35" s="168"/>
      <c r="JS35" s="168"/>
      <c r="JT35" s="168"/>
      <c r="JU35" s="168"/>
      <c r="JV35" s="168"/>
      <c r="JW35" s="168"/>
      <c r="JX35" s="168"/>
      <c r="JY35" s="168"/>
      <c r="JZ35" s="168"/>
      <c r="KA35" s="168"/>
      <c r="KB35" s="168"/>
      <c r="KC35" s="168"/>
      <c r="KD35" s="168"/>
      <c r="KE35" s="168"/>
      <c r="KF35" s="168"/>
      <c r="KG35" s="168"/>
      <c r="KH35" s="168"/>
      <c r="KI35" s="168"/>
      <c r="KJ35" s="168"/>
      <c r="KK35" s="168"/>
      <c r="KL35" s="168"/>
      <c r="KM35" s="168"/>
      <c r="KN35" s="168"/>
      <c r="KO35" s="168"/>
      <c r="KP35" s="168"/>
      <c r="KQ35" s="168"/>
      <c r="KR35" s="168"/>
      <c r="KS35" s="168"/>
      <c r="KT35" s="168"/>
      <c r="KU35" s="168"/>
      <c r="KV35" s="168"/>
      <c r="KW35" s="168"/>
      <c r="KX35" s="168"/>
      <c r="KY35" s="168"/>
      <c r="KZ35" s="168"/>
      <c r="LA35" s="168"/>
      <c r="LB35" s="168"/>
      <c r="LC35" s="168"/>
      <c r="LD35" s="168"/>
      <c r="LE35" s="168"/>
      <c r="LF35" s="168"/>
      <c r="LG35" s="168"/>
      <c r="LH35" s="168"/>
      <c r="LI35" s="168"/>
      <c r="LJ35" s="168"/>
      <c r="LK35" s="168"/>
      <c r="LL35" s="168"/>
      <c r="LM35" s="168"/>
      <c r="LN35" s="168"/>
      <c r="LO35" s="168"/>
      <c r="LP35" s="168"/>
      <c r="LQ35" s="168"/>
      <c r="LR35" s="168"/>
      <c r="LS35" s="168"/>
      <c r="LT35" s="168"/>
      <c r="LU35" s="168"/>
      <c r="LV35" s="168"/>
      <c r="LW35" s="168"/>
      <c r="LX35" s="168"/>
      <c r="LY35" s="168"/>
      <c r="LZ35" s="168"/>
      <c r="MA35" s="168"/>
      <c r="MB35" s="168"/>
      <c r="MC35" s="168"/>
      <c r="MD35" s="168"/>
      <c r="ME35" s="168"/>
      <c r="MF35" s="168"/>
      <c r="MG35" s="168"/>
      <c r="MH35" s="168"/>
      <c r="MI35" s="168"/>
      <c r="MJ35" s="168"/>
      <c r="MK35" s="168"/>
      <c r="ML35" s="168"/>
      <c r="MM35" s="168"/>
      <c r="MN35" s="168"/>
      <c r="MO35" s="168"/>
      <c r="MP35" s="168"/>
      <c r="MQ35" s="168"/>
      <c r="MR35" s="168"/>
      <c r="MS35" s="168"/>
      <c r="MT35" s="168"/>
      <c r="MU35" s="168"/>
      <c r="MV35" s="168"/>
      <c r="MW35" s="168"/>
      <c r="MX35" s="168"/>
      <c r="MY35" s="168"/>
      <c r="MZ35" s="168"/>
      <c r="NA35" s="168"/>
      <c r="NB35" s="168"/>
      <c r="NC35" s="168"/>
      <c r="ND35" s="168"/>
      <c r="NE35" s="168"/>
      <c r="NF35" s="168"/>
      <c r="NG35" s="168"/>
      <c r="NH35" s="168"/>
      <c r="NI35" s="168"/>
      <c r="NJ35" s="168"/>
      <c r="NK35" s="168"/>
      <c r="NL35" s="168"/>
      <c r="NM35" s="168"/>
      <c r="NN35" s="168"/>
      <c r="NO35" s="168"/>
      <c r="NP35" s="168"/>
      <c r="NQ35" s="168"/>
      <c r="NR35" s="168"/>
      <c r="NS35" s="168"/>
      <c r="NT35" s="168"/>
      <c r="NU35" s="168"/>
      <c r="NV35" s="168"/>
      <c r="NW35" s="168"/>
      <c r="NX35" s="168"/>
      <c r="NY35" s="168"/>
      <c r="NZ35" s="168"/>
      <c r="OA35" s="168"/>
      <c r="OB35" s="168"/>
      <c r="OC35" s="168"/>
      <c r="OD35" s="168"/>
      <c r="OE35" s="168"/>
      <c r="OF35" s="168"/>
      <c r="OG35" s="168"/>
      <c r="OH35" s="168"/>
      <c r="OI35" s="168"/>
      <c r="OJ35" s="168"/>
      <c r="OK35" s="168"/>
      <c r="OL35" s="168"/>
      <c r="OM35" s="168"/>
      <c r="ON35" s="168"/>
      <c r="OO35" s="168"/>
      <c r="OP35" s="168"/>
      <c r="OQ35" s="168"/>
      <c r="OR35" s="168"/>
      <c r="OS35" s="168"/>
      <c r="OT35" s="168"/>
      <c r="OU35" s="168"/>
      <c r="OV35" s="168"/>
      <c r="OW35" s="168"/>
      <c r="OX35" s="168"/>
      <c r="OY35" s="168"/>
      <c r="OZ35" s="168"/>
      <c r="PA35" s="168"/>
      <c r="PB35" s="168"/>
      <c r="PC35" s="168"/>
      <c r="PD35" s="168"/>
      <c r="PE35" s="168"/>
      <c r="PF35" s="168"/>
      <c r="PG35" s="168"/>
      <c r="PH35" s="168"/>
      <c r="PI35" s="168"/>
      <c r="PJ35" s="168"/>
      <c r="PK35" s="168"/>
      <c r="PL35" s="168"/>
      <c r="PM35" s="168"/>
      <c r="PN35" s="168"/>
      <c r="PO35" s="168"/>
      <c r="PP35" s="168"/>
      <c r="PQ35" s="168"/>
      <c r="PR35" s="168"/>
      <c r="PS35" s="168"/>
      <c r="PT35" s="168"/>
      <c r="PU35" s="168"/>
      <c r="PV35" s="168"/>
      <c r="PW35" s="168"/>
      <c r="PX35" s="168"/>
      <c r="PY35" s="168"/>
      <c r="PZ35" s="168"/>
      <c r="QA35" s="168"/>
      <c r="QB35" s="168"/>
      <c r="QC35" s="168"/>
      <c r="QD35" s="168"/>
      <c r="QE35" s="168"/>
      <c r="QF35" s="168"/>
      <c r="QG35" s="168"/>
      <c r="QH35" s="168"/>
      <c r="QI35" s="168"/>
      <c r="QJ35" s="168"/>
      <c r="QK35" s="168"/>
      <c r="QL35" s="168"/>
      <c r="QM35" s="168"/>
      <c r="QN35" s="168"/>
      <c r="QO35" s="168"/>
      <c r="QP35" s="168"/>
      <c r="QQ35" s="168"/>
      <c r="QR35" s="168"/>
      <c r="QS35" s="168"/>
      <c r="QT35" s="168"/>
      <c r="QU35" s="168"/>
      <c r="QV35" s="168"/>
      <c r="QW35" s="168"/>
      <c r="QX35" s="168"/>
      <c r="QY35" s="168"/>
      <c r="QZ35" s="168"/>
      <c r="RA35" s="168"/>
      <c r="RB35" s="168"/>
      <c r="RC35" s="168"/>
      <c r="RD35" s="168"/>
      <c r="RE35" s="168"/>
      <c r="RF35" s="168"/>
      <c r="RG35" s="168"/>
      <c r="RH35" s="168"/>
      <c r="RI35" s="168"/>
      <c r="RJ35" s="168"/>
      <c r="RK35" s="168"/>
      <c r="RL35" s="168"/>
      <c r="RM35" s="168"/>
      <c r="RN35" s="168"/>
      <c r="RO35" s="168"/>
      <c r="RP35" s="168"/>
      <c r="RQ35" s="168"/>
      <c r="RR35" s="168"/>
      <c r="RS35" s="168"/>
      <c r="RT35" s="168"/>
      <c r="RU35" s="168"/>
      <c r="RV35" s="168"/>
      <c r="RW35" s="168"/>
      <c r="RX35" s="168"/>
      <c r="RY35" s="168"/>
      <c r="RZ35" s="168"/>
      <c r="SA35" s="168"/>
      <c r="SB35" s="168"/>
      <c r="SC35" s="168"/>
      <c r="SD35" s="168"/>
      <c r="SE35" s="168"/>
      <c r="SF35" s="168"/>
      <c r="SG35" s="168"/>
      <c r="SH35" s="168"/>
      <c r="SI35" s="168"/>
      <c r="SJ35" s="168"/>
      <c r="SK35" s="168"/>
      <c r="SL35" s="168"/>
      <c r="SM35" s="168"/>
      <c r="SN35" s="168"/>
      <c r="SO35" s="168"/>
      <c r="SP35" s="168"/>
      <c r="SQ35" s="168"/>
      <c r="SR35" s="168"/>
      <c r="SS35" s="168"/>
      <c r="ST35" s="168"/>
      <c r="SU35" s="168"/>
      <c r="SV35" s="168"/>
      <c r="SW35" s="168"/>
      <c r="SX35" s="168"/>
      <c r="SY35" s="168"/>
      <c r="SZ35" s="168"/>
      <c r="TA35" s="168"/>
      <c r="TB35" s="168"/>
      <c r="TC35" s="168"/>
      <c r="TD35" s="168"/>
      <c r="TE35" s="168"/>
      <c r="TF35" s="168"/>
      <c r="TG35" s="168"/>
      <c r="TH35" s="168"/>
      <c r="TI35" s="168"/>
      <c r="TJ35" s="168"/>
      <c r="TK35" s="168"/>
      <c r="TL35" s="168"/>
      <c r="TM35" s="168"/>
      <c r="TN35" s="168"/>
      <c r="TO35" s="168"/>
      <c r="TP35" s="168"/>
      <c r="TQ35" s="168"/>
      <c r="TR35" s="168"/>
      <c r="TS35" s="168"/>
      <c r="TT35" s="168"/>
      <c r="TU35" s="168"/>
      <c r="TV35" s="168"/>
      <c r="TW35" s="168"/>
      <c r="TX35" s="168"/>
      <c r="TY35" s="168"/>
      <c r="TZ35" s="168"/>
      <c r="UA35" s="168"/>
      <c r="UB35" s="168"/>
      <c r="UC35" s="168"/>
      <c r="UD35" s="168"/>
      <c r="UE35" s="168"/>
      <c r="UF35" s="168"/>
      <c r="UG35" s="168"/>
      <c r="UH35" s="168"/>
      <c r="UI35" s="168"/>
      <c r="UJ35" s="168"/>
      <c r="UK35" s="168"/>
      <c r="UL35" s="168"/>
      <c r="UM35" s="168"/>
      <c r="UN35" s="168"/>
      <c r="UO35" s="168"/>
      <c r="UP35" s="168"/>
      <c r="UQ35" s="168"/>
      <c r="UR35" s="168"/>
      <c r="US35" s="168"/>
      <c r="UT35" s="168"/>
      <c r="UU35" s="168"/>
      <c r="UV35" s="168"/>
      <c r="UW35" s="168"/>
      <c r="UX35" s="168"/>
      <c r="UY35" s="168"/>
      <c r="UZ35" s="168"/>
      <c r="VA35" s="168"/>
      <c r="VB35" s="168"/>
      <c r="VC35" s="168"/>
      <c r="VD35" s="168"/>
      <c r="VE35" s="168"/>
      <c r="VF35" s="168"/>
      <c r="VG35" s="168"/>
      <c r="VH35" s="168"/>
      <c r="VI35" s="168"/>
      <c r="VJ35" s="168"/>
      <c r="VK35" s="168"/>
      <c r="VL35" s="168"/>
      <c r="VM35" s="168"/>
      <c r="VN35" s="168"/>
      <c r="VO35" s="168"/>
      <c r="VP35" s="168"/>
      <c r="VQ35" s="168"/>
      <c r="VR35" s="168"/>
      <c r="VS35" s="168"/>
      <c r="VT35" s="168"/>
      <c r="VU35" s="168"/>
      <c r="VV35" s="168"/>
      <c r="VW35" s="168"/>
      <c r="VX35" s="168"/>
      <c r="VY35" s="168"/>
      <c r="VZ35" s="168"/>
      <c r="WA35" s="168"/>
      <c r="WB35" s="168"/>
      <c r="WC35" s="168"/>
      <c r="WD35" s="168"/>
      <c r="WE35" s="168"/>
      <c r="WF35" s="168"/>
      <c r="WG35" s="168"/>
      <c r="WH35" s="168"/>
      <c r="WI35" s="168"/>
      <c r="WJ35" s="168"/>
      <c r="WK35" s="168"/>
      <c r="WL35" s="168"/>
      <c r="WM35" s="168"/>
      <c r="WN35" s="168"/>
      <c r="WO35" s="168"/>
      <c r="WP35" s="168"/>
      <c r="WQ35" s="168"/>
      <c r="WR35" s="168"/>
      <c r="WS35" s="168"/>
      <c r="WT35" s="168"/>
      <c r="WU35" s="168"/>
      <c r="WV35" s="168"/>
      <c r="WW35" s="168"/>
      <c r="WX35" s="168"/>
      <c r="WY35" s="168"/>
      <c r="WZ35" s="168"/>
      <c r="XA35" s="168"/>
      <c r="XB35" s="168"/>
      <c r="XC35" s="168"/>
      <c r="XD35" s="168"/>
      <c r="XE35" s="168"/>
      <c r="XF35" s="168"/>
      <c r="XG35" s="168"/>
      <c r="XH35" s="168"/>
      <c r="XI35" s="168"/>
      <c r="XJ35" s="168"/>
      <c r="XK35" s="168"/>
      <c r="XL35" s="168"/>
      <c r="XM35" s="168"/>
      <c r="XN35" s="168"/>
      <c r="XO35" s="168"/>
      <c r="XP35" s="168"/>
      <c r="XQ35" s="168"/>
      <c r="XR35" s="168"/>
      <c r="XS35" s="168"/>
      <c r="XT35" s="168"/>
      <c r="XU35" s="168"/>
      <c r="XV35" s="168"/>
      <c r="XW35" s="168"/>
      <c r="XX35" s="168"/>
      <c r="XY35" s="168"/>
      <c r="XZ35" s="168"/>
      <c r="YA35" s="168"/>
      <c r="YB35" s="168"/>
      <c r="YC35" s="168"/>
      <c r="YD35" s="168"/>
      <c r="YE35" s="168"/>
      <c r="YF35" s="168"/>
      <c r="YG35" s="168"/>
      <c r="YH35" s="168"/>
      <c r="YI35" s="168"/>
      <c r="YJ35" s="168"/>
      <c r="YK35" s="168"/>
      <c r="YL35" s="168"/>
      <c r="YM35" s="168"/>
      <c r="YN35" s="168"/>
      <c r="YO35" s="168"/>
      <c r="YP35" s="168"/>
      <c r="YQ35" s="168"/>
      <c r="YR35" s="168"/>
      <c r="YS35" s="168"/>
      <c r="YT35" s="168"/>
      <c r="YU35" s="168"/>
      <c r="YV35" s="168"/>
      <c r="YW35" s="168"/>
      <c r="YX35" s="168"/>
      <c r="YY35" s="168"/>
      <c r="YZ35" s="168"/>
      <c r="ZA35" s="168"/>
      <c r="ZB35" s="168"/>
      <c r="ZC35" s="168"/>
      <c r="ZD35" s="168"/>
      <c r="ZE35" s="168"/>
      <c r="ZF35" s="168"/>
      <c r="ZG35" s="168"/>
      <c r="ZH35" s="168"/>
      <c r="ZI35" s="168"/>
      <c r="ZJ35" s="168"/>
      <c r="ZK35" s="168"/>
      <c r="ZL35" s="168"/>
      <c r="ZM35" s="168"/>
      <c r="ZN35" s="168"/>
      <c r="ZO35" s="168"/>
      <c r="ZP35" s="168"/>
      <c r="ZQ35" s="168"/>
      <c r="ZR35" s="168"/>
      <c r="ZS35" s="168"/>
      <c r="ZT35" s="168"/>
      <c r="ZU35" s="168"/>
      <c r="ZV35" s="168"/>
      <c r="ZW35" s="168"/>
      <c r="ZX35" s="168"/>
      <c r="ZY35" s="168"/>
      <c r="ZZ35" s="168"/>
      <c r="AAA35" s="168"/>
      <c r="AAB35" s="168"/>
      <c r="AAC35" s="168"/>
      <c r="AAD35" s="168"/>
      <c r="AAE35" s="168"/>
      <c r="AAF35" s="168"/>
      <c r="AAG35" s="168"/>
      <c r="AAH35" s="168"/>
      <c r="AAI35" s="168"/>
      <c r="AAJ35" s="168"/>
      <c r="AAK35" s="168"/>
      <c r="AAL35" s="168"/>
      <c r="AAM35" s="168"/>
      <c r="AAN35" s="168"/>
      <c r="AAO35" s="168"/>
      <c r="AAP35" s="168"/>
      <c r="AAQ35" s="168"/>
      <c r="AAR35" s="168"/>
      <c r="AAS35" s="168"/>
      <c r="AAT35" s="168"/>
      <c r="AAU35" s="168"/>
      <c r="AAV35" s="168"/>
      <c r="AAW35" s="168"/>
      <c r="AAX35" s="168"/>
      <c r="AAY35" s="168"/>
      <c r="AAZ35" s="168"/>
      <c r="ABA35" s="168"/>
      <c r="ABB35" s="168"/>
      <c r="ABC35" s="168"/>
      <c r="ABD35" s="168"/>
      <c r="ABE35" s="168"/>
      <c r="ABF35" s="168"/>
      <c r="ABG35" s="168"/>
      <c r="ABH35" s="168"/>
      <c r="ABI35" s="168"/>
      <c r="ABJ35" s="168"/>
      <c r="ABK35" s="168"/>
      <c r="ABL35" s="168"/>
      <c r="ABM35" s="168"/>
      <c r="ABN35" s="168"/>
      <c r="ABO35" s="168"/>
      <c r="ABP35" s="168"/>
      <c r="ABQ35" s="168"/>
      <c r="ABR35" s="168"/>
      <c r="ABS35" s="168"/>
      <c r="ABT35" s="168"/>
      <c r="ABU35" s="168"/>
      <c r="ABV35" s="168"/>
      <c r="ABW35" s="168"/>
      <c r="ABX35" s="168"/>
      <c r="ABY35" s="168"/>
      <c r="ABZ35" s="168"/>
      <c r="ACA35" s="168"/>
      <c r="ACB35" s="168"/>
      <c r="ACC35" s="168"/>
      <c r="ACD35" s="168"/>
      <c r="ACE35" s="168"/>
      <c r="ACF35" s="168"/>
      <c r="ACG35" s="168"/>
      <c r="ACH35" s="168"/>
      <c r="ACI35" s="168"/>
      <c r="ACJ35" s="168"/>
      <c r="ACK35" s="168"/>
      <c r="ACL35" s="168"/>
      <c r="ACM35" s="168"/>
      <c r="ACN35" s="168"/>
      <c r="ACO35" s="168"/>
      <c r="ACP35" s="168"/>
      <c r="ACQ35" s="168"/>
      <c r="ACR35" s="168"/>
      <c r="ACS35" s="168"/>
      <c r="ACT35" s="168"/>
      <c r="ACU35" s="168"/>
      <c r="ACV35" s="168"/>
      <c r="ACW35" s="168"/>
      <c r="ACX35" s="168"/>
      <c r="ACY35" s="168"/>
      <c r="ACZ35" s="168"/>
      <c r="ADA35" s="168"/>
      <c r="ADB35" s="168"/>
      <c r="ADC35" s="168"/>
      <c r="ADD35" s="168"/>
      <c r="ADE35" s="168"/>
      <c r="ADF35" s="168"/>
      <c r="ADG35" s="168"/>
      <c r="ADH35" s="168"/>
      <c r="ADI35" s="168"/>
      <c r="ADJ35" s="168"/>
      <c r="ADK35" s="168"/>
      <c r="ADL35" s="168"/>
      <c r="ADM35" s="168"/>
      <c r="ADN35" s="168"/>
      <c r="ADO35" s="168"/>
      <c r="ADP35" s="168"/>
      <c r="ADQ35" s="168"/>
      <c r="ADR35" s="168"/>
      <c r="ADS35" s="168"/>
      <c r="ADT35" s="168"/>
      <c r="ADU35" s="168"/>
      <c r="ADV35" s="168"/>
      <c r="ADW35" s="168"/>
      <c r="ADX35" s="168"/>
      <c r="ADY35" s="168"/>
      <c r="ADZ35" s="168"/>
      <c r="AEA35" s="168"/>
      <c r="AEB35" s="168"/>
      <c r="AEC35" s="168"/>
      <c r="AED35" s="168"/>
      <c r="AEE35" s="168"/>
      <c r="AEF35" s="168"/>
      <c r="AEG35" s="168"/>
      <c r="AEH35" s="168"/>
      <c r="AEI35" s="168"/>
      <c r="AEJ35" s="168"/>
      <c r="AEK35" s="168"/>
      <c r="AEL35" s="168"/>
      <c r="AEM35" s="168"/>
      <c r="AEN35" s="168"/>
      <c r="AEO35" s="168"/>
      <c r="AEP35" s="168"/>
      <c r="AEQ35" s="168"/>
      <c r="AER35" s="168"/>
      <c r="AES35" s="168"/>
      <c r="AET35" s="168"/>
      <c r="AEU35" s="168"/>
      <c r="AEV35" s="168"/>
      <c r="AEW35" s="168"/>
      <c r="AEX35" s="168"/>
      <c r="AEY35" s="168"/>
      <c r="AEZ35" s="168"/>
      <c r="AFA35" s="168"/>
      <c r="AFB35" s="168"/>
      <c r="AFC35" s="168"/>
      <c r="AFD35" s="168"/>
      <c r="AFE35" s="168"/>
      <c r="AFF35" s="168"/>
      <c r="AFG35" s="168"/>
      <c r="AFH35" s="168"/>
      <c r="AFI35" s="168"/>
      <c r="AFJ35" s="168"/>
      <c r="AFK35" s="168"/>
      <c r="AFL35" s="168"/>
      <c r="AFM35" s="168"/>
      <c r="AFN35" s="168"/>
      <c r="AFO35" s="168"/>
      <c r="AFP35" s="168"/>
      <c r="AFQ35" s="168"/>
      <c r="AFR35" s="168"/>
      <c r="AFS35" s="168"/>
      <c r="AFT35" s="168"/>
      <c r="AFU35" s="168"/>
      <c r="AFV35" s="168"/>
      <c r="AFW35" s="168"/>
      <c r="AFX35" s="168"/>
      <c r="AFY35" s="168"/>
      <c r="AFZ35" s="168"/>
      <c r="AGA35" s="168"/>
      <c r="AGB35" s="168"/>
      <c r="AGC35" s="168"/>
      <c r="AGD35" s="168"/>
      <c r="AGE35" s="168"/>
      <c r="AGF35" s="168"/>
      <c r="AGG35" s="168"/>
      <c r="AGH35" s="168"/>
      <c r="AGI35" s="168"/>
      <c r="AGJ35" s="168"/>
      <c r="AGK35" s="168"/>
      <c r="AGL35" s="168"/>
      <c r="AGM35" s="168"/>
      <c r="AGN35" s="168"/>
      <c r="AGO35" s="168"/>
      <c r="AGP35" s="168"/>
      <c r="AGQ35" s="168"/>
      <c r="AGR35" s="168"/>
      <c r="AGS35" s="168"/>
      <c r="AGT35" s="168"/>
      <c r="AGU35" s="168"/>
      <c r="AGV35" s="168"/>
      <c r="AGW35" s="168"/>
      <c r="AGX35" s="168"/>
      <c r="AGY35" s="168"/>
      <c r="AGZ35" s="168"/>
      <c r="AHA35" s="168"/>
      <c r="AHB35" s="168"/>
      <c r="AHC35" s="168"/>
      <c r="AHD35" s="168"/>
      <c r="AHE35" s="168"/>
      <c r="AHF35" s="168"/>
      <c r="AHG35" s="168"/>
      <c r="AHH35" s="168"/>
      <c r="AHI35" s="168"/>
      <c r="AHJ35" s="168"/>
      <c r="AHK35" s="168"/>
      <c r="AHL35" s="168"/>
      <c r="AHM35" s="168"/>
      <c r="AHN35" s="168"/>
      <c r="AHO35" s="168"/>
      <c r="AHP35" s="168"/>
      <c r="AHQ35" s="168"/>
      <c r="AHR35" s="168"/>
      <c r="AHS35" s="168"/>
      <c r="AHT35" s="168"/>
      <c r="AHU35" s="168"/>
      <c r="AHV35" s="168"/>
      <c r="AHW35" s="168"/>
      <c r="AHX35" s="168"/>
      <c r="AHY35" s="168"/>
      <c r="AHZ35" s="168"/>
      <c r="AIA35" s="168"/>
      <c r="AIB35" s="168"/>
      <c r="AIC35" s="168"/>
      <c r="AID35" s="168"/>
      <c r="AIE35" s="168"/>
      <c r="AIF35" s="168"/>
      <c r="AIG35" s="168"/>
      <c r="AIH35" s="168"/>
      <c r="AII35" s="168"/>
      <c r="AIJ35" s="168"/>
      <c r="AIK35" s="168"/>
      <c r="AIL35" s="168"/>
      <c r="AIM35" s="168"/>
      <c r="AIN35" s="168"/>
      <c r="AIO35" s="168"/>
      <c r="AIP35" s="168"/>
      <c r="AIQ35" s="168"/>
      <c r="AIR35" s="168"/>
      <c r="AIS35" s="168"/>
      <c r="AIT35" s="168"/>
      <c r="AIU35" s="168"/>
      <c r="AIV35" s="168"/>
      <c r="AIW35" s="168"/>
      <c r="AIX35" s="168"/>
      <c r="AIY35" s="168"/>
      <c r="AIZ35" s="168"/>
      <c r="AJA35" s="168"/>
      <c r="AJB35" s="168"/>
      <c r="AJC35" s="168"/>
      <c r="AJD35" s="168"/>
      <c r="AJE35" s="168"/>
      <c r="AJF35" s="168"/>
      <c r="AJG35" s="168"/>
      <c r="AJH35" s="168"/>
      <c r="AJI35" s="168"/>
      <c r="AJJ35" s="168"/>
      <c r="AJK35" s="168"/>
      <c r="AJL35" s="168"/>
      <c r="AJM35" s="168"/>
      <c r="AJN35" s="168"/>
      <c r="AJO35" s="168"/>
      <c r="AJP35" s="168"/>
      <c r="AJQ35" s="168"/>
      <c r="AJR35" s="168"/>
      <c r="AJS35" s="168"/>
      <c r="AJT35" s="168"/>
      <c r="AJU35" s="168"/>
      <c r="AJV35" s="168"/>
      <c r="AJW35" s="168"/>
      <c r="AJX35" s="168"/>
      <c r="AJY35" s="168"/>
      <c r="AJZ35" s="168"/>
      <c r="AKA35" s="168"/>
      <c r="AKB35" s="168"/>
      <c r="AKC35" s="168"/>
      <c r="AKD35" s="168"/>
      <c r="AKE35" s="168"/>
      <c r="AKF35" s="168"/>
      <c r="AKG35" s="168"/>
      <c r="AKH35" s="168"/>
      <c r="AKI35" s="168"/>
      <c r="AKJ35" s="168"/>
      <c r="AKK35" s="168"/>
      <c r="AKL35" s="168"/>
      <c r="AKM35" s="168"/>
      <c r="AKN35" s="168"/>
      <c r="AKO35" s="168"/>
      <c r="AKP35" s="168"/>
      <c r="AKQ35" s="168"/>
      <c r="AKR35" s="168"/>
      <c r="AKS35" s="168"/>
      <c r="AKT35" s="168"/>
      <c r="AKU35" s="168"/>
      <c r="AKV35" s="168"/>
      <c r="AKW35" s="168"/>
      <c r="AKX35" s="168"/>
      <c r="AKY35" s="168"/>
      <c r="AKZ35" s="168"/>
      <c r="ALA35" s="168"/>
      <c r="ALB35" s="168"/>
      <c r="ALC35" s="168"/>
      <c r="ALD35" s="168"/>
      <c r="ALE35" s="168"/>
      <c r="ALF35" s="168"/>
      <c r="ALG35" s="168"/>
      <c r="ALH35" s="168"/>
      <c r="ALI35" s="168"/>
      <c r="ALJ35" s="168"/>
      <c r="ALK35" s="168"/>
      <c r="ALL35" s="168"/>
      <c r="ALM35" s="168"/>
      <c r="ALN35" s="168"/>
      <c r="ALO35" s="168"/>
      <c r="ALP35" s="168"/>
      <c r="ALQ35" s="168"/>
      <c r="ALR35" s="168"/>
      <c r="ALS35" s="168"/>
      <c r="ALT35" s="168"/>
      <c r="ALU35" s="168"/>
      <c r="ALV35" s="168"/>
      <c r="ALW35" s="168"/>
      <c r="ALX35" s="168"/>
      <c r="ALY35" s="168"/>
      <c r="ALZ35" s="168"/>
      <c r="AMA35" s="168"/>
    </row>
    <row r="36" spans="2:1015" s="153" customFormat="1" x14ac:dyDescent="0.3">
      <c r="C36" s="253"/>
      <c r="D36" s="253"/>
      <c r="E36" s="253"/>
      <c r="F36" s="253"/>
      <c r="G36" s="253"/>
      <c r="H36" s="254"/>
      <c r="I36" s="168"/>
      <c r="J36" s="168"/>
      <c r="K36" s="253"/>
      <c r="L36" s="253"/>
      <c r="M36" s="253"/>
      <c r="N36" s="253"/>
      <c r="O36" s="253"/>
      <c r="P36" s="253"/>
      <c r="Q36" s="254"/>
      <c r="R36" s="168"/>
      <c r="S36" s="255"/>
      <c r="T36" s="256"/>
      <c r="U36" s="256"/>
      <c r="V36" s="256"/>
      <c r="W36" s="256"/>
      <c r="X36" s="256"/>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168"/>
      <c r="FP36" s="168"/>
      <c r="FQ36" s="168"/>
      <c r="FR36" s="168"/>
      <c r="FS36" s="168"/>
      <c r="FT36" s="168"/>
      <c r="FU36" s="168"/>
      <c r="FV36" s="168"/>
      <c r="FW36" s="168"/>
      <c r="FX36" s="168"/>
      <c r="FY36" s="168"/>
      <c r="FZ36" s="168"/>
      <c r="GA36" s="168"/>
      <c r="GB36" s="168"/>
      <c r="GC36" s="168"/>
      <c r="GD36" s="168"/>
      <c r="GE36" s="168"/>
      <c r="GF36" s="168"/>
      <c r="GG36" s="168"/>
      <c r="GH36" s="168"/>
      <c r="GI36" s="168"/>
      <c r="GJ36" s="168"/>
      <c r="GK36" s="168"/>
      <c r="GL36" s="168"/>
      <c r="GM36" s="168"/>
      <c r="GN36" s="168"/>
      <c r="GO36" s="168"/>
      <c r="GP36" s="168"/>
      <c r="GQ36" s="168"/>
      <c r="GR36" s="168"/>
      <c r="GS36" s="168"/>
      <c r="GT36" s="168"/>
      <c r="GU36" s="168"/>
      <c r="GV36" s="168"/>
      <c r="GW36" s="168"/>
      <c r="GX36" s="168"/>
      <c r="GY36" s="168"/>
      <c r="GZ36" s="168"/>
      <c r="HA36" s="168"/>
      <c r="HB36" s="168"/>
      <c r="HC36" s="168"/>
      <c r="HD36" s="168"/>
      <c r="HE36" s="168"/>
      <c r="HF36" s="168"/>
      <c r="HG36" s="168"/>
      <c r="HH36" s="168"/>
      <c r="HI36" s="168"/>
      <c r="HJ36" s="168"/>
      <c r="HK36" s="168"/>
      <c r="HL36" s="168"/>
      <c r="HM36" s="168"/>
      <c r="HN36" s="168"/>
      <c r="HO36" s="168"/>
      <c r="HP36" s="168"/>
      <c r="HQ36" s="168"/>
      <c r="HR36" s="168"/>
      <c r="HS36" s="168"/>
      <c r="HT36" s="168"/>
      <c r="HU36" s="168"/>
      <c r="HV36" s="168"/>
      <c r="HW36" s="168"/>
      <c r="HX36" s="168"/>
      <c r="HY36" s="168"/>
      <c r="HZ36" s="168"/>
      <c r="IA36" s="168"/>
      <c r="IB36" s="168"/>
      <c r="IC36" s="168"/>
      <c r="ID36" s="168"/>
      <c r="IE36" s="168"/>
      <c r="IF36" s="168"/>
      <c r="IG36" s="168"/>
      <c r="IH36" s="168"/>
      <c r="II36" s="168"/>
      <c r="IJ36" s="168"/>
      <c r="IK36" s="168"/>
      <c r="IL36" s="168"/>
      <c r="IM36" s="168"/>
      <c r="IN36" s="168"/>
      <c r="IO36" s="168"/>
      <c r="IP36" s="168"/>
      <c r="IQ36" s="168"/>
      <c r="IR36" s="168"/>
      <c r="IS36" s="168"/>
      <c r="IT36" s="168"/>
      <c r="IU36" s="168"/>
      <c r="IV36" s="168"/>
      <c r="IW36" s="168"/>
      <c r="IX36" s="168"/>
      <c r="IY36" s="168"/>
      <c r="IZ36" s="168"/>
      <c r="JA36" s="168"/>
      <c r="JB36" s="168"/>
      <c r="JC36" s="168"/>
      <c r="JD36" s="168"/>
      <c r="JE36" s="168"/>
      <c r="JF36" s="168"/>
      <c r="JG36" s="168"/>
      <c r="JH36" s="168"/>
      <c r="JI36" s="168"/>
      <c r="JJ36" s="168"/>
      <c r="JK36" s="168"/>
      <c r="JL36" s="168"/>
      <c r="JM36" s="168"/>
      <c r="JN36" s="168"/>
      <c r="JO36" s="168"/>
      <c r="JP36" s="168"/>
      <c r="JQ36" s="168"/>
      <c r="JR36" s="168"/>
      <c r="JS36" s="168"/>
      <c r="JT36" s="168"/>
      <c r="JU36" s="168"/>
      <c r="JV36" s="168"/>
      <c r="JW36" s="168"/>
      <c r="JX36" s="168"/>
      <c r="JY36" s="168"/>
      <c r="JZ36" s="168"/>
      <c r="KA36" s="168"/>
      <c r="KB36" s="168"/>
      <c r="KC36" s="168"/>
      <c r="KD36" s="168"/>
      <c r="KE36" s="168"/>
      <c r="KF36" s="168"/>
      <c r="KG36" s="168"/>
      <c r="KH36" s="168"/>
      <c r="KI36" s="168"/>
      <c r="KJ36" s="168"/>
      <c r="KK36" s="168"/>
      <c r="KL36" s="168"/>
      <c r="KM36" s="168"/>
      <c r="KN36" s="168"/>
      <c r="KO36" s="168"/>
      <c r="KP36" s="168"/>
      <c r="KQ36" s="168"/>
      <c r="KR36" s="168"/>
      <c r="KS36" s="168"/>
      <c r="KT36" s="168"/>
      <c r="KU36" s="168"/>
      <c r="KV36" s="168"/>
      <c r="KW36" s="168"/>
      <c r="KX36" s="168"/>
      <c r="KY36" s="168"/>
      <c r="KZ36" s="168"/>
      <c r="LA36" s="168"/>
      <c r="LB36" s="168"/>
      <c r="LC36" s="168"/>
      <c r="LD36" s="168"/>
      <c r="LE36" s="168"/>
      <c r="LF36" s="168"/>
      <c r="LG36" s="168"/>
      <c r="LH36" s="168"/>
      <c r="LI36" s="168"/>
      <c r="LJ36" s="168"/>
      <c r="LK36" s="168"/>
      <c r="LL36" s="168"/>
      <c r="LM36" s="168"/>
      <c r="LN36" s="168"/>
      <c r="LO36" s="168"/>
      <c r="LP36" s="168"/>
      <c r="LQ36" s="168"/>
      <c r="LR36" s="168"/>
      <c r="LS36" s="168"/>
      <c r="LT36" s="168"/>
      <c r="LU36" s="168"/>
      <c r="LV36" s="168"/>
      <c r="LW36" s="168"/>
      <c r="LX36" s="168"/>
      <c r="LY36" s="168"/>
      <c r="LZ36" s="168"/>
      <c r="MA36" s="168"/>
      <c r="MB36" s="168"/>
      <c r="MC36" s="168"/>
      <c r="MD36" s="168"/>
      <c r="ME36" s="168"/>
      <c r="MF36" s="168"/>
      <c r="MG36" s="168"/>
      <c r="MH36" s="168"/>
      <c r="MI36" s="168"/>
      <c r="MJ36" s="168"/>
      <c r="MK36" s="168"/>
      <c r="ML36" s="168"/>
      <c r="MM36" s="168"/>
      <c r="MN36" s="168"/>
      <c r="MO36" s="168"/>
      <c r="MP36" s="168"/>
      <c r="MQ36" s="168"/>
      <c r="MR36" s="168"/>
      <c r="MS36" s="168"/>
      <c r="MT36" s="168"/>
      <c r="MU36" s="168"/>
      <c r="MV36" s="168"/>
      <c r="MW36" s="168"/>
      <c r="MX36" s="168"/>
      <c r="MY36" s="168"/>
      <c r="MZ36" s="168"/>
      <c r="NA36" s="168"/>
      <c r="NB36" s="168"/>
      <c r="NC36" s="168"/>
      <c r="ND36" s="168"/>
      <c r="NE36" s="168"/>
      <c r="NF36" s="168"/>
      <c r="NG36" s="168"/>
      <c r="NH36" s="168"/>
      <c r="NI36" s="168"/>
      <c r="NJ36" s="168"/>
      <c r="NK36" s="168"/>
      <c r="NL36" s="168"/>
      <c r="NM36" s="168"/>
      <c r="NN36" s="168"/>
      <c r="NO36" s="168"/>
      <c r="NP36" s="168"/>
      <c r="NQ36" s="168"/>
      <c r="NR36" s="168"/>
      <c r="NS36" s="168"/>
      <c r="NT36" s="168"/>
      <c r="NU36" s="168"/>
      <c r="NV36" s="168"/>
      <c r="NW36" s="168"/>
      <c r="NX36" s="168"/>
      <c r="NY36" s="168"/>
      <c r="NZ36" s="168"/>
      <c r="OA36" s="168"/>
      <c r="OB36" s="168"/>
      <c r="OC36" s="168"/>
      <c r="OD36" s="168"/>
      <c r="OE36" s="168"/>
      <c r="OF36" s="168"/>
      <c r="OG36" s="168"/>
      <c r="OH36" s="168"/>
      <c r="OI36" s="168"/>
      <c r="OJ36" s="168"/>
      <c r="OK36" s="168"/>
      <c r="OL36" s="168"/>
      <c r="OM36" s="168"/>
      <c r="ON36" s="168"/>
      <c r="OO36" s="168"/>
      <c r="OP36" s="168"/>
      <c r="OQ36" s="168"/>
      <c r="OR36" s="168"/>
      <c r="OS36" s="168"/>
      <c r="OT36" s="168"/>
      <c r="OU36" s="168"/>
      <c r="OV36" s="168"/>
      <c r="OW36" s="168"/>
      <c r="OX36" s="168"/>
      <c r="OY36" s="168"/>
      <c r="OZ36" s="168"/>
      <c r="PA36" s="168"/>
      <c r="PB36" s="168"/>
      <c r="PC36" s="168"/>
      <c r="PD36" s="168"/>
      <c r="PE36" s="168"/>
      <c r="PF36" s="168"/>
      <c r="PG36" s="168"/>
      <c r="PH36" s="168"/>
      <c r="PI36" s="168"/>
      <c r="PJ36" s="168"/>
      <c r="PK36" s="168"/>
      <c r="PL36" s="168"/>
      <c r="PM36" s="168"/>
      <c r="PN36" s="168"/>
      <c r="PO36" s="168"/>
      <c r="PP36" s="168"/>
      <c r="PQ36" s="168"/>
      <c r="PR36" s="168"/>
      <c r="PS36" s="168"/>
      <c r="PT36" s="168"/>
      <c r="PU36" s="168"/>
      <c r="PV36" s="168"/>
      <c r="PW36" s="168"/>
      <c r="PX36" s="168"/>
      <c r="PY36" s="168"/>
      <c r="PZ36" s="168"/>
      <c r="QA36" s="168"/>
      <c r="QB36" s="168"/>
      <c r="QC36" s="168"/>
      <c r="QD36" s="168"/>
      <c r="QE36" s="168"/>
      <c r="QF36" s="168"/>
      <c r="QG36" s="168"/>
      <c r="QH36" s="168"/>
      <c r="QI36" s="168"/>
      <c r="QJ36" s="168"/>
      <c r="QK36" s="168"/>
      <c r="QL36" s="168"/>
      <c r="QM36" s="168"/>
      <c r="QN36" s="168"/>
      <c r="QO36" s="168"/>
      <c r="QP36" s="168"/>
      <c r="QQ36" s="168"/>
      <c r="QR36" s="168"/>
      <c r="QS36" s="168"/>
      <c r="QT36" s="168"/>
      <c r="QU36" s="168"/>
      <c r="QV36" s="168"/>
      <c r="QW36" s="168"/>
      <c r="QX36" s="168"/>
      <c r="QY36" s="168"/>
      <c r="QZ36" s="168"/>
      <c r="RA36" s="168"/>
      <c r="RB36" s="168"/>
      <c r="RC36" s="168"/>
      <c r="RD36" s="168"/>
      <c r="RE36" s="168"/>
      <c r="RF36" s="168"/>
      <c r="RG36" s="168"/>
      <c r="RH36" s="168"/>
      <c r="RI36" s="168"/>
      <c r="RJ36" s="168"/>
      <c r="RK36" s="168"/>
      <c r="RL36" s="168"/>
      <c r="RM36" s="168"/>
      <c r="RN36" s="168"/>
      <c r="RO36" s="168"/>
      <c r="RP36" s="168"/>
      <c r="RQ36" s="168"/>
      <c r="RR36" s="168"/>
      <c r="RS36" s="168"/>
      <c r="RT36" s="168"/>
      <c r="RU36" s="168"/>
      <c r="RV36" s="168"/>
      <c r="RW36" s="168"/>
      <c r="RX36" s="168"/>
      <c r="RY36" s="168"/>
      <c r="RZ36" s="168"/>
      <c r="SA36" s="168"/>
      <c r="SB36" s="168"/>
      <c r="SC36" s="168"/>
      <c r="SD36" s="168"/>
      <c r="SE36" s="168"/>
      <c r="SF36" s="168"/>
      <c r="SG36" s="168"/>
      <c r="SH36" s="168"/>
      <c r="SI36" s="168"/>
      <c r="SJ36" s="168"/>
      <c r="SK36" s="168"/>
      <c r="SL36" s="168"/>
      <c r="SM36" s="168"/>
      <c r="SN36" s="168"/>
      <c r="SO36" s="168"/>
      <c r="SP36" s="168"/>
      <c r="SQ36" s="168"/>
      <c r="SR36" s="168"/>
      <c r="SS36" s="168"/>
      <c r="ST36" s="168"/>
      <c r="SU36" s="168"/>
      <c r="SV36" s="168"/>
      <c r="SW36" s="168"/>
      <c r="SX36" s="168"/>
      <c r="SY36" s="168"/>
      <c r="SZ36" s="168"/>
      <c r="TA36" s="168"/>
      <c r="TB36" s="168"/>
      <c r="TC36" s="168"/>
      <c r="TD36" s="168"/>
      <c r="TE36" s="168"/>
      <c r="TF36" s="168"/>
      <c r="TG36" s="168"/>
      <c r="TH36" s="168"/>
      <c r="TI36" s="168"/>
      <c r="TJ36" s="168"/>
      <c r="TK36" s="168"/>
      <c r="TL36" s="168"/>
      <c r="TM36" s="168"/>
      <c r="TN36" s="168"/>
      <c r="TO36" s="168"/>
      <c r="TP36" s="168"/>
      <c r="TQ36" s="168"/>
      <c r="TR36" s="168"/>
      <c r="TS36" s="168"/>
      <c r="TT36" s="168"/>
      <c r="TU36" s="168"/>
      <c r="TV36" s="168"/>
      <c r="TW36" s="168"/>
      <c r="TX36" s="168"/>
      <c r="TY36" s="168"/>
      <c r="TZ36" s="168"/>
      <c r="UA36" s="168"/>
      <c r="UB36" s="168"/>
      <c r="UC36" s="168"/>
      <c r="UD36" s="168"/>
      <c r="UE36" s="168"/>
      <c r="UF36" s="168"/>
      <c r="UG36" s="168"/>
      <c r="UH36" s="168"/>
      <c r="UI36" s="168"/>
      <c r="UJ36" s="168"/>
      <c r="UK36" s="168"/>
      <c r="UL36" s="168"/>
      <c r="UM36" s="168"/>
      <c r="UN36" s="168"/>
      <c r="UO36" s="168"/>
      <c r="UP36" s="168"/>
      <c r="UQ36" s="168"/>
      <c r="UR36" s="168"/>
      <c r="US36" s="168"/>
      <c r="UT36" s="168"/>
      <c r="UU36" s="168"/>
      <c r="UV36" s="168"/>
      <c r="UW36" s="168"/>
      <c r="UX36" s="168"/>
      <c r="UY36" s="168"/>
      <c r="UZ36" s="168"/>
      <c r="VA36" s="168"/>
      <c r="VB36" s="168"/>
      <c r="VC36" s="168"/>
      <c r="VD36" s="168"/>
      <c r="VE36" s="168"/>
      <c r="VF36" s="168"/>
      <c r="VG36" s="168"/>
      <c r="VH36" s="168"/>
      <c r="VI36" s="168"/>
      <c r="VJ36" s="168"/>
      <c r="VK36" s="168"/>
      <c r="VL36" s="168"/>
      <c r="VM36" s="168"/>
      <c r="VN36" s="168"/>
      <c r="VO36" s="168"/>
      <c r="VP36" s="168"/>
      <c r="VQ36" s="168"/>
      <c r="VR36" s="168"/>
      <c r="VS36" s="168"/>
      <c r="VT36" s="168"/>
      <c r="VU36" s="168"/>
      <c r="VV36" s="168"/>
      <c r="VW36" s="168"/>
      <c r="VX36" s="168"/>
      <c r="VY36" s="168"/>
      <c r="VZ36" s="168"/>
      <c r="WA36" s="168"/>
      <c r="WB36" s="168"/>
      <c r="WC36" s="168"/>
      <c r="WD36" s="168"/>
      <c r="WE36" s="168"/>
      <c r="WF36" s="168"/>
      <c r="WG36" s="168"/>
      <c r="WH36" s="168"/>
      <c r="WI36" s="168"/>
      <c r="WJ36" s="168"/>
      <c r="WK36" s="168"/>
      <c r="WL36" s="168"/>
      <c r="WM36" s="168"/>
      <c r="WN36" s="168"/>
      <c r="WO36" s="168"/>
      <c r="WP36" s="168"/>
      <c r="WQ36" s="168"/>
      <c r="WR36" s="168"/>
      <c r="WS36" s="168"/>
      <c r="WT36" s="168"/>
      <c r="WU36" s="168"/>
      <c r="WV36" s="168"/>
      <c r="WW36" s="168"/>
      <c r="WX36" s="168"/>
      <c r="WY36" s="168"/>
      <c r="WZ36" s="168"/>
      <c r="XA36" s="168"/>
      <c r="XB36" s="168"/>
      <c r="XC36" s="168"/>
      <c r="XD36" s="168"/>
      <c r="XE36" s="168"/>
      <c r="XF36" s="168"/>
      <c r="XG36" s="168"/>
      <c r="XH36" s="168"/>
      <c r="XI36" s="168"/>
      <c r="XJ36" s="168"/>
      <c r="XK36" s="168"/>
      <c r="XL36" s="168"/>
      <c r="XM36" s="168"/>
      <c r="XN36" s="168"/>
      <c r="XO36" s="168"/>
      <c r="XP36" s="168"/>
      <c r="XQ36" s="168"/>
      <c r="XR36" s="168"/>
      <c r="XS36" s="168"/>
      <c r="XT36" s="168"/>
      <c r="XU36" s="168"/>
      <c r="XV36" s="168"/>
      <c r="XW36" s="168"/>
      <c r="XX36" s="168"/>
      <c r="XY36" s="168"/>
      <c r="XZ36" s="168"/>
      <c r="YA36" s="168"/>
      <c r="YB36" s="168"/>
      <c r="YC36" s="168"/>
      <c r="YD36" s="168"/>
      <c r="YE36" s="168"/>
      <c r="YF36" s="168"/>
      <c r="YG36" s="168"/>
      <c r="YH36" s="168"/>
      <c r="YI36" s="168"/>
      <c r="YJ36" s="168"/>
      <c r="YK36" s="168"/>
      <c r="YL36" s="168"/>
      <c r="YM36" s="168"/>
      <c r="YN36" s="168"/>
      <c r="YO36" s="168"/>
      <c r="YP36" s="168"/>
      <c r="YQ36" s="168"/>
      <c r="YR36" s="168"/>
      <c r="YS36" s="168"/>
      <c r="YT36" s="168"/>
      <c r="YU36" s="168"/>
      <c r="YV36" s="168"/>
      <c r="YW36" s="168"/>
      <c r="YX36" s="168"/>
      <c r="YY36" s="168"/>
      <c r="YZ36" s="168"/>
      <c r="ZA36" s="168"/>
      <c r="ZB36" s="168"/>
      <c r="ZC36" s="168"/>
      <c r="ZD36" s="168"/>
      <c r="ZE36" s="168"/>
      <c r="ZF36" s="168"/>
      <c r="ZG36" s="168"/>
      <c r="ZH36" s="168"/>
      <c r="ZI36" s="168"/>
      <c r="ZJ36" s="168"/>
      <c r="ZK36" s="168"/>
      <c r="ZL36" s="168"/>
      <c r="ZM36" s="168"/>
      <c r="ZN36" s="168"/>
      <c r="ZO36" s="168"/>
      <c r="ZP36" s="168"/>
      <c r="ZQ36" s="168"/>
      <c r="ZR36" s="168"/>
      <c r="ZS36" s="168"/>
      <c r="ZT36" s="168"/>
      <c r="ZU36" s="168"/>
      <c r="ZV36" s="168"/>
      <c r="ZW36" s="168"/>
      <c r="ZX36" s="168"/>
      <c r="ZY36" s="168"/>
      <c r="ZZ36" s="168"/>
      <c r="AAA36" s="168"/>
      <c r="AAB36" s="168"/>
      <c r="AAC36" s="168"/>
      <c r="AAD36" s="168"/>
      <c r="AAE36" s="168"/>
      <c r="AAF36" s="168"/>
      <c r="AAG36" s="168"/>
      <c r="AAH36" s="168"/>
      <c r="AAI36" s="168"/>
      <c r="AAJ36" s="168"/>
      <c r="AAK36" s="168"/>
      <c r="AAL36" s="168"/>
      <c r="AAM36" s="168"/>
      <c r="AAN36" s="168"/>
      <c r="AAO36" s="168"/>
      <c r="AAP36" s="168"/>
      <c r="AAQ36" s="168"/>
      <c r="AAR36" s="168"/>
      <c r="AAS36" s="168"/>
      <c r="AAT36" s="168"/>
      <c r="AAU36" s="168"/>
      <c r="AAV36" s="168"/>
      <c r="AAW36" s="168"/>
      <c r="AAX36" s="168"/>
      <c r="AAY36" s="168"/>
      <c r="AAZ36" s="168"/>
      <c r="ABA36" s="168"/>
      <c r="ABB36" s="168"/>
      <c r="ABC36" s="168"/>
      <c r="ABD36" s="168"/>
      <c r="ABE36" s="168"/>
      <c r="ABF36" s="168"/>
      <c r="ABG36" s="168"/>
      <c r="ABH36" s="168"/>
      <c r="ABI36" s="168"/>
      <c r="ABJ36" s="168"/>
      <c r="ABK36" s="168"/>
      <c r="ABL36" s="168"/>
      <c r="ABM36" s="168"/>
      <c r="ABN36" s="168"/>
      <c r="ABO36" s="168"/>
      <c r="ABP36" s="168"/>
      <c r="ABQ36" s="168"/>
      <c r="ABR36" s="168"/>
      <c r="ABS36" s="168"/>
      <c r="ABT36" s="168"/>
      <c r="ABU36" s="168"/>
      <c r="ABV36" s="168"/>
      <c r="ABW36" s="168"/>
      <c r="ABX36" s="168"/>
      <c r="ABY36" s="168"/>
      <c r="ABZ36" s="168"/>
      <c r="ACA36" s="168"/>
      <c r="ACB36" s="168"/>
      <c r="ACC36" s="168"/>
      <c r="ACD36" s="168"/>
      <c r="ACE36" s="168"/>
      <c r="ACF36" s="168"/>
      <c r="ACG36" s="168"/>
      <c r="ACH36" s="168"/>
      <c r="ACI36" s="168"/>
      <c r="ACJ36" s="168"/>
      <c r="ACK36" s="168"/>
      <c r="ACL36" s="168"/>
      <c r="ACM36" s="168"/>
      <c r="ACN36" s="168"/>
      <c r="ACO36" s="168"/>
      <c r="ACP36" s="168"/>
      <c r="ACQ36" s="168"/>
      <c r="ACR36" s="168"/>
      <c r="ACS36" s="168"/>
      <c r="ACT36" s="168"/>
      <c r="ACU36" s="168"/>
      <c r="ACV36" s="168"/>
      <c r="ACW36" s="168"/>
      <c r="ACX36" s="168"/>
      <c r="ACY36" s="168"/>
      <c r="ACZ36" s="168"/>
      <c r="ADA36" s="168"/>
      <c r="ADB36" s="168"/>
      <c r="ADC36" s="168"/>
      <c r="ADD36" s="168"/>
      <c r="ADE36" s="168"/>
      <c r="ADF36" s="168"/>
      <c r="ADG36" s="168"/>
      <c r="ADH36" s="168"/>
      <c r="ADI36" s="168"/>
      <c r="ADJ36" s="168"/>
      <c r="ADK36" s="168"/>
      <c r="ADL36" s="168"/>
      <c r="ADM36" s="168"/>
      <c r="ADN36" s="168"/>
      <c r="ADO36" s="168"/>
      <c r="ADP36" s="168"/>
      <c r="ADQ36" s="168"/>
      <c r="ADR36" s="168"/>
      <c r="ADS36" s="168"/>
      <c r="ADT36" s="168"/>
      <c r="ADU36" s="168"/>
      <c r="ADV36" s="168"/>
      <c r="ADW36" s="168"/>
      <c r="ADX36" s="168"/>
      <c r="ADY36" s="168"/>
      <c r="ADZ36" s="168"/>
      <c r="AEA36" s="168"/>
      <c r="AEB36" s="168"/>
      <c r="AEC36" s="168"/>
      <c r="AED36" s="168"/>
      <c r="AEE36" s="168"/>
      <c r="AEF36" s="168"/>
      <c r="AEG36" s="168"/>
      <c r="AEH36" s="168"/>
      <c r="AEI36" s="168"/>
      <c r="AEJ36" s="168"/>
      <c r="AEK36" s="168"/>
      <c r="AEL36" s="168"/>
      <c r="AEM36" s="168"/>
      <c r="AEN36" s="168"/>
      <c r="AEO36" s="168"/>
      <c r="AEP36" s="168"/>
      <c r="AEQ36" s="168"/>
      <c r="AER36" s="168"/>
      <c r="AES36" s="168"/>
      <c r="AET36" s="168"/>
      <c r="AEU36" s="168"/>
      <c r="AEV36" s="168"/>
      <c r="AEW36" s="168"/>
      <c r="AEX36" s="168"/>
      <c r="AEY36" s="168"/>
      <c r="AEZ36" s="168"/>
      <c r="AFA36" s="168"/>
      <c r="AFB36" s="168"/>
      <c r="AFC36" s="168"/>
      <c r="AFD36" s="168"/>
      <c r="AFE36" s="168"/>
      <c r="AFF36" s="168"/>
      <c r="AFG36" s="168"/>
      <c r="AFH36" s="168"/>
      <c r="AFI36" s="168"/>
      <c r="AFJ36" s="168"/>
      <c r="AFK36" s="168"/>
      <c r="AFL36" s="168"/>
      <c r="AFM36" s="168"/>
      <c r="AFN36" s="168"/>
      <c r="AFO36" s="168"/>
      <c r="AFP36" s="168"/>
      <c r="AFQ36" s="168"/>
      <c r="AFR36" s="168"/>
      <c r="AFS36" s="168"/>
      <c r="AFT36" s="168"/>
      <c r="AFU36" s="168"/>
      <c r="AFV36" s="168"/>
      <c r="AFW36" s="168"/>
      <c r="AFX36" s="168"/>
      <c r="AFY36" s="168"/>
      <c r="AFZ36" s="168"/>
      <c r="AGA36" s="168"/>
      <c r="AGB36" s="168"/>
      <c r="AGC36" s="168"/>
      <c r="AGD36" s="168"/>
      <c r="AGE36" s="168"/>
      <c r="AGF36" s="168"/>
      <c r="AGG36" s="168"/>
      <c r="AGH36" s="168"/>
      <c r="AGI36" s="168"/>
      <c r="AGJ36" s="168"/>
      <c r="AGK36" s="168"/>
      <c r="AGL36" s="168"/>
      <c r="AGM36" s="168"/>
      <c r="AGN36" s="168"/>
      <c r="AGO36" s="168"/>
      <c r="AGP36" s="168"/>
      <c r="AGQ36" s="168"/>
      <c r="AGR36" s="168"/>
      <c r="AGS36" s="168"/>
      <c r="AGT36" s="168"/>
      <c r="AGU36" s="168"/>
      <c r="AGV36" s="168"/>
      <c r="AGW36" s="168"/>
      <c r="AGX36" s="168"/>
      <c r="AGY36" s="168"/>
      <c r="AGZ36" s="168"/>
      <c r="AHA36" s="168"/>
      <c r="AHB36" s="168"/>
      <c r="AHC36" s="168"/>
      <c r="AHD36" s="168"/>
      <c r="AHE36" s="168"/>
      <c r="AHF36" s="168"/>
      <c r="AHG36" s="168"/>
      <c r="AHH36" s="168"/>
      <c r="AHI36" s="168"/>
      <c r="AHJ36" s="168"/>
      <c r="AHK36" s="168"/>
      <c r="AHL36" s="168"/>
      <c r="AHM36" s="168"/>
      <c r="AHN36" s="168"/>
      <c r="AHO36" s="168"/>
      <c r="AHP36" s="168"/>
      <c r="AHQ36" s="168"/>
      <c r="AHR36" s="168"/>
      <c r="AHS36" s="168"/>
      <c r="AHT36" s="168"/>
      <c r="AHU36" s="168"/>
      <c r="AHV36" s="168"/>
      <c r="AHW36" s="168"/>
      <c r="AHX36" s="168"/>
      <c r="AHY36" s="168"/>
      <c r="AHZ36" s="168"/>
      <c r="AIA36" s="168"/>
      <c r="AIB36" s="168"/>
      <c r="AIC36" s="168"/>
      <c r="AID36" s="168"/>
      <c r="AIE36" s="168"/>
      <c r="AIF36" s="168"/>
      <c r="AIG36" s="168"/>
      <c r="AIH36" s="168"/>
      <c r="AII36" s="168"/>
      <c r="AIJ36" s="168"/>
      <c r="AIK36" s="168"/>
      <c r="AIL36" s="168"/>
      <c r="AIM36" s="168"/>
      <c r="AIN36" s="168"/>
      <c r="AIO36" s="168"/>
      <c r="AIP36" s="168"/>
      <c r="AIQ36" s="168"/>
      <c r="AIR36" s="168"/>
      <c r="AIS36" s="168"/>
      <c r="AIT36" s="168"/>
      <c r="AIU36" s="168"/>
      <c r="AIV36" s="168"/>
      <c r="AIW36" s="168"/>
      <c r="AIX36" s="168"/>
      <c r="AIY36" s="168"/>
      <c r="AIZ36" s="168"/>
      <c r="AJA36" s="168"/>
      <c r="AJB36" s="168"/>
      <c r="AJC36" s="168"/>
      <c r="AJD36" s="168"/>
      <c r="AJE36" s="168"/>
      <c r="AJF36" s="168"/>
      <c r="AJG36" s="168"/>
      <c r="AJH36" s="168"/>
      <c r="AJI36" s="168"/>
      <c r="AJJ36" s="168"/>
      <c r="AJK36" s="168"/>
      <c r="AJL36" s="168"/>
      <c r="AJM36" s="168"/>
      <c r="AJN36" s="168"/>
      <c r="AJO36" s="168"/>
      <c r="AJP36" s="168"/>
      <c r="AJQ36" s="168"/>
      <c r="AJR36" s="168"/>
      <c r="AJS36" s="168"/>
      <c r="AJT36" s="168"/>
      <c r="AJU36" s="168"/>
      <c r="AJV36" s="168"/>
      <c r="AJW36" s="168"/>
      <c r="AJX36" s="168"/>
      <c r="AJY36" s="168"/>
      <c r="AJZ36" s="168"/>
      <c r="AKA36" s="168"/>
      <c r="AKB36" s="168"/>
      <c r="AKC36" s="168"/>
      <c r="AKD36" s="168"/>
      <c r="AKE36" s="168"/>
      <c r="AKF36" s="168"/>
      <c r="AKG36" s="168"/>
      <c r="AKH36" s="168"/>
      <c r="AKI36" s="168"/>
      <c r="AKJ36" s="168"/>
      <c r="AKK36" s="168"/>
      <c r="AKL36" s="168"/>
      <c r="AKM36" s="168"/>
      <c r="AKN36" s="168"/>
      <c r="AKO36" s="168"/>
      <c r="AKP36" s="168"/>
      <c r="AKQ36" s="168"/>
      <c r="AKR36" s="168"/>
      <c r="AKS36" s="168"/>
      <c r="AKT36" s="168"/>
      <c r="AKU36" s="168"/>
      <c r="AKV36" s="168"/>
      <c r="AKW36" s="168"/>
      <c r="AKX36" s="168"/>
      <c r="AKY36" s="168"/>
      <c r="AKZ36" s="168"/>
      <c r="ALA36" s="168"/>
      <c r="ALB36" s="168"/>
      <c r="ALC36" s="168"/>
      <c r="ALD36" s="168"/>
      <c r="ALE36" s="168"/>
      <c r="ALF36" s="168"/>
      <c r="ALG36" s="168"/>
      <c r="ALH36" s="168"/>
      <c r="ALI36" s="168"/>
      <c r="ALJ36" s="168"/>
      <c r="ALK36" s="168"/>
      <c r="ALL36" s="168"/>
      <c r="ALM36" s="168"/>
      <c r="ALN36" s="168"/>
      <c r="ALO36" s="168"/>
      <c r="ALP36" s="168"/>
      <c r="ALQ36" s="168"/>
      <c r="ALR36" s="168"/>
      <c r="ALS36" s="168"/>
      <c r="ALT36" s="168"/>
      <c r="ALU36" s="168"/>
      <c r="ALV36" s="168"/>
      <c r="ALW36" s="168"/>
      <c r="ALX36" s="168"/>
      <c r="ALY36" s="168"/>
      <c r="ALZ36" s="168"/>
      <c r="AMA36" s="168"/>
    </row>
    <row r="37" spans="2:1015" s="153" customFormat="1" x14ac:dyDescent="0.3">
      <c r="C37" s="253"/>
      <c r="D37" s="253"/>
      <c r="E37" s="253"/>
      <c r="F37" s="253"/>
      <c r="G37" s="253"/>
      <c r="H37" s="254"/>
      <c r="I37" s="168"/>
      <c r="J37" s="168"/>
      <c r="K37" s="253"/>
      <c r="L37" s="253"/>
      <c r="M37" s="253"/>
      <c r="N37" s="253"/>
      <c r="O37" s="253"/>
      <c r="P37" s="253"/>
      <c r="Q37" s="254"/>
      <c r="R37" s="168"/>
      <c r="S37" s="255"/>
      <c r="T37" s="256"/>
      <c r="U37" s="256"/>
      <c r="V37" s="256"/>
      <c r="W37" s="256"/>
      <c r="X37" s="256"/>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168"/>
      <c r="GY37" s="168"/>
      <c r="GZ37" s="168"/>
      <c r="HA37" s="168"/>
      <c r="HB37" s="168"/>
      <c r="HC37" s="168"/>
      <c r="HD37" s="168"/>
      <c r="HE37" s="168"/>
      <c r="HF37" s="168"/>
      <c r="HG37" s="168"/>
      <c r="HH37" s="168"/>
      <c r="HI37" s="168"/>
      <c r="HJ37" s="168"/>
      <c r="HK37" s="168"/>
      <c r="HL37" s="168"/>
      <c r="HM37" s="168"/>
      <c r="HN37" s="168"/>
      <c r="HO37" s="168"/>
      <c r="HP37" s="168"/>
      <c r="HQ37" s="168"/>
      <c r="HR37" s="168"/>
      <c r="HS37" s="168"/>
      <c r="HT37" s="168"/>
      <c r="HU37" s="168"/>
      <c r="HV37" s="168"/>
      <c r="HW37" s="168"/>
      <c r="HX37" s="168"/>
      <c r="HY37" s="168"/>
      <c r="HZ37" s="168"/>
      <c r="IA37" s="168"/>
      <c r="IB37" s="168"/>
      <c r="IC37" s="168"/>
      <c r="ID37" s="168"/>
      <c r="IE37" s="168"/>
      <c r="IF37" s="168"/>
      <c r="IG37" s="168"/>
      <c r="IH37" s="168"/>
      <c r="II37" s="168"/>
      <c r="IJ37" s="168"/>
      <c r="IK37" s="168"/>
      <c r="IL37" s="168"/>
      <c r="IM37" s="168"/>
      <c r="IN37" s="168"/>
      <c r="IO37" s="168"/>
      <c r="IP37" s="168"/>
      <c r="IQ37" s="168"/>
      <c r="IR37" s="168"/>
      <c r="IS37" s="168"/>
      <c r="IT37" s="168"/>
      <c r="IU37" s="168"/>
      <c r="IV37" s="168"/>
      <c r="IW37" s="168"/>
      <c r="IX37" s="168"/>
      <c r="IY37" s="168"/>
      <c r="IZ37" s="168"/>
      <c r="JA37" s="168"/>
      <c r="JB37" s="168"/>
      <c r="JC37" s="168"/>
      <c r="JD37" s="168"/>
      <c r="JE37" s="168"/>
      <c r="JF37" s="168"/>
      <c r="JG37" s="168"/>
      <c r="JH37" s="168"/>
      <c r="JI37" s="168"/>
      <c r="JJ37" s="168"/>
      <c r="JK37" s="168"/>
      <c r="JL37" s="168"/>
      <c r="JM37" s="168"/>
      <c r="JN37" s="168"/>
      <c r="JO37" s="168"/>
      <c r="JP37" s="168"/>
      <c r="JQ37" s="168"/>
      <c r="JR37" s="168"/>
      <c r="JS37" s="168"/>
      <c r="JT37" s="168"/>
      <c r="JU37" s="168"/>
      <c r="JV37" s="168"/>
      <c r="JW37" s="168"/>
      <c r="JX37" s="168"/>
      <c r="JY37" s="168"/>
      <c r="JZ37" s="168"/>
      <c r="KA37" s="168"/>
      <c r="KB37" s="168"/>
      <c r="KC37" s="168"/>
      <c r="KD37" s="168"/>
      <c r="KE37" s="168"/>
      <c r="KF37" s="168"/>
      <c r="KG37" s="168"/>
      <c r="KH37" s="168"/>
      <c r="KI37" s="168"/>
      <c r="KJ37" s="168"/>
      <c r="KK37" s="168"/>
      <c r="KL37" s="168"/>
      <c r="KM37" s="168"/>
      <c r="KN37" s="168"/>
      <c r="KO37" s="168"/>
      <c r="KP37" s="168"/>
      <c r="KQ37" s="168"/>
      <c r="KR37" s="168"/>
      <c r="KS37" s="168"/>
      <c r="KT37" s="168"/>
      <c r="KU37" s="168"/>
      <c r="KV37" s="168"/>
      <c r="KW37" s="168"/>
      <c r="KX37" s="168"/>
      <c r="KY37" s="168"/>
      <c r="KZ37" s="168"/>
      <c r="LA37" s="168"/>
      <c r="LB37" s="168"/>
      <c r="LC37" s="168"/>
      <c r="LD37" s="168"/>
      <c r="LE37" s="168"/>
      <c r="LF37" s="168"/>
      <c r="LG37" s="168"/>
      <c r="LH37" s="168"/>
      <c r="LI37" s="168"/>
      <c r="LJ37" s="168"/>
      <c r="LK37" s="168"/>
      <c r="LL37" s="168"/>
      <c r="LM37" s="168"/>
      <c r="LN37" s="168"/>
      <c r="LO37" s="168"/>
      <c r="LP37" s="168"/>
      <c r="LQ37" s="168"/>
      <c r="LR37" s="168"/>
      <c r="LS37" s="168"/>
      <c r="LT37" s="168"/>
      <c r="LU37" s="168"/>
      <c r="LV37" s="168"/>
      <c r="LW37" s="168"/>
      <c r="LX37" s="168"/>
      <c r="LY37" s="168"/>
      <c r="LZ37" s="168"/>
      <c r="MA37" s="168"/>
      <c r="MB37" s="168"/>
      <c r="MC37" s="168"/>
      <c r="MD37" s="168"/>
      <c r="ME37" s="168"/>
      <c r="MF37" s="168"/>
      <c r="MG37" s="168"/>
      <c r="MH37" s="168"/>
      <c r="MI37" s="168"/>
      <c r="MJ37" s="168"/>
      <c r="MK37" s="168"/>
      <c r="ML37" s="168"/>
      <c r="MM37" s="168"/>
      <c r="MN37" s="168"/>
      <c r="MO37" s="168"/>
      <c r="MP37" s="168"/>
      <c r="MQ37" s="168"/>
      <c r="MR37" s="168"/>
      <c r="MS37" s="168"/>
      <c r="MT37" s="168"/>
      <c r="MU37" s="168"/>
      <c r="MV37" s="168"/>
      <c r="MW37" s="168"/>
      <c r="MX37" s="168"/>
      <c r="MY37" s="168"/>
      <c r="MZ37" s="168"/>
      <c r="NA37" s="168"/>
      <c r="NB37" s="168"/>
      <c r="NC37" s="168"/>
      <c r="ND37" s="168"/>
      <c r="NE37" s="168"/>
      <c r="NF37" s="168"/>
      <c r="NG37" s="168"/>
      <c r="NH37" s="168"/>
      <c r="NI37" s="168"/>
      <c r="NJ37" s="168"/>
      <c r="NK37" s="168"/>
      <c r="NL37" s="168"/>
      <c r="NM37" s="168"/>
      <c r="NN37" s="168"/>
      <c r="NO37" s="168"/>
      <c r="NP37" s="168"/>
      <c r="NQ37" s="168"/>
      <c r="NR37" s="168"/>
      <c r="NS37" s="168"/>
      <c r="NT37" s="168"/>
      <c r="NU37" s="168"/>
      <c r="NV37" s="168"/>
      <c r="NW37" s="168"/>
      <c r="NX37" s="168"/>
      <c r="NY37" s="168"/>
      <c r="NZ37" s="168"/>
      <c r="OA37" s="168"/>
      <c r="OB37" s="168"/>
      <c r="OC37" s="168"/>
      <c r="OD37" s="168"/>
      <c r="OE37" s="168"/>
      <c r="OF37" s="168"/>
      <c r="OG37" s="168"/>
      <c r="OH37" s="168"/>
      <c r="OI37" s="168"/>
      <c r="OJ37" s="168"/>
      <c r="OK37" s="168"/>
      <c r="OL37" s="168"/>
      <c r="OM37" s="168"/>
      <c r="ON37" s="168"/>
      <c r="OO37" s="168"/>
      <c r="OP37" s="168"/>
      <c r="OQ37" s="168"/>
      <c r="OR37" s="168"/>
      <c r="OS37" s="168"/>
      <c r="OT37" s="168"/>
      <c r="OU37" s="168"/>
      <c r="OV37" s="168"/>
      <c r="OW37" s="168"/>
      <c r="OX37" s="168"/>
      <c r="OY37" s="168"/>
      <c r="OZ37" s="168"/>
      <c r="PA37" s="168"/>
      <c r="PB37" s="168"/>
      <c r="PC37" s="168"/>
      <c r="PD37" s="168"/>
      <c r="PE37" s="168"/>
      <c r="PF37" s="168"/>
      <c r="PG37" s="168"/>
      <c r="PH37" s="168"/>
      <c r="PI37" s="168"/>
      <c r="PJ37" s="168"/>
      <c r="PK37" s="168"/>
      <c r="PL37" s="168"/>
      <c r="PM37" s="168"/>
      <c r="PN37" s="168"/>
      <c r="PO37" s="168"/>
      <c r="PP37" s="168"/>
      <c r="PQ37" s="168"/>
      <c r="PR37" s="168"/>
      <c r="PS37" s="168"/>
      <c r="PT37" s="168"/>
      <c r="PU37" s="168"/>
      <c r="PV37" s="168"/>
      <c r="PW37" s="168"/>
      <c r="PX37" s="168"/>
      <c r="PY37" s="168"/>
      <c r="PZ37" s="168"/>
      <c r="QA37" s="168"/>
      <c r="QB37" s="168"/>
      <c r="QC37" s="168"/>
      <c r="QD37" s="168"/>
      <c r="QE37" s="168"/>
      <c r="QF37" s="168"/>
      <c r="QG37" s="168"/>
      <c r="QH37" s="168"/>
      <c r="QI37" s="168"/>
      <c r="QJ37" s="168"/>
      <c r="QK37" s="168"/>
      <c r="QL37" s="168"/>
      <c r="QM37" s="168"/>
      <c r="QN37" s="168"/>
      <c r="QO37" s="168"/>
      <c r="QP37" s="168"/>
      <c r="QQ37" s="168"/>
      <c r="QR37" s="168"/>
      <c r="QS37" s="168"/>
      <c r="QT37" s="168"/>
      <c r="QU37" s="168"/>
      <c r="QV37" s="168"/>
      <c r="QW37" s="168"/>
      <c r="QX37" s="168"/>
      <c r="QY37" s="168"/>
      <c r="QZ37" s="168"/>
      <c r="RA37" s="168"/>
      <c r="RB37" s="168"/>
      <c r="RC37" s="168"/>
      <c r="RD37" s="168"/>
      <c r="RE37" s="168"/>
      <c r="RF37" s="168"/>
      <c r="RG37" s="168"/>
      <c r="RH37" s="168"/>
      <c r="RI37" s="168"/>
      <c r="RJ37" s="168"/>
      <c r="RK37" s="168"/>
      <c r="RL37" s="168"/>
      <c r="RM37" s="168"/>
      <c r="RN37" s="168"/>
      <c r="RO37" s="168"/>
      <c r="RP37" s="168"/>
      <c r="RQ37" s="168"/>
      <c r="RR37" s="168"/>
      <c r="RS37" s="168"/>
      <c r="RT37" s="168"/>
      <c r="RU37" s="168"/>
      <c r="RV37" s="168"/>
      <c r="RW37" s="168"/>
      <c r="RX37" s="168"/>
      <c r="RY37" s="168"/>
      <c r="RZ37" s="168"/>
      <c r="SA37" s="168"/>
      <c r="SB37" s="168"/>
      <c r="SC37" s="168"/>
      <c r="SD37" s="168"/>
      <c r="SE37" s="168"/>
      <c r="SF37" s="168"/>
      <c r="SG37" s="168"/>
      <c r="SH37" s="168"/>
      <c r="SI37" s="168"/>
      <c r="SJ37" s="168"/>
      <c r="SK37" s="168"/>
      <c r="SL37" s="168"/>
      <c r="SM37" s="168"/>
      <c r="SN37" s="168"/>
      <c r="SO37" s="168"/>
      <c r="SP37" s="168"/>
      <c r="SQ37" s="168"/>
      <c r="SR37" s="168"/>
      <c r="SS37" s="168"/>
      <c r="ST37" s="168"/>
      <c r="SU37" s="168"/>
      <c r="SV37" s="168"/>
      <c r="SW37" s="168"/>
      <c r="SX37" s="168"/>
      <c r="SY37" s="168"/>
      <c r="SZ37" s="168"/>
      <c r="TA37" s="168"/>
      <c r="TB37" s="168"/>
      <c r="TC37" s="168"/>
      <c r="TD37" s="168"/>
      <c r="TE37" s="168"/>
      <c r="TF37" s="168"/>
      <c r="TG37" s="168"/>
      <c r="TH37" s="168"/>
      <c r="TI37" s="168"/>
      <c r="TJ37" s="168"/>
      <c r="TK37" s="168"/>
      <c r="TL37" s="168"/>
      <c r="TM37" s="168"/>
      <c r="TN37" s="168"/>
      <c r="TO37" s="168"/>
      <c r="TP37" s="168"/>
      <c r="TQ37" s="168"/>
      <c r="TR37" s="168"/>
      <c r="TS37" s="168"/>
      <c r="TT37" s="168"/>
      <c r="TU37" s="168"/>
      <c r="TV37" s="168"/>
      <c r="TW37" s="168"/>
      <c r="TX37" s="168"/>
      <c r="TY37" s="168"/>
      <c r="TZ37" s="168"/>
      <c r="UA37" s="168"/>
      <c r="UB37" s="168"/>
      <c r="UC37" s="168"/>
      <c r="UD37" s="168"/>
      <c r="UE37" s="168"/>
      <c r="UF37" s="168"/>
      <c r="UG37" s="168"/>
      <c r="UH37" s="168"/>
      <c r="UI37" s="168"/>
      <c r="UJ37" s="168"/>
      <c r="UK37" s="168"/>
      <c r="UL37" s="168"/>
      <c r="UM37" s="168"/>
      <c r="UN37" s="168"/>
      <c r="UO37" s="168"/>
      <c r="UP37" s="168"/>
      <c r="UQ37" s="168"/>
      <c r="UR37" s="168"/>
      <c r="US37" s="168"/>
      <c r="UT37" s="168"/>
      <c r="UU37" s="168"/>
      <c r="UV37" s="168"/>
      <c r="UW37" s="168"/>
      <c r="UX37" s="168"/>
      <c r="UY37" s="168"/>
      <c r="UZ37" s="168"/>
      <c r="VA37" s="168"/>
      <c r="VB37" s="168"/>
      <c r="VC37" s="168"/>
      <c r="VD37" s="168"/>
      <c r="VE37" s="168"/>
      <c r="VF37" s="168"/>
      <c r="VG37" s="168"/>
      <c r="VH37" s="168"/>
      <c r="VI37" s="168"/>
      <c r="VJ37" s="168"/>
      <c r="VK37" s="168"/>
      <c r="VL37" s="168"/>
      <c r="VM37" s="168"/>
      <c r="VN37" s="168"/>
      <c r="VO37" s="168"/>
      <c r="VP37" s="168"/>
      <c r="VQ37" s="168"/>
      <c r="VR37" s="168"/>
      <c r="VS37" s="168"/>
      <c r="VT37" s="168"/>
      <c r="VU37" s="168"/>
      <c r="VV37" s="168"/>
      <c r="VW37" s="168"/>
      <c r="VX37" s="168"/>
      <c r="VY37" s="168"/>
      <c r="VZ37" s="168"/>
      <c r="WA37" s="168"/>
      <c r="WB37" s="168"/>
      <c r="WC37" s="168"/>
      <c r="WD37" s="168"/>
      <c r="WE37" s="168"/>
      <c r="WF37" s="168"/>
      <c r="WG37" s="168"/>
      <c r="WH37" s="168"/>
      <c r="WI37" s="168"/>
      <c r="WJ37" s="168"/>
      <c r="WK37" s="168"/>
      <c r="WL37" s="168"/>
      <c r="WM37" s="168"/>
      <c r="WN37" s="168"/>
      <c r="WO37" s="168"/>
      <c r="WP37" s="168"/>
      <c r="WQ37" s="168"/>
      <c r="WR37" s="168"/>
      <c r="WS37" s="168"/>
      <c r="WT37" s="168"/>
      <c r="WU37" s="168"/>
      <c r="WV37" s="168"/>
      <c r="WW37" s="168"/>
      <c r="WX37" s="168"/>
      <c r="WY37" s="168"/>
      <c r="WZ37" s="168"/>
      <c r="XA37" s="168"/>
      <c r="XB37" s="168"/>
      <c r="XC37" s="168"/>
      <c r="XD37" s="168"/>
      <c r="XE37" s="168"/>
      <c r="XF37" s="168"/>
      <c r="XG37" s="168"/>
      <c r="XH37" s="168"/>
      <c r="XI37" s="168"/>
      <c r="XJ37" s="168"/>
      <c r="XK37" s="168"/>
      <c r="XL37" s="168"/>
      <c r="XM37" s="168"/>
      <c r="XN37" s="168"/>
      <c r="XO37" s="168"/>
      <c r="XP37" s="168"/>
      <c r="XQ37" s="168"/>
      <c r="XR37" s="168"/>
      <c r="XS37" s="168"/>
      <c r="XT37" s="168"/>
      <c r="XU37" s="168"/>
      <c r="XV37" s="168"/>
      <c r="XW37" s="168"/>
      <c r="XX37" s="168"/>
      <c r="XY37" s="168"/>
      <c r="XZ37" s="168"/>
      <c r="YA37" s="168"/>
      <c r="YB37" s="168"/>
      <c r="YC37" s="168"/>
      <c r="YD37" s="168"/>
      <c r="YE37" s="168"/>
      <c r="YF37" s="168"/>
      <c r="YG37" s="168"/>
      <c r="YH37" s="168"/>
      <c r="YI37" s="168"/>
      <c r="YJ37" s="168"/>
      <c r="YK37" s="168"/>
      <c r="YL37" s="168"/>
      <c r="YM37" s="168"/>
      <c r="YN37" s="168"/>
      <c r="YO37" s="168"/>
      <c r="YP37" s="168"/>
      <c r="YQ37" s="168"/>
      <c r="YR37" s="168"/>
      <c r="YS37" s="168"/>
      <c r="YT37" s="168"/>
      <c r="YU37" s="168"/>
      <c r="YV37" s="168"/>
      <c r="YW37" s="168"/>
      <c r="YX37" s="168"/>
      <c r="YY37" s="168"/>
      <c r="YZ37" s="168"/>
      <c r="ZA37" s="168"/>
      <c r="ZB37" s="168"/>
      <c r="ZC37" s="168"/>
      <c r="ZD37" s="168"/>
      <c r="ZE37" s="168"/>
      <c r="ZF37" s="168"/>
      <c r="ZG37" s="168"/>
      <c r="ZH37" s="168"/>
      <c r="ZI37" s="168"/>
      <c r="ZJ37" s="168"/>
      <c r="ZK37" s="168"/>
      <c r="ZL37" s="168"/>
      <c r="ZM37" s="168"/>
      <c r="ZN37" s="168"/>
      <c r="ZO37" s="168"/>
      <c r="ZP37" s="168"/>
      <c r="ZQ37" s="168"/>
      <c r="ZR37" s="168"/>
      <c r="ZS37" s="168"/>
      <c r="ZT37" s="168"/>
      <c r="ZU37" s="168"/>
      <c r="ZV37" s="168"/>
      <c r="ZW37" s="168"/>
      <c r="ZX37" s="168"/>
      <c r="ZY37" s="168"/>
      <c r="ZZ37" s="168"/>
      <c r="AAA37" s="168"/>
      <c r="AAB37" s="168"/>
      <c r="AAC37" s="168"/>
      <c r="AAD37" s="168"/>
      <c r="AAE37" s="168"/>
      <c r="AAF37" s="168"/>
      <c r="AAG37" s="168"/>
      <c r="AAH37" s="168"/>
      <c r="AAI37" s="168"/>
      <c r="AAJ37" s="168"/>
      <c r="AAK37" s="168"/>
      <c r="AAL37" s="168"/>
      <c r="AAM37" s="168"/>
      <c r="AAN37" s="168"/>
      <c r="AAO37" s="168"/>
      <c r="AAP37" s="168"/>
      <c r="AAQ37" s="168"/>
      <c r="AAR37" s="168"/>
      <c r="AAS37" s="168"/>
      <c r="AAT37" s="168"/>
      <c r="AAU37" s="168"/>
      <c r="AAV37" s="168"/>
      <c r="AAW37" s="168"/>
      <c r="AAX37" s="168"/>
      <c r="AAY37" s="168"/>
      <c r="AAZ37" s="168"/>
      <c r="ABA37" s="168"/>
      <c r="ABB37" s="168"/>
      <c r="ABC37" s="168"/>
      <c r="ABD37" s="168"/>
      <c r="ABE37" s="168"/>
      <c r="ABF37" s="168"/>
      <c r="ABG37" s="168"/>
      <c r="ABH37" s="168"/>
      <c r="ABI37" s="168"/>
      <c r="ABJ37" s="168"/>
      <c r="ABK37" s="168"/>
      <c r="ABL37" s="168"/>
      <c r="ABM37" s="168"/>
      <c r="ABN37" s="168"/>
      <c r="ABO37" s="168"/>
      <c r="ABP37" s="168"/>
      <c r="ABQ37" s="168"/>
      <c r="ABR37" s="168"/>
      <c r="ABS37" s="168"/>
      <c r="ABT37" s="168"/>
      <c r="ABU37" s="168"/>
      <c r="ABV37" s="168"/>
      <c r="ABW37" s="168"/>
      <c r="ABX37" s="168"/>
      <c r="ABY37" s="168"/>
      <c r="ABZ37" s="168"/>
      <c r="ACA37" s="168"/>
      <c r="ACB37" s="168"/>
      <c r="ACC37" s="168"/>
      <c r="ACD37" s="168"/>
      <c r="ACE37" s="168"/>
      <c r="ACF37" s="168"/>
      <c r="ACG37" s="168"/>
      <c r="ACH37" s="168"/>
      <c r="ACI37" s="168"/>
      <c r="ACJ37" s="168"/>
      <c r="ACK37" s="168"/>
      <c r="ACL37" s="168"/>
      <c r="ACM37" s="168"/>
      <c r="ACN37" s="168"/>
      <c r="ACO37" s="168"/>
      <c r="ACP37" s="168"/>
      <c r="ACQ37" s="168"/>
      <c r="ACR37" s="168"/>
      <c r="ACS37" s="168"/>
      <c r="ACT37" s="168"/>
      <c r="ACU37" s="168"/>
      <c r="ACV37" s="168"/>
      <c r="ACW37" s="168"/>
      <c r="ACX37" s="168"/>
      <c r="ACY37" s="168"/>
      <c r="ACZ37" s="168"/>
      <c r="ADA37" s="168"/>
      <c r="ADB37" s="168"/>
      <c r="ADC37" s="168"/>
      <c r="ADD37" s="168"/>
      <c r="ADE37" s="168"/>
      <c r="ADF37" s="168"/>
      <c r="ADG37" s="168"/>
      <c r="ADH37" s="168"/>
      <c r="ADI37" s="168"/>
      <c r="ADJ37" s="168"/>
      <c r="ADK37" s="168"/>
      <c r="ADL37" s="168"/>
      <c r="ADM37" s="168"/>
      <c r="ADN37" s="168"/>
      <c r="ADO37" s="168"/>
      <c r="ADP37" s="168"/>
      <c r="ADQ37" s="168"/>
      <c r="ADR37" s="168"/>
      <c r="ADS37" s="168"/>
      <c r="ADT37" s="168"/>
      <c r="ADU37" s="168"/>
      <c r="ADV37" s="168"/>
      <c r="ADW37" s="168"/>
      <c r="ADX37" s="168"/>
      <c r="ADY37" s="168"/>
      <c r="ADZ37" s="168"/>
      <c r="AEA37" s="168"/>
      <c r="AEB37" s="168"/>
      <c r="AEC37" s="168"/>
      <c r="AED37" s="168"/>
      <c r="AEE37" s="168"/>
      <c r="AEF37" s="168"/>
      <c r="AEG37" s="168"/>
      <c r="AEH37" s="168"/>
      <c r="AEI37" s="168"/>
      <c r="AEJ37" s="168"/>
      <c r="AEK37" s="168"/>
      <c r="AEL37" s="168"/>
      <c r="AEM37" s="168"/>
      <c r="AEN37" s="168"/>
      <c r="AEO37" s="168"/>
      <c r="AEP37" s="168"/>
      <c r="AEQ37" s="168"/>
      <c r="AER37" s="168"/>
      <c r="AES37" s="168"/>
      <c r="AET37" s="168"/>
      <c r="AEU37" s="168"/>
      <c r="AEV37" s="168"/>
      <c r="AEW37" s="168"/>
      <c r="AEX37" s="168"/>
      <c r="AEY37" s="168"/>
      <c r="AEZ37" s="168"/>
      <c r="AFA37" s="168"/>
      <c r="AFB37" s="168"/>
      <c r="AFC37" s="168"/>
      <c r="AFD37" s="168"/>
      <c r="AFE37" s="168"/>
      <c r="AFF37" s="168"/>
      <c r="AFG37" s="168"/>
      <c r="AFH37" s="168"/>
      <c r="AFI37" s="168"/>
      <c r="AFJ37" s="168"/>
      <c r="AFK37" s="168"/>
      <c r="AFL37" s="168"/>
      <c r="AFM37" s="168"/>
      <c r="AFN37" s="168"/>
      <c r="AFO37" s="168"/>
      <c r="AFP37" s="168"/>
      <c r="AFQ37" s="168"/>
      <c r="AFR37" s="168"/>
      <c r="AFS37" s="168"/>
      <c r="AFT37" s="168"/>
      <c r="AFU37" s="168"/>
      <c r="AFV37" s="168"/>
      <c r="AFW37" s="168"/>
      <c r="AFX37" s="168"/>
      <c r="AFY37" s="168"/>
      <c r="AFZ37" s="168"/>
      <c r="AGA37" s="168"/>
      <c r="AGB37" s="168"/>
      <c r="AGC37" s="168"/>
      <c r="AGD37" s="168"/>
      <c r="AGE37" s="168"/>
      <c r="AGF37" s="168"/>
      <c r="AGG37" s="168"/>
      <c r="AGH37" s="168"/>
      <c r="AGI37" s="168"/>
      <c r="AGJ37" s="168"/>
      <c r="AGK37" s="168"/>
      <c r="AGL37" s="168"/>
      <c r="AGM37" s="168"/>
      <c r="AGN37" s="168"/>
      <c r="AGO37" s="168"/>
      <c r="AGP37" s="168"/>
      <c r="AGQ37" s="168"/>
      <c r="AGR37" s="168"/>
      <c r="AGS37" s="168"/>
      <c r="AGT37" s="168"/>
      <c r="AGU37" s="168"/>
      <c r="AGV37" s="168"/>
      <c r="AGW37" s="168"/>
      <c r="AGX37" s="168"/>
      <c r="AGY37" s="168"/>
      <c r="AGZ37" s="168"/>
      <c r="AHA37" s="168"/>
      <c r="AHB37" s="168"/>
      <c r="AHC37" s="168"/>
      <c r="AHD37" s="168"/>
      <c r="AHE37" s="168"/>
      <c r="AHF37" s="168"/>
      <c r="AHG37" s="168"/>
      <c r="AHH37" s="168"/>
      <c r="AHI37" s="168"/>
      <c r="AHJ37" s="168"/>
      <c r="AHK37" s="168"/>
      <c r="AHL37" s="168"/>
      <c r="AHM37" s="168"/>
      <c r="AHN37" s="168"/>
      <c r="AHO37" s="168"/>
      <c r="AHP37" s="168"/>
      <c r="AHQ37" s="168"/>
      <c r="AHR37" s="168"/>
      <c r="AHS37" s="168"/>
      <c r="AHT37" s="168"/>
      <c r="AHU37" s="168"/>
      <c r="AHV37" s="168"/>
      <c r="AHW37" s="168"/>
      <c r="AHX37" s="168"/>
      <c r="AHY37" s="168"/>
      <c r="AHZ37" s="168"/>
      <c r="AIA37" s="168"/>
      <c r="AIB37" s="168"/>
      <c r="AIC37" s="168"/>
      <c r="AID37" s="168"/>
      <c r="AIE37" s="168"/>
      <c r="AIF37" s="168"/>
      <c r="AIG37" s="168"/>
      <c r="AIH37" s="168"/>
      <c r="AII37" s="168"/>
      <c r="AIJ37" s="168"/>
      <c r="AIK37" s="168"/>
      <c r="AIL37" s="168"/>
      <c r="AIM37" s="168"/>
      <c r="AIN37" s="168"/>
      <c r="AIO37" s="168"/>
      <c r="AIP37" s="168"/>
      <c r="AIQ37" s="168"/>
      <c r="AIR37" s="168"/>
      <c r="AIS37" s="168"/>
      <c r="AIT37" s="168"/>
      <c r="AIU37" s="168"/>
      <c r="AIV37" s="168"/>
      <c r="AIW37" s="168"/>
      <c r="AIX37" s="168"/>
      <c r="AIY37" s="168"/>
      <c r="AIZ37" s="168"/>
      <c r="AJA37" s="168"/>
      <c r="AJB37" s="168"/>
      <c r="AJC37" s="168"/>
      <c r="AJD37" s="168"/>
      <c r="AJE37" s="168"/>
      <c r="AJF37" s="168"/>
      <c r="AJG37" s="168"/>
      <c r="AJH37" s="168"/>
      <c r="AJI37" s="168"/>
      <c r="AJJ37" s="168"/>
      <c r="AJK37" s="168"/>
      <c r="AJL37" s="168"/>
      <c r="AJM37" s="168"/>
      <c r="AJN37" s="168"/>
      <c r="AJO37" s="168"/>
      <c r="AJP37" s="168"/>
      <c r="AJQ37" s="168"/>
      <c r="AJR37" s="168"/>
      <c r="AJS37" s="168"/>
      <c r="AJT37" s="168"/>
      <c r="AJU37" s="168"/>
      <c r="AJV37" s="168"/>
      <c r="AJW37" s="168"/>
      <c r="AJX37" s="168"/>
      <c r="AJY37" s="168"/>
      <c r="AJZ37" s="168"/>
      <c r="AKA37" s="168"/>
      <c r="AKB37" s="168"/>
      <c r="AKC37" s="168"/>
      <c r="AKD37" s="168"/>
      <c r="AKE37" s="168"/>
      <c r="AKF37" s="168"/>
      <c r="AKG37" s="168"/>
      <c r="AKH37" s="168"/>
      <c r="AKI37" s="168"/>
      <c r="AKJ37" s="168"/>
      <c r="AKK37" s="168"/>
      <c r="AKL37" s="168"/>
      <c r="AKM37" s="168"/>
      <c r="AKN37" s="168"/>
      <c r="AKO37" s="168"/>
      <c r="AKP37" s="168"/>
      <c r="AKQ37" s="168"/>
      <c r="AKR37" s="168"/>
      <c r="AKS37" s="168"/>
      <c r="AKT37" s="168"/>
      <c r="AKU37" s="168"/>
      <c r="AKV37" s="168"/>
      <c r="AKW37" s="168"/>
      <c r="AKX37" s="168"/>
      <c r="AKY37" s="168"/>
      <c r="AKZ37" s="168"/>
      <c r="ALA37" s="168"/>
      <c r="ALB37" s="168"/>
      <c r="ALC37" s="168"/>
      <c r="ALD37" s="168"/>
      <c r="ALE37" s="168"/>
      <c r="ALF37" s="168"/>
      <c r="ALG37" s="168"/>
      <c r="ALH37" s="168"/>
      <c r="ALI37" s="168"/>
      <c r="ALJ37" s="168"/>
      <c r="ALK37" s="168"/>
      <c r="ALL37" s="168"/>
      <c r="ALM37" s="168"/>
      <c r="ALN37" s="168"/>
      <c r="ALO37" s="168"/>
      <c r="ALP37" s="168"/>
      <c r="ALQ37" s="168"/>
      <c r="ALR37" s="168"/>
      <c r="ALS37" s="168"/>
      <c r="ALT37" s="168"/>
      <c r="ALU37" s="168"/>
      <c r="ALV37" s="168"/>
      <c r="ALW37" s="168"/>
      <c r="ALX37" s="168"/>
      <c r="ALY37" s="168"/>
      <c r="ALZ37" s="168"/>
      <c r="AMA37" s="168"/>
    </row>
    <row r="38" spans="2:1015" s="153" customFormat="1" x14ac:dyDescent="0.3">
      <c r="C38" s="253"/>
      <c r="D38" s="253"/>
      <c r="E38" s="253"/>
      <c r="F38" s="253"/>
      <c r="G38" s="253"/>
      <c r="H38" s="254"/>
      <c r="I38" s="168"/>
      <c r="J38" s="168"/>
      <c r="K38" s="253"/>
      <c r="L38" s="253"/>
      <c r="M38" s="253"/>
      <c r="N38" s="253"/>
      <c r="O38" s="253"/>
      <c r="P38" s="253"/>
      <c r="Q38" s="254"/>
      <c r="R38" s="168"/>
      <c r="S38" s="255"/>
      <c r="T38" s="256"/>
      <c r="U38" s="256"/>
      <c r="V38" s="256"/>
      <c r="W38" s="256"/>
      <c r="X38" s="256"/>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168"/>
      <c r="FP38" s="168"/>
      <c r="FQ38" s="168"/>
      <c r="FR38" s="168"/>
      <c r="FS38" s="168"/>
      <c r="FT38" s="168"/>
      <c r="FU38" s="168"/>
      <c r="FV38" s="168"/>
      <c r="FW38" s="168"/>
      <c r="FX38" s="168"/>
      <c r="FY38" s="168"/>
      <c r="FZ38" s="168"/>
      <c r="GA38" s="168"/>
      <c r="GB38" s="168"/>
      <c r="GC38" s="168"/>
      <c r="GD38" s="168"/>
      <c r="GE38" s="168"/>
      <c r="GF38" s="168"/>
      <c r="GG38" s="168"/>
      <c r="GH38" s="168"/>
      <c r="GI38" s="168"/>
      <c r="GJ38" s="168"/>
      <c r="GK38" s="168"/>
      <c r="GL38" s="168"/>
      <c r="GM38" s="168"/>
      <c r="GN38" s="168"/>
      <c r="GO38" s="168"/>
      <c r="GP38" s="168"/>
      <c r="GQ38" s="168"/>
      <c r="GR38" s="168"/>
      <c r="GS38" s="168"/>
      <c r="GT38" s="168"/>
      <c r="GU38" s="168"/>
      <c r="GV38" s="168"/>
      <c r="GW38" s="168"/>
      <c r="GX38" s="168"/>
      <c r="GY38" s="168"/>
      <c r="GZ38" s="168"/>
      <c r="HA38" s="168"/>
      <c r="HB38" s="168"/>
      <c r="HC38" s="168"/>
      <c r="HD38" s="168"/>
      <c r="HE38" s="168"/>
      <c r="HF38" s="168"/>
      <c r="HG38" s="168"/>
      <c r="HH38" s="168"/>
      <c r="HI38" s="168"/>
      <c r="HJ38" s="168"/>
      <c r="HK38" s="168"/>
      <c r="HL38" s="168"/>
      <c r="HM38" s="168"/>
      <c r="HN38" s="168"/>
      <c r="HO38" s="168"/>
      <c r="HP38" s="168"/>
      <c r="HQ38" s="168"/>
      <c r="HR38" s="168"/>
      <c r="HS38" s="168"/>
      <c r="HT38" s="168"/>
      <c r="HU38" s="168"/>
      <c r="HV38" s="168"/>
      <c r="HW38" s="168"/>
      <c r="HX38" s="168"/>
      <c r="HY38" s="168"/>
      <c r="HZ38" s="168"/>
      <c r="IA38" s="168"/>
      <c r="IB38" s="168"/>
      <c r="IC38" s="168"/>
      <c r="ID38" s="168"/>
      <c r="IE38" s="168"/>
      <c r="IF38" s="168"/>
      <c r="IG38" s="168"/>
      <c r="IH38" s="168"/>
      <c r="II38" s="168"/>
      <c r="IJ38" s="168"/>
      <c r="IK38" s="168"/>
      <c r="IL38" s="168"/>
      <c r="IM38" s="168"/>
      <c r="IN38" s="168"/>
      <c r="IO38" s="168"/>
      <c r="IP38" s="168"/>
      <c r="IQ38" s="168"/>
      <c r="IR38" s="168"/>
      <c r="IS38" s="168"/>
      <c r="IT38" s="168"/>
      <c r="IU38" s="168"/>
      <c r="IV38" s="168"/>
      <c r="IW38" s="168"/>
      <c r="IX38" s="168"/>
      <c r="IY38" s="168"/>
      <c r="IZ38" s="168"/>
      <c r="JA38" s="168"/>
      <c r="JB38" s="168"/>
      <c r="JC38" s="168"/>
      <c r="JD38" s="168"/>
      <c r="JE38" s="168"/>
      <c r="JF38" s="168"/>
      <c r="JG38" s="168"/>
      <c r="JH38" s="168"/>
      <c r="JI38" s="168"/>
      <c r="JJ38" s="168"/>
      <c r="JK38" s="168"/>
      <c r="JL38" s="168"/>
      <c r="JM38" s="168"/>
      <c r="JN38" s="168"/>
      <c r="JO38" s="168"/>
      <c r="JP38" s="168"/>
      <c r="JQ38" s="168"/>
      <c r="JR38" s="168"/>
      <c r="JS38" s="168"/>
      <c r="JT38" s="168"/>
      <c r="JU38" s="168"/>
      <c r="JV38" s="168"/>
      <c r="JW38" s="168"/>
      <c r="JX38" s="168"/>
      <c r="JY38" s="168"/>
      <c r="JZ38" s="168"/>
      <c r="KA38" s="168"/>
      <c r="KB38" s="168"/>
      <c r="KC38" s="168"/>
      <c r="KD38" s="168"/>
      <c r="KE38" s="168"/>
      <c r="KF38" s="168"/>
      <c r="KG38" s="168"/>
      <c r="KH38" s="168"/>
      <c r="KI38" s="168"/>
      <c r="KJ38" s="168"/>
      <c r="KK38" s="168"/>
      <c r="KL38" s="168"/>
      <c r="KM38" s="168"/>
      <c r="KN38" s="168"/>
      <c r="KO38" s="168"/>
      <c r="KP38" s="168"/>
      <c r="KQ38" s="168"/>
      <c r="KR38" s="168"/>
      <c r="KS38" s="168"/>
      <c r="KT38" s="168"/>
      <c r="KU38" s="168"/>
      <c r="KV38" s="168"/>
      <c r="KW38" s="168"/>
      <c r="KX38" s="168"/>
      <c r="KY38" s="168"/>
      <c r="KZ38" s="168"/>
      <c r="LA38" s="168"/>
      <c r="LB38" s="168"/>
      <c r="LC38" s="168"/>
      <c r="LD38" s="168"/>
      <c r="LE38" s="168"/>
      <c r="LF38" s="168"/>
      <c r="LG38" s="168"/>
      <c r="LH38" s="168"/>
      <c r="LI38" s="168"/>
      <c r="LJ38" s="168"/>
      <c r="LK38" s="168"/>
      <c r="LL38" s="168"/>
      <c r="LM38" s="168"/>
      <c r="LN38" s="168"/>
      <c r="LO38" s="168"/>
      <c r="LP38" s="168"/>
      <c r="LQ38" s="168"/>
      <c r="LR38" s="168"/>
      <c r="LS38" s="168"/>
      <c r="LT38" s="168"/>
      <c r="LU38" s="168"/>
      <c r="LV38" s="168"/>
      <c r="LW38" s="168"/>
      <c r="LX38" s="168"/>
      <c r="LY38" s="168"/>
      <c r="LZ38" s="168"/>
      <c r="MA38" s="168"/>
      <c r="MB38" s="168"/>
      <c r="MC38" s="168"/>
      <c r="MD38" s="168"/>
      <c r="ME38" s="168"/>
      <c r="MF38" s="168"/>
      <c r="MG38" s="168"/>
      <c r="MH38" s="168"/>
      <c r="MI38" s="168"/>
      <c r="MJ38" s="168"/>
      <c r="MK38" s="168"/>
      <c r="ML38" s="168"/>
      <c r="MM38" s="168"/>
      <c r="MN38" s="168"/>
      <c r="MO38" s="168"/>
      <c r="MP38" s="168"/>
      <c r="MQ38" s="168"/>
      <c r="MR38" s="168"/>
      <c r="MS38" s="168"/>
      <c r="MT38" s="168"/>
      <c r="MU38" s="168"/>
      <c r="MV38" s="168"/>
      <c r="MW38" s="168"/>
      <c r="MX38" s="168"/>
      <c r="MY38" s="168"/>
      <c r="MZ38" s="168"/>
      <c r="NA38" s="168"/>
      <c r="NB38" s="168"/>
      <c r="NC38" s="168"/>
      <c r="ND38" s="168"/>
      <c r="NE38" s="168"/>
      <c r="NF38" s="168"/>
      <c r="NG38" s="168"/>
      <c r="NH38" s="168"/>
      <c r="NI38" s="168"/>
      <c r="NJ38" s="168"/>
      <c r="NK38" s="168"/>
      <c r="NL38" s="168"/>
      <c r="NM38" s="168"/>
      <c r="NN38" s="168"/>
      <c r="NO38" s="168"/>
      <c r="NP38" s="168"/>
      <c r="NQ38" s="168"/>
      <c r="NR38" s="168"/>
      <c r="NS38" s="168"/>
      <c r="NT38" s="168"/>
      <c r="NU38" s="168"/>
      <c r="NV38" s="168"/>
      <c r="NW38" s="168"/>
      <c r="NX38" s="168"/>
      <c r="NY38" s="168"/>
      <c r="NZ38" s="168"/>
      <c r="OA38" s="168"/>
      <c r="OB38" s="168"/>
      <c r="OC38" s="168"/>
      <c r="OD38" s="168"/>
      <c r="OE38" s="168"/>
      <c r="OF38" s="168"/>
      <c r="OG38" s="168"/>
      <c r="OH38" s="168"/>
      <c r="OI38" s="168"/>
      <c r="OJ38" s="168"/>
      <c r="OK38" s="168"/>
      <c r="OL38" s="168"/>
      <c r="OM38" s="168"/>
      <c r="ON38" s="168"/>
      <c r="OO38" s="168"/>
      <c r="OP38" s="168"/>
      <c r="OQ38" s="168"/>
      <c r="OR38" s="168"/>
      <c r="OS38" s="168"/>
      <c r="OT38" s="168"/>
      <c r="OU38" s="168"/>
      <c r="OV38" s="168"/>
      <c r="OW38" s="168"/>
      <c r="OX38" s="168"/>
      <c r="OY38" s="168"/>
      <c r="OZ38" s="168"/>
      <c r="PA38" s="168"/>
      <c r="PB38" s="168"/>
      <c r="PC38" s="168"/>
      <c r="PD38" s="168"/>
      <c r="PE38" s="168"/>
      <c r="PF38" s="168"/>
      <c r="PG38" s="168"/>
      <c r="PH38" s="168"/>
      <c r="PI38" s="168"/>
      <c r="PJ38" s="168"/>
      <c r="PK38" s="168"/>
      <c r="PL38" s="168"/>
      <c r="PM38" s="168"/>
      <c r="PN38" s="168"/>
      <c r="PO38" s="168"/>
      <c r="PP38" s="168"/>
      <c r="PQ38" s="168"/>
      <c r="PR38" s="168"/>
      <c r="PS38" s="168"/>
      <c r="PT38" s="168"/>
      <c r="PU38" s="168"/>
      <c r="PV38" s="168"/>
      <c r="PW38" s="168"/>
      <c r="PX38" s="168"/>
      <c r="PY38" s="168"/>
      <c r="PZ38" s="168"/>
      <c r="QA38" s="168"/>
      <c r="QB38" s="168"/>
      <c r="QC38" s="168"/>
      <c r="QD38" s="168"/>
      <c r="QE38" s="168"/>
      <c r="QF38" s="168"/>
      <c r="QG38" s="168"/>
      <c r="QH38" s="168"/>
      <c r="QI38" s="168"/>
      <c r="QJ38" s="168"/>
      <c r="QK38" s="168"/>
      <c r="QL38" s="168"/>
      <c r="QM38" s="168"/>
      <c r="QN38" s="168"/>
      <c r="QO38" s="168"/>
      <c r="QP38" s="168"/>
      <c r="QQ38" s="168"/>
      <c r="QR38" s="168"/>
      <c r="QS38" s="168"/>
      <c r="QT38" s="168"/>
      <c r="QU38" s="168"/>
      <c r="QV38" s="168"/>
      <c r="QW38" s="168"/>
      <c r="QX38" s="168"/>
      <c r="QY38" s="168"/>
      <c r="QZ38" s="168"/>
      <c r="RA38" s="168"/>
      <c r="RB38" s="168"/>
      <c r="RC38" s="168"/>
      <c r="RD38" s="168"/>
      <c r="RE38" s="168"/>
      <c r="RF38" s="168"/>
      <c r="RG38" s="168"/>
      <c r="RH38" s="168"/>
      <c r="RI38" s="168"/>
      <c r="RJ38" s="168"/>
      <c r="RK38" s="168"/>
      <c r="RL38" s="168"/>
      <c r="RM38" s="168"/>
      <c r="RN38" s="168"/>
      <c r="RO38" s="168"/>
      <c r="RP38" s="168"/>
      <c r="RQ38" s="168"/>
      <c r="RR38" s="168"/>
      <c r="RS38" s="168"/>
      <c r="RT38" s="168"/>
      <c r="RU38" s="168"/>
      <c r="RV38" s="168"/>
      <c r="RW38" s="168"/>
      <c r="RX38" s="168"/>
      <c r="RY38" s="168"/>
      <c r="RZ38" s="168"/>
      <c r="SA38" s="168"/>
      <c r="SB38" s="168"/>
      <c r="SC38" s="168"/>
      <c r="SD38" s="168"/>
      <c r="SE38" s="168"/>
      <c r="SF38" s="168"/>
      <c r="SG38" s="168"/>
      <c r="SH38" s="168"/>
      <c r="SI38" s="168"/>
      <c r="SJ38" s="168"/>
      <c r="SK38" s="168"/>
      <c r="SL38" s="168"/>
      <c r="SM38" s="168"/>
      <c r="SN38" s="168"/>
      <c r="SO38" s="168"/>
      <c r="SP38" s="168"/>
      <c r="SQ38" s="168"/>
      <c r="SR38" s="168"/>
      <c r="SS38" s="168"/>
      <c r="ST38" s="168"/>
      <c r="SU38" s="168"/>
      <c r="SV38" s="168"/>
      <c r="SW38" s="168"/>
      <c r="SX38" s="168"/>
      <c r="SY38" s="168"/>
      <c r="SZ38" s="168"/>
      <c r="TA38" s="168"/>
      <c r="TB38" s="168"/>
      <c r="TC38" s="168"/>
      <c r="TD38" s="168"/>
      <c r="TE38" s="168"/>
      <c r="TF38" s="168"/>
      <c r="TG38" s="168"/>
      <c r="TH38" s="168"/>
      <c r="TI38" s="168"/>
      <c r="TJ38" s="168"/>
      <c r="TK38" s="168"/>
      <c r="TL38" s="168"/>
      <c r="TM38" s="168"/>
      <c r="TN38" s="168"/>
      <c r="TO38" s="168"/>
      <c r="TP38" s="168"/>
      <c r="TQ38" s="168"/>
      <c r="TR38" s="168"/>
      <c r="TS38" s="168"/>
      <c r="TT38" s="168"/>
      <c r="TU38" s="168"/>
      <c r="TV38" s="168"/>
      <c r="TW38" s="168"/>
      <c r="TX38" s="168"/>
      <c r="TY38" s="168"/>
      <c r="TZ38" s="168"/>
      <c r="UA38" s="168"/>
      <c r="UB38" s="168"/>
      <c r="UC38" s="168"/>
      <c r="UD38" s="168"/>
      <c r="UE38" s="168"/>
      <c r="UF38" s="168"/>
      <c r="UG38" s="168"/>
      <c r="UH38" s="168"/>
      <c r="UI38" s="168"/>
      <c r="UJ38" s="168"/>
      <c r="UK38" s="168"/>
      <c r="UL38" s="168"/>
      <c r="UM38" s="168"/>
      <c r="UN38" s="168"/>
      <c r="UO38" s="168"/>
      <c r="UP38" s="168"/>
      <c r="UQ38" s="168"/>
      <c r="UR38" s="168"/>
      <c r="US38" s="168"/>
      <c r="UT38" s="168"/>
      <c r="UU38" s="168"/>
      <c r="UV38" s="168"/>
      <c r="UW38" s="168"/>
      <c r="UX38" s="168"/>
      <c r="UY38" s="168"/>
      <c r="UZ38" s="168"/>
      <c r="VA38" s="168"/>
      <c r="VB38" s="168"/>
      <c r="VC38" s="168"/>
      <c r="VD38" s="168"/>
      <c r="VE38" s="168"/>
      <c r="VF38" s="168"/>
      <c r="VG38" s="168"/>
      <c r="VH38" s="168"/>
      <c r="VI38" s="168"/>
      <c r="VJ38" s="168"/>
      <c r="VK38" s="168"/>
      <c r="VL38" s="168"/>
      <c r="VM38" s="168"/>
      <c r="VN38" s="168"/>
      <c r="VO38" s="168"/>
      <c r="VP38" s="168"/>
      <c r="VQ38" s="168"/>
      <c r="VR38" s="168"/>
      <c r="VS38" s="168"/>
      <c r="VT38" s="168"/>
      <c r="VU38" s="168"/>
      <c r="VV38" s="168"/>
      <c r="VW38" s="168"/>
      <c r="VX38" s="168"/>
      <c r="VY38" s="168"/>
      <c r="VZ38" s="168"/>
      <c r="WA38" s="168"/>
      <c r="WB38" s="168"/>
      <c r="WC38" s="168"/>
      <c r="WD38" s="168"/>
      <c r="WE38" s="168"/>
      <c r="WF38" s="168"/>
      <c r="WG38" s="168"/>
      <c r="WH38" s="168"/>
      <c r="WI38" s="168"/>
      <c r="WJ38" s="168"/>
      <c r="WK38" s="168"/>
      <c r="WL38" s="168"/>
      <c r="WM38" s="168"/>
      <c r="WN38" s="168"/>
      <c r="WO38" s="168"/>
      <c r="WP38" s="168"/>
      <c r="WQ38" s="168"/>
      <c r="WR38" s="168"/>
      <c r="WS38" s="168"/>
      <c r="WT38" s="168"/>
      <c r="WU38" s="168"/>
      <c r="WV38" s="168"/>
      <c r="WW38" s="168"/>
      <c r="WX38" s="168"/>
      <c r="WY38" s="168"/>
      <c r="WZ38" s="168"/>
      <c r="XA38" s="168"/>
      <c r="XB38" s="168"/>
      <c r="XC38" s="168"/>
      <c r="XD38" s="168"/>
      <c r="XE38" s="168"/>
      <c r="XF38" s="168"/>
      <c r="XG38" s="168"/>
      <c r="XH38" s="168"/>
      <c r="XI38" s="168"/>
      <c r="XJ38" s="168"/>
      <c r="XK38" s="168"/>
      <c r="XL38" s="168"/>
      <c r="XM38" s="168"/>
      <c r="XN38" s="168"/>
      <c r="XO38" s="168"/>
      <c r="XP38" s="168"/>
      <c r="XQ38" s="168"/>
      <c r="XR38" s="168"/>
      <c r="XS38" s="168"/>
      <c r="XT38" s="168"/>
      <c r="XU38" s="168"/>
      <c r="XV38" s="168"/>
      <c r="XW38" s="168"/>
      <c r="XX38" s="168"/>
      <c r="XY38" s="168"/>
      <c r="XZ38" s="168"/>
      <c r="YA38" s="168"/>
      <c r="YB38" s="168"/>
      <c r="YC38" s="168"/>
      <c r="YD38" s="168"/>
      <c r="YE38" s="168"/>
      <c r="YF38" s="168"/>
      <c r="YG38" s="168"/>
      <c r="YH38" s="168"/>
      <c r="YI38" s="168"/>
      <c r="YJ38" s="168"/>
      <c r="YK38" s="168"/>
      <c r="YL38" s="168"/>
      <c r="YM38" s="168"/>
      <c r="YN38" s="168"/>
      <c r="YO38" s="168"/>
      <c r="YP38" s="168"/>
      <c r="YQ38" s="168"/>
      <c r="YR38" s="168"/>
      <c r="YS38" s="168"/>
      <c r="YT38" s="168"/>
      <c r="YU38" s="168"/>
      <c r="YV38" s="168"/>
      <c r="YW38" s="168"/>
      <c r="YX38" s="168"/>
      <c r="YY38" s="168"/>
      <c r="YZ38" s="168"/>
      <c r="ZA38" s="168"/>
      <c r="ZB38" s="168"/>
      <c r="ZC38" s="168"/>
      <c r="ZD38" s="168"/>
      <c r="ZE38" s="168"/>
      <c r="ZF38" s="168"/>
      <c r="ZG38" s="168"/>
      <c r="ZH38" s="168"/>
      <c r="ZI38" s="168"/>
      <c r="ZJ38" s="168"/>
      <c r="ZK38" s="168"/>
      <c r="ZL38" s="168"/>
      <c r="ZM38" s="168"/>
      <c r="ZN38" s="168"/>
      <c r="ZO38" s="168"/>
      <c r="ZP38" s="168"/>
      <c r="ZQ38" s="168"/>
      <c r="ZR38" s="168"/>
      <c r="ZS38" s="168"/>
      <c r="ZT38" s="168"/>
      <c r="ZU38" s="168"/>
      <c r="ZV38" s="168"/>
      <c r="ZW38" s="168"/>
      <c r="ZX38" s="168"/>
      <c r="ZY38" s="168"/>
      <c r="ZZ38" s="168"/>
      <c r="AAA38" s="168"/>
      <c r="AAB38" s="168"/>
      <c r="AAC38" s="168"/>
      <c r="AAD38" s="168"/>
      <c r="AAE38" s="168"/>
      <c r="AAF38" s="168"/>
      <c r="AAG38" s="168"/>
      <c r="AAH38" s="168"/>
      <c r="AAI38" s="168"/>
      <c r="AAJ38" s="168"/>
      <c r="AAK38" s="168"/>
      <c r="AAL38" s="168"/>
      <c r="AAM38" s="168"/>
      <c r="AAN38" s="168"/>
      <c r="AAO38" s="168"/>
      <c r="AAP38" s="168"/>
      <c r="AAQ38" s="168"/>
      <c r="AAR38" s="168"/>
      <c r="AAS38" s="168"/>
      <c r="AAT38" s="168"/>
      <c r="AAU38" s="168"/>
      <c r="AAV38" s="168"/>
      <c r="AAW38" s="168"/>
      <c r="AAX38" s="168"/>
      <c r="AAY38" s="168"/>
      <c r="AAZ38" s="168"/>
      <c r="ABA38" s="168"/>
      <c r="ABB38" s="168"/>
      <c r="ABC38" s="168"/>
      <c r="ABD38" s="168"/>
      <c r="ABE38" s="168"/>
      <c r="ABF38" s="168"/>
      <c r="ABG38" s="168"/>
      <c r="ABH38" s="168"/>
      <c r="ABI38" s="168"/>
      <c r="ABJ38" s="168"/>
      <c r="ABK38" s="168"/>
      <c r="ABL38" s="168"/>
      <c r="ABM38" s="168"/>
      <c r="ABN38" s="168"/>
      <c r="ABO38" s="168"/>
      <c r="ABP38" s="168"/>
      <c r="ABQ38" s="168"/>
      <c r="ABR38" s="168"/>
      <c r="ABS38" s="168"/>
      <c r="ABT38" s="168"/>
      <c r="ABU38" s="168"/>
      <c r="ABV38" s="168"/>
      <c r="ABW38" s="168"/>
      <c r="ABX38" s="168"/>
      <c r="ABY38" s="168"/>
      <c r="ABZ38" s="168"/>
      <c r="ACA38" s="168"/>
      <c r="ACB38" s="168"/>
      <c r="ACC38" s="168"/>
      <c r="ACD38" s="168"/>
      <c r="ACE38" s="168"/>
      <c r="ACF38" s="168"/>
      <c r="ACG38" s="168"/>
      <c r="ACH38" s="168"/>
      <c r="ACI38" s="168"/>
      <c r="ACJ38" s="168"/>
      <c r="ACK38" s="168"/>
      <c r="ACL38" s="168"/>
      <c r="ACM38" s="168"/>
      <c r="ACN38" s="168"/>
      <c r="ACO38" s="168"/>
      <c r="ACP38" s="168"/>
      <c r="ACQ38" s="168"/>
      <c r="ACR38" s="168"/>
      <c r="ACS38" s="168"/>
      <c r="ACT38" s="168"/>
      <c r="ACU38" s="168"/>
      <c r="ACV38" s="168"/>
      <c r="ACW38" s="168"/>
      <c r="ACX38" s="168"/>
      <c r="ACY38" s="168"/>
      <c r="ACZ38" s="168"/>
      <c r="ADA38" s="168"/>
      <c r="ADB38" s="168"/>
      <c r="ADC38" s="168"/>
      <c r="ADD38" s="168"/>
      <c r="ADE38" s="168"/>
      <c r="ADF38" s="168"/>
      <c r="ADG38" s="168"/>
      <c r="ADH38" s="168"/>
      <c r="ADI38" s="168"/>
      <c r="ADJ38" s="168"/>
      <c r="ADK38" s="168"/>
      <c r="ADL38" s="168"/>
      <c r="ADM38" s="168"/>
      <c r="ADN38" s="168"/>
      <c r="ADO38" s="168"/>
      <c r="ADP38" s="168"/>
      <c r="ADQ38" s="168"/>
      <c r="ADR38" s="168"/>
      <c r="ADS38" s="168"/>
      <c r="ADT38" s="168"/>
      <c r="ADU38" s="168"/>
      <c r="ADV38" s="168"/>
      <c r="ADW38" s="168"/>
      <c r="ADX38" s="168"/>
      <c r="ADY38" s="168"/>
      <c r="ADZ38" s="168"/>
      <c r="AEA38" s="168"/>
      <c r="AEB38" s="168"/>
      <c r="AEC38" s="168"/>
      <c r="AED38" s="168"/>
      <c r="AEE38" s="168"/>
      <c r="AEF38" s="168"/>
      <c r="AEG38" s="168"/>
      <c r="AEH38" s="168"/>
      <c r="AEI38" s="168"/>
      <c r="AEJ38" s="168"/>
      <c r="AEK38" s="168"/>
      <c r="AEL38" s="168"/>
      <c r="AEM38" s="168"/>
      <c r="AEN38" s="168"/>
      <c r="AEO38" s="168"/>
      <c r="AEP38" s="168"/>
      <c r="AEQ38" s="168"/>
      <c r="AER38" s="168"/>
      <c r="AES38" s="168"/>
      <c r="AET38" s="168"/>
      <c r="AEU38" s="168"/>
      <c r="AEV38" s="168"/>
      <c r="AEW38" s="168"/>
      <c r="AEX38" s="168"/>
      <c r="AEY38" s="168"/>
      <c r="AEZ38" s="168"/>
      <c r="AFA38" s="168"/>
      <c r="AFB38" s="168"/>
      <c r="AFC38" s="168"/>
      <c r="AFD38" s="168"/>
      <c r="AFE38" s="168"/>
      <c r="AFF38" s="168"/>
      <c r="AFG38" s="168"/>
      <c r="AFH38" s="168"/>
      <c r="AFI38" s="168"/>
      <c r="AFJ38" s="168"/>
      <c r="AFK38" s="168"/>
      <c r="AFL38" s="168"/>
      <c r="AFM38" s="168"/>
      <c r="AFN38" s="168"/>
      <c r="AFO38" s="168"/>
      <c r="AFP38" s="168"/>
      <c r="AFQ38" s="168"/>
      <c r="AFR38" s="168"/>
      <c r="AFS38" s="168"/>
      <c r="AFT38" s="168"/>
      <c r="AFU38" s="168"/>
      <c r="AFV38" s="168"/>
      <c r="AFW38" s="168"/>
      <c r="AFX38" s="168"/>
      <c r="AFY38" s="168"/>
      <c r="AFZ38" s="168"/>
      <c r="AGA38" s="168"/>
      <c r="AGB38" s="168"/>
      <c r="AGC38" s="168"/>
      <c r="AGD38" s="168"/>
      <c r="AGE38" s="168"/>
      <c r="AGF38" s="168"/>
      <c r="AGG38" s="168"/>
      <c r="AGH38" s="168"/>
      <c r="AGI38" s="168"/>
      <c r="AGJ38" s="168"/>
      <c r="AGK38" s="168"/>
      <c r="AGL38" s="168"/>
      <c r="AGM38" s="168"/>
      <c r="AGN38" s="168"/>
      <c r="AGO38" s="168"/>
      <c r="AGP38" s="168"/>
      <c r="AGQ38" s="168"/>
      <c r="AGR38" s="168"/>
      <c r="AGS38" s="168"/>
      <c r="AGT38" s="168"/>
      <c r="AGU38" s="168"/>
      <c r="AGV38" s="168"/>
      <c r="AGW38" s="168"/>
      <c r="AGX38" s="168"/>
      <c r="AGY38" s="168"/>
      <c r="AGZ38" s="168"/>
      <c r="AHA38" s="168"/>
      <c r="AHB38" s="168"/>
      <c r="AHC38" s="168"/>
      <c r="AHD38" s="168"/>
      <c r="AHE38" s="168"/>
      <c r="AHF38" s="168"/>
      <c r="AHG38" s="168"/>
      <c r="AHH38" s="168"/>
      <c r="AHI38" s="168"/>
      <c r="AHJ38" s="168"/>
      <c r="AHK38" s="168"/>
      <c r="AHL38" s="168"/>
      <c r="AHM38" s="168"/>
      <c r="AHN38" s="168"/>
      <c r="AHO38" s="168"/>
      <c r="AHP38" s="168"/>
      <c r="AHQ38" s="168"/>
      <c r="AHR38" s="168"/>
      <c r="AHS38" s="168"/>
      <c r="AHT38" s="168"/>
      <c r="AHU38" s="168"/>
      <c r="AHV38" s="168"/>
      <c r="AHW38" s="168"/>
      <c r="AHX38" s="168"/>
      <c r="AHY38" s="168"/>
      <c r="AHZ38" s="168"/>
      <c r="AIA38" s="168"/>
      <c r="AIB38" s="168"/>
      <c r="AIC38" s="168"/>
      <c r="AID38" s="168"/>
      <c r="AIE38" s="168"/>
      <c r="AIF38" s="168"/>
      <c r="AIG38" s="168"/>
      <c r="AIH38" s="168"/>
      <c r="AII38" s="168"/>
      <c r="AIJ38" s="168"/>
      <c r="AIK38" s="168"/>
      <c r="AIL38" s="168"/>
      <c r="AIM38" s="168"/>
      <c r="AIN38" s="168"/>
      <c r="AIO38" s="168"/>
      <c r="AIP38" s="168"/>
      <c r="AIQ38" s="168"/>
      <c r="AIR38" s="168"/>
      <c r="AIS38" s="168"/>
      <c r="AIT38" s="168"/>
      <c r="AIU38" s="168"/>
      <c r="AIV38" s="168"/>
      <c r="AIW38" s="168"/>
      <c r="AIX38" s="168"/>
      <c r="AIY38" s="168"/>
      <c r="AIZ38" s="168"/>
      <c r="AJA38" s="168"/>
      <c r="AJB38" s="168"/>
      <c r="AJC38" s="168"/>
      <c r="AJD38" s="168"/>
      <c r="AJE38" s="168"/>
      <c r="AJF38" s="168"/>
      <c r="AJG38" s="168"/>
      <c r="AJH38" s="168"/>
      <c r="AJI38" s="168"/>
      <c r="AJJ38" s="168"/>
      <c r="AJK38" s="168"/>
      <c r="AJL38" s="168"/>
      <c r="AJM38" s="168"/>
      <c r="AJN38" s="168"/>
      <c r="AJO38" s="168"/>
      <c r="AJP38" s="168"/>
      <c r="AJQ38" s="168"/>
      <c r="AJR38" s="168"/>
      <c r="AJS38" s="168"/>
      <c r="AJT38" s="168"/>
      <c r="AJU38" s="168"/>
      <c r="AJV38" s="168"/>
      <c r="AJW38" s="168"/>
      <c r="AJX38" s="168"/>
      <c r="AJY38" s="168"/>
      <c r="AJZ38" s="168"/>
      <c r="AKA38" s="168"/>
      <c r="AKB38" s="168"/>
      <c r="AKC38" s="168"/>
      <c r="AKD38" s="168"/>
      <c r="AKE38" s="168"/>
      <c r="AKF38" s="168"/>
      <c r="AKG38" s="168"/>
      <c r="AKH38" s="168"/>
      <c r="AKI38" s="168"/>
      <c r="AKJ38" s="168"/>
      <c r="AKK38" s="168"/>
      <c r="AKL38" s="168"/>
      <c r="AKM38" s="168"/>
      <c r="AKN38" s="168"/>
      <c r="AKO38" s="168"/>
      <c r="AKP38" s="168"/>
      <c r="AKQ38" s="168"/>
      <c r="AKR38" s="168"/>
      <c r="AKS38" s="168"/>
      <c r="AKT38" s="168"/>
      <c r="AKU38" s="168"/>
      <c r="AKV38" s="168"/>
      <c r="AKW38" s="168"/>
      <c r="AKX38" s="168"/>
      <c r="AKY38" s="168"/>
      <c r="AKZ38" s="168"/>
      <c r="ALA38" s="168"/>
      <c r="ALB38" s="168"/>
      <c r="ALC38" s="168"/>
      <c r="ALD38" s="168"/>
      <c r="ALE38" s="168"/>
      <c r="ALF38" s="168"/>
      <c r="ALG38" s="168"/>
      <c r="ALH38" s="168"/>
      <c r="ALI38" s="168"/>
      <c r="ALJ38" s="168"/>
      <c r="ALK38" s="168"/>
      <c r="ALL38" s="168"/>
      <c r="ALM38" s="168"/>
      <c r="ALN38" s="168"/>
      <c r="ALO38" s="168"/>
      <c r="ALP38" s="168"/>
      <c r="ALQ38" s="168"/>
      <c r="ALR38" s="168"/>
      <c r="ALS38" s="168"/>
      <c r="ALT38" s="168"/>
      <c r="ALU38" s="168"/>
      <c r="ALV38" s="168"/>
      <c r="ALW38" s="168"/>
      <c r="ALX38" s="168"/>
      <c r="ALY38" s="168"/>
      <c r="ALZ38" s="168"/>
      <c r="AMA38" s="168"/>
    </row>
    <row r="39" spans="2:1015" s="153" customFormat="1" x14ac:dyDescent="0.3">
      <c r="C39" s="253"/>
      <c r="D39" s="253"/>
      <c r="E39" s="253"/>
      <c r="F39" s="253"/>
      <c r="G39" s="253"/>
      <c r="H39" s="254"/>
      <c r="I39" s="168"/>
      <c r="J39" s="168"/>
      <c r="K39" s="253"/>
      <c r="L39" s="253"/>
      <c r="M39" s="253"/>
      <c r="N39" s="253"/>
      <c r="O39" s="253"/>
      <c r="P39" s="253"/>
      <c r="Q39" s="254"/>
      <c r="R39" s="168"/>
      <c r="S39" s="255"/>
      <c r="T39" s="256"/>
      <c r="U39" s="256"/>
      <c r="V39" s="256"/>
      <c r="W39" s="256"/>
      <c r="X39" s="256"/>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c r="IW39" s="168"/>
      <c r="IX39" s="168"/>
      <c r="IY39" s="168"/>
      <c r="IZ39" s="168"/>
      <c r="JA39" s="168"/>
      <c r="JB39" s="168"/>
      <c r="JC39" s="168"/>
      <c r="JD39" s="168"/>
      <c r="JE39" s="168"/>
      <c r="JF39" s="168"/>
      <c r="JG39" s="168"/>
      <c r="JH39" s="168"/>
      <c r="JI39" s="168"/>
      <c r="JJ39" s="168"/>
      <c r="JK39" s="168"/>
      <c r="JL39" s="168"/>
      <c r="JM39" s="168"/>
      <c r="JN39" s="168"/>
      <c r="JO39" s="168"/>
      <c r="JP39" s="168"/>
      <c r="JQ39" s="168"/>
      <c r="JR39" s="168"/>
      <c r="JS39" s="168"/>
      <c r="JT39" s="168"/>
      <c r="JU39" s="168"/>
      <c r="JV39" s="168"/>
      <c r="JW39" s="168"/>
      <c r="JX39" s="168"/>
      <c r="JY39" s="168"/>
      <c r="JZ39" s="168"/>
      <c r="KA39" s="168"/>
      <c r="KB39" s="168"/>
      <c r="KC39" s="168"/>
      <c r="KD39" s="168"/>
      <c r="KE39" s="168"/>
      <c r="KF39" s="168"/>
      <c r="KG39" s="168"/>
      <c r="KH39" s="168"/>
      <c r="KI39" s="168"/>
      <c r="KJ39" s="168"/>
      <c r="KK39" s="168"/>
      <c r="KL39" s="168"/>
      <c r="KM39" s="168"/>
      <c r="KN39" s="168"/>
      <c r="KO39" s="168"/>
      <c r="KP39" s="168"/>
      <c r="KQ39" s="168"/>
      <c r="KR39" s="168"/>
      <c r="KS39" s="168"/>
      <c r="KT39" s="168"/>
      <c r="KU39" s="168"/>
      <c r="KV39" s="168"/>
      <c r="KW39" s="168"/>
      <c r="KX39" s="168"/>
      <c r="KY39" s="168"/>
      <c r="KZ39" s="168"/>
      <c r="LA39" s="168"/>
      <c r="LB39" s="168"/>
      <c r="LC39" s="168"/>
      <c r="LD39" s="168"/>
      <c r="LE39" s="168"/>
      <c r="LF39" s="168"/>
      <c r="LG39" s="168"/>
      <c r="LH39" s="168"/>
      <c r="LI39" s="168"/>
      <c r="LJ39" s="168"/>
      <c r="LK39" s="168"/>
      <c r="LL39" s="168"/>
      <c r="LM39" s="168"/>
      <c r="LN39" s="168"/>
      <c r="LO39" s="168"/>
      <c r="LP39" s="168"/>
      <c r="LQ39" s="168"/>
      <c r="LR39" s="168"/>
      <c r="LS39" s="168"/>
      <c r="LT39" s="168"/>
      <c r="LU39" s="168"/>
      <c r="LV39" s="168"/>
      <c r="LW39" s="168"/>
      <c r="LX39" s="168"/>
      <c r="LY39" s="168"/>
      <c r="LZ39" s="168"/>
      <c r="MA39" s="168"/>
      <c r="MB39" s="168"/>
      <c r="MC39" s="168"/>
      <c r="MD39" s="168"/>
      <c r="ME39" s="168"/>
      <c r="MF39" s="168"/>
      <c r="MG39" s="168"/>
      <c r="MH39" s="168"/>
      <c r="MI39" s="168"/>
      <c r="MJ39" s="168"/>
      <c r="MK39" s="168"/>
      <c r="ML39" s="168"/>
      <c r="MM39" s="168"/>
      <c r="MN39" s="168"/>
      <c r="MO39" s="168"/>
      <c r="MP39" s="168"/>
      <c r="MQ39" s="168"/>
      <c r="MR39" s="168"/>
      <c r="MS39" s="168"/>
      <c r="MT39" s="168"/>
      <c r="MU39" s="168"/>
      <c r="MV39" s="168"/>
      <c r="MW39" s="168"/>
      <c r="MX39" s="168"/>
      <c r="MY39" s="168"/>
      <c r="MZ39" s="168"/>
      <c r="NA39" s="168"/>
      <c r="NB39" s="168"/>
      <c r="NC39" s="168"/>
      <c r="ND39" s="168"/>
      <c r="NE39" s="168"/>
      <c r="NF39" s="168"/>
      <c r="NG39" s="168"/>
      <c r="NH39" s="168"/>
      <c r="NI39" s="168"/>
      <c r="NJ39" s="168"/>
      <c r="NK39" s="168"/>
      <c r="NL39" s="168"/>
      <c r="NM39" s="168"/>
      <c r="NN39" s="168"/>
      <c r="NO39" s="168"/>
      <c r="NP39" s="168"/>
      <c r="NQ39" s="168"/>
      <c r="NR39" s="168"/>
      <c r="NS39" s="168"/>
      <c r="NT39" s="168"/>
      <c r="NU39" s="168"/>
      <c r="NV39" s="168"/>
      <c r="NW39" s="168"/>
      <c r="NX39" s="168"/>
      <c r="NY39" s="168"/>
      <c r="NZ39" s="168"/>
      <c r="OA39" s="168"/>
      <c r="OB39" s="168"/>
      <c r="OC39" s="168"/>
      <c r="OD39" s="168"/>
      <c r="OE39" s="168"/>
      <c r="OF39" s="168"/>
      <c r="OG39" s="168"/>
      <c r="OH39" s="168"/>
      <c r="OI39" s="168"/>
      <c r="OJ39" s="168"/>
      <c r="OK39" s="168"/>
      <c r="OL39" s="168"/>
      <c r="OM39" s="168"/>
      <c r="ON39" s="168"/>
      <c r="OO39" s="168"/>
      <c r="OP39" s="168"/>
      <c r="OQ39" s="168"/>
      <c r="OR39" s="168"/>
      <c r="OS39" s="168"/>
      <c r="OT39" s="168"/>
      <c r="OU39" s="168"/>
      <c r="OV39" s="168"/>
      <c r="OW39" s="168"/>
      <c r="OX39" s="168"/>
      <c r="OY39" s="168"/>
      <c r="OZ39" s="168"/>
      <c r="PA39" s="168"/>
      <c r="PB39" s="168"/>
      <c r="PC39" s="168"/>
      <c r="PD39" s="168"/>
      <c r="PE39" s="168"/>
      <c r="PF39" s="168"/>
      <c r="PG39" s="168"/>
      <c r="PH39" s="168"/>
      <c r="PI39" s="168"/>
      <c r="PJ39" s="168"/>
      <c r="PK39" s="168"/>
      <c r="PL39" s="168"/>
      <c r="PM39" s="168"/>
      <c r="PN39" s="168"/>
      <c r="PO39" s="168"/>
      <c r="PP39" s="168"/>
      <c r="PQ39" s="168"/>
      <c r="PR39" s="168"/>
      <c r="PS39" s="168"/>
      <c r="PT39" s="168"/>
      <c r="PU39" s="168"/>
      <c r="PV39" s="168"/>
      <c r="PW39" s="168"/>
      <c r="PX39" s="168"/>
      <c r="PY39" s="168"/>
      <c r="PZ39" s="168"/>
      <c r="QA39" s="168"/>
      <c r="QB39" s="168"/>
      <c r="QC39" s="168"/>
      <c r="QD39" s="168"/>
      <c r="QE39" s="168"/>
      <c r="QF39" s="168"/>
      <c r="QG39" s="168"/>
      <c r="QH39" s="168"/>
      <c r="QI39" s="168"/>
      <c r="QJ39" s="168"/>
      <c r="QK39" s="168"/>
      <c r="QL39" s="168"/>
      <c r="QM39" s="168"/>
      <c r="QN39" s="168"/>
      <c r="QO39" s="168"/>
      <c r="QP39" s="168"/>
      <c r="QQ39" s="168"/>
      <c r="QR39" s="168"/>
      <c r="QS39" s="168"/>
      <c r="QT39" s="168"/>
      <c r="QU39" s="168"/>
      <c r="QV39" s="168"/>
      <c r="QW39" s="168"/>
      <c r="QX39" s="168"/>
      <c r="QY39" s="168"/>
      <c r="QZ39" s="168"/>
      <c r="RA39" s="168"/>
      <c r="RB39" s="168"/>
      <c r="RC39" s="168"/>
      <c r="RD39" s="168"/>
      <c r="RE39" s="168"/>
      <c r="RF39" s="168"/>
      <c r="RG39" s="168"/>
      <c r="RH39" s="168"/>
      <c r="RI39" s="168"/>
      <c r="RJ39" s="168"/>
      <c r="RK39" s="168"/>
      <c r="RL39" s="168"/>
      <c r="RM39" s="168"/>
      <c r="RN39" s="168"/>
      <c r="RO39" s="168"/>
      <c r="RP39" s="168"/>
      <c r="RQ39" s="168"/>
      <c r="RR39" s="168"/>
      <c r="RS39" s="168"/>
      <c r="RT39" s="168"/>
      <c r="RU39" s="168"/>
      <c r="RV39" s="168"/>
      <c r="RW39" s="168"/>
      <c r="RX39" s="168"/>
      <c r="RY39" s="168"/>
      <c r="RZ39" s="168"/>
      <c r="SA39" s="168"/>
      <c r="SB39" s="168"/>
      <c r="SC39" s="168"/>
      <c r="SD39" s="168"/>
      <c r="SE39" s="168"/>
      <c r="SF39" s="168"/>
      <c r="SG39" s="168"/>
      <c r="SH39" s="168"/>
      <c r="SI39" s="168"/>
      <c r="SJ39" s="168"/>
      <c r="SK39" s="168"/>
      <c r="SL39" s="168"/>
      <c r="SM39" s="168"/>
      <c r="SN39" s="168"/>
      <c r="SO39" s="168"/>
      <c r="SP39" s="168"/>
      <c r="SQ39" s="168"/>
      <c r="SR39" s="168"/>
      <c r="SS39" s="168"/>
      <c r="ST39" s="168"/>
      <c r="SU39" s="168"/>
      <c r="SV39" s="168"/>
      <c r="SW39" s="168"/>
      <c r="SX39" s="168"/>
      <c r="SY39" s="168"/>
      <c r="SZ39" s="168"/>
      <c r="TA39" s="168"/>
      <c r="TB39" s="168"/>
      <c r="TC39" s="168"/>
      <c r="TD39" s="168"/>
      <c r="TE39" s="168"/>
      <c r="TF39" s="168"/>
      <c r="TG39" s="168"/>
      <c r="TH39" s="168"/>
      <c r="TI39" s="168"/>
      <c r="TJ39" s="168"/>
      <c r="TK39" s="168"/>
      <c r="TL39" s="168"/>
      <c r="TM39" s="168"/>
      <c r="TN39" s="168"/>
      <c r="TO39" s="168"/>
      <c r="TP39" s="168"/>
      <c r="TQ39" s="168"/>
      <c r="TR39" s="168"/>
      <c r="TS39" s="168"/>
      <c r="TT39" s="168"/>
      <c r="TU39" s="168"/>
      <c r="TV39" s="168"/>
      <c r="TW39" s="168"/>
      <c r="TX39" s="168"/>
      <c r="TY39" s="168"/>
      <c r="TZ39" s="168"/>
      <c r="UA39" s="168"/>
      <c r="UB39" s="168"/>
      <c r="UC39" s="168"/>
      <c r="UD39" s="168"/>
      <c r="UE39" s="168"/>
      <c r="UF39" s="168"/>
      <c r="UG39" s="168"/>
      <c r="UH39" s="168"/>
      <c r="UI39" s="168"/>
      <c r="UJ39" s="168"/>
      <c r="UK39" s="168"/>
      <c r="UL39" s="168"/>
      <c r="UM39" s="168"/>
      <c r="UN39" s="168"/>
      <c r="UO39" s="168"/>
      <c r="UP39" s="168"/>
      <c r="UQ39" s="168"/>
      <c r="UR39" s="168"/>
      <c r="US39" s="168"/>
      <c r="UT39" s="168"/>
      <c r="UU39" s="168"/>
      <c r="UV39" s="168"/>
      <c r="UW39" s="168"/>
      <c r="UX39" s="168"/>
      <c r="UY39" s="168"/>
      <c r="UZ39" s="168"/>
      <c r="VA39" s="168"/>
      <c r="VB39" s="168"/>
      <c r="VC39" s="168"/>
      <c r="VD39" s="168"/>
      <c r="VE39" s="168"/>
      <c r="VF39" s="168"/>
      <c r="VG39" s="168"/>
      <c r="VH39" s="168"/>
      <c r="VI39" s="168"/>
      <c r="VJ39" s="168"/>
      <c r="VK39" s="168"/>
      <c r="VL39" s="168"/>
      <c r="VM39" s="168"/>
      <c r="VN39" s="168"/>
      <c r="VO39" s="168"/>
      <c r="VP39" s="168"/>
      <c r="VQ39" s="168"/>
      <c r="VR39" s="168"/>
      <c r="VS39" s="168"/>
      <c r="VT39" s="168"/>
      <c r="VU39" s="168"/>
      <c r="VV39" s="168"/>
      <c r="VW39" s="168"/>
      <c r="VX39" s="168"/>
      <c r="VY39" s="168"/>
      <c r="VZ39" s="168"/>
      <c r="WA39" s="168"/>
      <c r="WB39" s="168"/>
      <c r="WC39" s="168"/>
      <c r="WD39" s="168"/>
      <c r="WE39" s="168"/>
      <c r="WF39" s="168"/>
      <c r="WG39" s="168"/>
      <c r="WH39" s="168"/>
      <c r="WI39" s="168"/>
      <c r="WJ39" s="168"/>
      <c r="WK39" s="168"/>
      <c r="WL39" s="168"/>
      <c r="WM39" s="168"/>
      <c r="WN39" s="168"/>
      <c r="WO39" s="168"/>
      <c r="WP39" s="168"/>
      <c r="WQ39" s="168"/>
      <c r="WR39" s="168"/>
      <c r="WS39" s="168"/>
      <c r="WT39" s="168"/>
      <c r="WU39" s="168"/>
      <c r="WV39" s="168"/>
      <c r="WW39" s="168"/>
      <c r="WX39" s="168"/>
      <c r="WY39" s="168"/>
      <c r="WZ39" s="168"/>
      <c r="XA39" s="168"/>
      <c r="XB39" s="168"/>
      <c r="XC39" s="168"/>
      <c r="XD39" s="168"/>
      <c r="XE39" s="168"/>
      <c r="XF39" s="168"/>
      <c r="XG39" s="168"/>
      <c r="XH39" s="168"/>
      <c r="XI39" s="168"/>
      <c r="XJ39" s="168"/>
      <c r="XK39" s="168"/>
      <c r="XL39" s="168"/>
      <c r="XM39" s="168"/>
      <c r="XN39" s="168"/>
      <c r="XO39" s="168"/>
      <c r="XP39" s="168"/>
      <c r="XQ39" s="168"/>
      <c r="XR39" s="168"/>
      <c r="XS39" s="168"/>
      <c r="XT39" s="168"/>
      <c r="XU39" s="168"/>
      <c r="XV39" s="168"/>
      <c r="XW39" s="168"/>
      <c r="XX39" s="168"/>
      <c r="XY39" s="168"/>
      <c r="XZ39" s="168"/>
      <c r="YA39" s="168"/>
      <c r="YB39" s="168"/>
      <c r="YC39" s="168"/>
      <c r="YD39" s="168"/>
      <c r="YE39" s="168"/>
      <c r="YF39" s="168"/>
      <c r="YG39" s="168"/>
      <c r="YH39" s="168"/>
      <c r="YI39" s="168"/>
      <c r="YJ39" s="168"/>
      <c r="YK39" s="168"/>
      <c r="YL39" s="168"/>
      <c r="YM39" s="168"/>
      <c r="YN39" s="168"/>
      <c r="YO39" s="168"/>
      <c r="YP39" s="168"/>
      <c r="YQ39" s="168"/>
      <c r="YR39" s="168"/>
      <c r="YS39" s="168"/>
      <c r="YT39" s="168"/>
      <c r="YU39" s="168"/>
      <c r="YV39" s="168"/>
      <c r="YW39" s="168"/>
      <c r="YX39" s="168"/>
      <c r="YY39" s="168"/>
      <c r="YZ39" s="168"/>
      <c r="ZA39" s="168"/>
      <c r="ZB39" s="168"/>
      <c r="ZC39" s="168"/>
      <c r="ZD39" s="168"/>
      <c r="ZE39" s="168"/>
      <c r="ZF39" s="168"/>
      <c r="ZG39" s="168"/>
      <c r="ZH39" s="168"/>
      <c r="ZI39" s="168"/>
      <c r="ZJ39" s="168"/>
      <c r="ZK39" s="168"/>
      <c r="ZL39" s="168"/>
      <c r="ZM39" s="168"/>
      <c r="ZN39" s="168"/>
      <c r="ZO39" s="168"/>
      <c r="ZP39" s="168"/>
      <c r="ZQ39" s="168"/>
      <c r="ZR39" s="168"/>
      <c r="ZS39" s="168"/>
      <c r="ZT39" s="168"/>
      <c r="ZU39" s="168"/>
      <c r="ZV39" s="168"/>
      <c r="ZW39" s="168"/>
      <c r="ZX39" s="168"/>
      <c r="ZY39" s="168"/>
      <c r="ZZ39" s="168"/>
      <c r="AAA39" s="168"/>
      <c r="AAB39" s="168"/>
      <c r="AAC39" s="168"/>
      <c r="AAD39" s="168"/>
      <c r="AAE39" s="168"/>
      <c r="AAF39" s="168"/>
      <c r="AAG39" s="168"/>
      <c r="AAH39" s="168"/>
      <c r="AAI39" s="168"/>
      <c r="AAJ39" s="168"/>
      <c r="AAK39" s="168"/>
      <c r="AAL39" s="168"/>
      <c r="AAM39" s="168"/>
      <c r="AAN39" s="168"/>
      <c r="AAO39" s="168"/>
      <c r="AAP39" s="168"/>
      <c r="AAQ39" s="168"/>
      <c r="AAR39" s="168"/>
      <c r="AAS39" s="168"/>
      <c r="AAT39" s="168"/>
      <c r="AAU39" s="168"/>
      <c r="AAV39" s="168"/>
      <c r="AAW39" s="168"/>
      <c r="AAX39" s="168"/>
      <c r="AAY39" s="168"/>
      <c r="AAZ39" s="168"/>
      <c r="ABA39" s="168"/>
      <c r="ABB39" s="168"/>
      <c r="ABC39" s="168"/>
      <c r="ABD39" s="168"/>
      <c r="ABE39" s="168"/>
      <c r="ABF39" s="168"/>
      <c r="ABG39" s="168"/>
      <c r="ABH39" s="168"/>
      <c r="ABI39" s="168"/>
      <c r="ABJ39" s="168"/>
      <c r="ABK39" s="168"/>
      <c r="ABL39" s="168"/>
      <c r="ABM39" s="168"/>
      <c r="ABN39" s="168"/>
      <c r="ABO39" s="168"/>
      <c r="ABP39" s="168"/>
      <c r="ABQ39" s="168"/>
      <c r="ABR39" s="168"/>
      <c r="ABS39" s="168"/>
      <c r="ABT39" s="168"/>
      <c r="ABU39" s="168"/>
      <c r="ABV39" s="168"/>
      <c r="ABW39" s="168"/>
      <c r="ABX39" s="168"/>
      <c r="ABY39" s="168"/>
      <c r="ABZ39" s="168"/>
      <c r="ACA39" s="168"/>
      <c r="ACB39" s="168"/>
      <c r="ACC39" s="168"/>
      <c r="ACD39" s="168"/>
      <c r="ACE39" s="168"/>
      <c r="ACF39" s="168"/>
      <c r="ACG39" s="168"/>
      <c r="ACH39" s="168"/>
      <c r="ACI39" s="168"/>
      <c r="ACJ39" s="168"/>
      <c r="ACK39" s="168"/>
      <c r="ACL39" s="168"/>
      <c r="ACM39" s="168"/>
      <c r="ACN39" s="168"/>
      <c r="ACO39" s="168"/>
      <c r="ACP39" s="168"/>
      <c r="ACQ39" s="168"/>
      <c r="ACR39" s="168"/>
      <c r="ACS39" s="168"/>
      <c r="ACT39" s="168"/>
      <c r="ACU39" s="168"/>
      <c r="ACV39" s="168"/>
      <c r="ACW39" s="168"/>
      <c r="ACX39" s="168"/>
      <c r="ACY39" s="168"/>
      <c r="ACZ39" s="168"/>
      <c r="ADA39" s="168"/>
      <c r="ADB39" s="168"/>
      <c r="ADC39" s="168"/>
      <c r="ADD39" s="168"/>
      <c r="ADE39" s="168"/>
      <c r="ADF39" s="168"/>
      <c r="ADG39" s="168"/>
      <c r="ADH39" s="168"/>
      <c r="ADI39" s="168"/>
      <c r="ADJ39" s="168"/>
      <c r="ADK39" s="168"/>
      <c r="ADL39" s="168"/>
      <c r="ADM39" s="168"/>
      <c r="ADN39" s="168"/>
      <c r="ADO39" s="168"/>
      <c r="ADP39" s="168"/>
      <c r="ADQ39" s="168"/>
      <c r="ADR39" s="168"/>
      <c r="ADS39" s="168"/>
      <c r="ADT39" s="168"/>
      <c r="ADU39" s="168"/>
      <c r="ADV39" s="168"/>
      <c r="ADW39" s="168"/>
      <c r="ADX39" s="168"/>
      <c r="ADY39" s="168"/>
      <c r="ADZ39" s="168"/>
      <c r="AEA39" s="168"/>
      <c r="AEB39" s="168"/>
      <c r="AEC39" s="168"/>
      <c r="AED39" s="168"/>
      <c r="AEE39" s="168"/>
      <c r="AEF39" s="168"/>
      <c r="AEG39" s="168"/>
      <c r="AEH39" s="168"/>
      <c r="AEI39" s="168"/>
      <c r="AEJ39" s="168"/>
      <c r="AEK39" s="168"/>
      <c r="AEL39" s="168"/>
      <c r="AEM39" s="168"/>
      <c r="AEN39" s="168"/>
      <c r="AEO39" s="168"/>
      <c r="AEP39" s="168"/>
      <c r="AEQ39" s="168"/>
      <c r="AER39" s="168"/>
      <c r="AES39" s="168"/>
      <c r="AET39" s="168"/>
      <c r="AEU39" s="168"/>
      <c r="AEV39" s="168"/>
      <c r="AEW39" s="168"/>
      <c r="AEX39" s="168"/>
      <c r="AEY39" s="168"/>
      <c r="AEZ39" s="168"/>
      <c r="AFA39" s="168"/>
      <c r="AFB39" s="168"/>
      <c r="AFC39" s="168"/>
      <c r="AFD39" s="168"/>
      <c r="AFE39" s="168"/>
      <c r="AFF39" s="168"/>
      <c r="AFG39" s="168"/>
      <c r="AFH39" s="168"/>
      <c r="AFI39" s="168"/>
      <c r="AFJ39" s="168"/>
      <c r="AFK39" s="168"/>
      <c r="AFL39" s="168"/>
      <c r="AFM39" s="168"/>
      <c r="AFN39" s="168"/>
      <c r="AFO39" s="168"/>
      <c r="AFP39" s="168"/>
      <c r="AFQ39" s="168"/>
      <c r="AFR39" s="168"/>
      <c r="AFS39" s="168"/>
      <c r="AFT39" s="168"/>
      <c r="AFU39" s="168"/>
      <c r="AFV39" s="168"/>
      <c r="AFW39" s="168"/>
      <c r="AFX39" s="168"/>
      <c r="AFY39" s="168"/>
      <c r="AFZ39" s="168"/>
      <c r="AGA39" s="168"/>
      <c r="AGB39" s="168"/>
      <c r="AGC39" s="168"/>
      <c r="AGD39" s="168"/>
      <c r="AGE39" s="168"/>
      <c r="AGF39" s="168"/>
      <c r="AGG39" s="168"/>
      <c r="AGH39" s="168"/>
      <c r="AGI39" s="168"/>
      <c r="AGJ39" s="168"/>
      <c r="AGK39" s="168"/>
      <c r="AGL39" s="168"/>
      <c r="AGM39" s="168"/>
      <c r="AGN39" s="168"/>
      <c r="AGO39" s="168"/>
      <c r="AGP39" s="168"/>
      <c r="AGQ39" s="168"/>
      <c r="AGR39" s="168"/>
      <c r="AGS39" s="168"/>
      <c r="AGT39" s="168"/>
      <c r="AGU39" s="168"/>
      <c r="AGV39" s="168"/>
      <c r="AGW39" s="168"/>
      <c r="AGX39" s="168"/>
      <c r="AGY39" s="168"/>
      <c r="AGZ39" s="168"/>
      <c r="AHA39" s="168"/>
      <c r="AHB39" s="168"/>
      <c r="AHC39" s="168"/>
      <c r="AHD39" s="168"/>
      <c r="AHE39" s="168"/>
      <c r="AHF39" s="168"/>
      <c r="AHG39" s="168"/>
      <c r="AHH39" s="168"/>
      <c r="AHI39" s="168"/>
      <c r="AHJ39" s="168"/>
      <c r="AHK39" s="168"/>
      <c r="AHL39" s="168"/>
      <c r="AHM39" s="168"/>
      <c r="AHN39" s="168"/>
      <c r="AHO39" s="168"/>
      <c r="AHP39" s="168"/>
      <c r="AHQ39" s="168"/>
      <c r="AHR39" s="168"/>
      <c r="AHS39" s="168"/>
      <c r="AHT39" s="168"/>
      <c r="AHU39" s="168"/>
      <c r="AHV39" s="168"/>
      <c r="AHW39" s="168"/>
      <c r="AHX39" s="168"/>
      <c r="AHY39" s="168"/>
      <c r="AHZ39" s="168"/>
      <c r="AIA39" s="168"/>
      <c r="AIB39" s="168"/>
      <c r="AIC39" s="168"/>
      <c r="AID39" s="168"/>
      <c r="AIE39" s="168"/>
      <c r="AIF39" s="168"/>
      <c r="AIG39" s="168"/>
      <c r="AIH39" s="168"/>
      <c r="AII39" s="168"/>
      <c r="AIJ39" s="168"/>
      <c r="AIK39" s="168"/>
      <c r="AIL39" s="168"/>
      <c r="AIM39" s="168"/>
      <c r="AIN39" s="168"/>
      <c r="AIO39" s="168"/>
      <c r="AIP39" s="168"/>
      <c r="AIQ39" s="168"/>
      <c r="AIR39" s="168"/>
      <c r="AIS39" s="168"/>
      <c r="AIT39" s="168"/>
      <c r="AIU39" s="168"/>
      <c r="AIV39" s="168"/>
      <c r="AIW39" s="168"/>
      <c r="AIX39" s="168"/>
      <c r="AIY39" s="168"/>
      <c r="AIZ39" s="168"/>
      <c r="AJA39" s="168"/>
      <c r="AJB39" s="168"/>
      <c r="AJC39" s="168"/>
      <c r="AJD39" s="168"/>
      <c r="AJE39" s="168"/>
      <c r="AJF39" s="168"/>
      <c r="AJG39" s="168"/>
      <c r="AJH39" s="168"/>
      <c r="AJI39" s="168"/>
      <c r="AJJ39" s="168"/>
      <c r="AJK39" s="168"/>
      <c r="AJL39" s="168"/>
      <c r="AJM39" s="168"/>
      <c r="AJN39" s="168"/>
      <c r="AJO39" s="168"/>
      <c r="AJP39" s="168"/>
      <c r="AJQ39" s="168"/>
      <c r="AJR39" s="168"/>
      <c r="AJS39" s="168"/>
      <c r="AJT39" s="168"/>
      <c r="AJU39" s="168"/>
      <c r="AJV39" s="168"/>
      <c r="AJW39" s="168"/>
      <c r="AJX39" s="168"/>
      <c r="AJY39" s="168"/>
      <c r="AJZ39" s="168"/>
      <c r="AKA39" s="168"/>
      <c r="AKB39" s="168"/>
      <c r="AKC39" s="168"/>
      <c r="AKD39" s="168"/>
      <c r="AKE39" s="168"/>
      <c r="AKF39" s="168"/>
      <c r="AKG39" s="168"/>
      <c r="AKH39" s="168"/>
      <c r="AKI39" s="168"/>
      <c r="AKJ39" s="168"/>
      <c r="AKK39" s="168"/>
      <c r="AKL39" s="168"/>
      <c r="AKM39" s="168"/>
      <c r="AKN39" s="168"/>
      <c r="AKO39" s="168"/>
      <c r="AKP39" s="168"/>
      <c r="AKQ39" s="168"/>
      <c r="AKR39" s="168"/>
      <c r="AKS39" s="168"/>
      <c r="AKT39" s="168"/>
      <c r="AKU39" s="168"/>
      <c r="AKV39" s="168"/>
      <c r="AKW39" s="168"/>
      <c r="AKX39" s="168"/>
      <c r="AKY39" s="168"/>
      <c r="AKZ39" s="168"/>
      <c r="ALA39" s="168"/>
      <c r="ALB39" s="168"/>
      <c r="ALC39" s="168"/>
      <c r="ALD39" s="168"/>
      <c r="ALE39" s="168"/>
      <c r="ALF39" s="168"/>
      <c r="ALG39" s="168"/>
      <c r="ALH39" s="168"/>
      <c r="ALI39" s="168"/>
      <c r="ALJ39" s="168"/>
      <c r="ALK39" s="168"/>
      <c r="ALL39" s="168"/>
      <c r="ALM39" s="168"/>
      <c r="ALN39" s="168"/>
      <c r="ALO39" s="168"/>
      <c r="ALP39" s="168"/>
      <c r="ALQ39" s="168"/>
      <c r="ALR39" s="168"/>
      <c r="ALS39" s="168"/>
      <c r="ALT39" s="168"/>
      <c r="ALU39" s="168"/>
      <c r="ALV39" s="168"/>
      <c r="ALW39" s="168"/>
      <c r="ALX39" s="168"/>
      <c r="ALY39" s="168"/>
      <c r="ALZ39" s="168"/>
      <c r="AMA39" s="168"/>
    </row>
    <row r="40" spans="2:1015" s="153" customFormat="1" ht="16.5" customHeight="1" x14ac:dyDescent="0.65">
      <c r="B40" s="257"/>
      <c r="C40" s="257"/>
      <c r="D40" s="257"/>
      <c r="E40" s="257"/>
      <c r="F40" s="257"/>
      <c r="G40" s="257"/>
      <c r="H40" s="258"/>
      <c r="I40" s="168"/>
      <c r="J40" s="168"/>
      <c r="K40" s="257"/>
      <c r="L40" s="257"/>
      <c r="M40" s="257"/>
      <c r="N40" s="257"/>
      <c r="O40" s="257"/>
      <c r="P40" s="257"/>
      <c r="Q40" s="258"/>
      <c r="R40" s="168"/>
      <c r="S40" s="259"/>
      <c r="T40" s="260"/>
      <c r="U40" s="260"/>
      <c r="V40" s="260"/>
      <c r="W40" s="260"/>
      <c r="X40" s="260"/>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8"/>
      <c r="VB40" s="168"/>
      <c r="VC40" s="168"/>
      <c r="VD40" s="168"/>
      <c r="VE40" s="168"/>
      <c r="VF40" s="168"/>
      <c r="VG40" s="168"/>
      <c r="VH40" s="168"/>
      <c r="VI40" s="168"/>
      <c r="VJ40" s="168"/>
      <c r="VK40" s="168"/>
      <c r="VL40" s="168"/>
      <c r="VM40" s="168"/>
      <c r="VN40" s="168"/>
      <c r="VO40" s="168"/>
      <c r="VP40" s="168"/>
      <c r="VQ40" s="168"/>
      <c r="VR40" s="168"/>
      <c r="VS40" s="168"/>
      <c r="VT40" s="168"/>
      <c r="VU40" s="168"/>
      <c r="VV40" s="168"/>
      <c r="VW40" s="168"/>
      <c r="VX40" s="168"/>
      <c r="VY40" s="168"/>
      <c r="VZ40" s="168"/>
      <c r="WA40" s="168"/>
      <c r="WB40" s="168"/>
      <c r="WC40" s="168"/>
      <c r="WD40" s="168"/>
      <c r="WE40" s="168"/>
      <c r="WF40" s="168"/>
      <c r="WG40" s="168"/>
      <c r="WH40" s="168"/>
      <c r="WI40" s="168"/>
      <c r="WJ40" s="168"/>
      <c r="WK40" s="168"/>
      <c r="WL40" s="168"/>
      <c r="WM40" s="168"/>
      <c r="WN40" s="168"/>
      <c r="WO40" s="168"/>
      <c r="WP40" s="168"/>
      <c r="WQ40" s="168"/>
      <c r="WR40" s="168"/>
      <c r="WS40" s="168"/>
      <c r="WT40" s="168"/>
      <c r="WU40" s="168"/>
      <c r="WV40" s="168"/>
      <c r="WW40" s="168"/>
      <c r="WX40" s="168"/>
      <c r="WY40" s="168"/>
      <c r="WZ40" s="168"/>
      <c r="XA40" s="168"/>
      <c r="XB40" s="168"/>
      <c r="XC40" s="168"/>
      <c r="XD40" s="168"/>
      <c r="XE40" s="168"/>
      <c r="XF40" s="168"/>
      <c r="XG40" s="168"/>
      <c r="XH40" s="168"/>
      <c r="XI40" s="168"/>
      <c r="XJ40" s="168"/>
      <c r="XK40" s="168"/>
      <c r="XL40" s="168"/>
      <c r="XM40" s="168"/>
      <c r="XN40" s="168"/>
      <c r="XO40" s="168"/>
      <c r="XP40" s="168"/>
      <c r="XQ40" s="168"/>
      <c r="XR40" s="168"/>
      <c r="XS40" s="168"/>
      <c r="XT40" s="168"/>
      <c r="XU40" s="168"/>
      <c r="XV40" s="168"/>
      <c r="XW40" s="168"/>
      <c r="XX40" s="168"/>
      <c r="XY40" s="168"/>
      <c r="XZ40" s="168"/>
      <c r="YA40" s="168"/>
      <c r="YB40" s="168"/>
      <c r="YC40" s="168"/>
      <c r="YD40" s="168"/>
      <c r="YE40" s="168"/>
      <c r="YF40" s="168"/>
      <c r="YG40" s="168"/>
      <c r="YH40" s="168"/>
      <c r="YI40" s="168"/>
      <c r="YJ40" s="168"/>
      <c r="YK40" s="168"/>
      <c r="YL40" s="168"/>
      <c r="YM40" s="168"/>
      <c r="YN40" s="168"/>
      <c r="YO40" s="168"/>
      <c r="YP40" s="168"/>
      <c r="YQ40" s="168"/>
      <c r="YR40" s="168"/>
      <c r="YS40" s="168"/>
      <c r="YT40" s="168"/>
      <c r="YU40" s="168"/>
      <c r="YV40" s="168"/>
      <c r="YW40" s="168"/>
      <c r="YX40" s="168"/>
      <c r="YY40" s="168"/>
      <c r="YZ40" s="168"/>
      <c r="ZA40" s="168"/>
      <c r="ZB40" s="168"/>
      <c r="ZC40" s="168"/>
      <c r="ZD40" s="168"/>
      <c r="ZE40" s="168"/>
      <c r="ZF40" s="168"/>
      <c r="ZG40" s="168"/>
      <c r="ZH40" s="168"/>
      <c r="ZI40" s="168"/>
      <c r="ZJ40" s="168"/>
      <c r="ZK40" s="168"/>
      <c r="ZL40" s="168"/>
      <c r="ZM40" s="168"/>
      <c r="ZN40" s="168"/>
      <c r="ZO40" s="168"/>
      <c r="ZP40" s="168"/>
      <c r="ZQ40" s="168"/>
      <c r="ZR40" s="168"/>
      <c r="ZS40" s="168"/>
      <c r="ZT40" s="168"/>
      <c r="ZU40" s="168"/>
      <c r="ZV40" s="168"/>
      <c r="ZW40" s="168"/>
      <c r="ZX40" s="168"/>
      <c r="ZY40" s="168"/>
      <c r="ZZ40" s="168"/>
      <c r="AAA40" s="168"/>
      <c r="AAB40" s="168"/>
      <c r="AAC40" s="168"/>
      <c r="AAD40" s="168"/>
      <c r="AAE40" s="168"/>
      <c r="AAF40" s="168"/>
      <c r="AAG40" s="168"/>
      <c r="AAH40" s="168"/>
      <c r="AAI40" s="168"/>
      <c r="AAJ40" s="168"/>
      <c r="AAK40" s="168"/>
      <c r="AAL40" s="168"/>
      <c r="AAM40" s="168"/>
      <c r="AAN40" s="168"/>
      <c r="AAO40" s="168"/>
      <c r="AAP40" s="168"/>
      <c r="AAQ40" s="168"/>
      <c r="AAR40" s="168"/>
      <c r="AAS40" s="168"/>
      <c r="AAT40" s="168"/>
      <c r="AAU40" s="168"/>
      <c r="AAV40" s="168"/>
      <c r="AAW40" s="168"/>
      <c r="AAX40" s="168"/>
      <c r="AAY40" s="168"/>
      <c r="AAZ40" s="168"/>
      <c r="ABA40" s="168"/>
      <c r="ABB40" s="168"/>
      <c r="ABC40" s="168"/>
      <c r="ABD40" s="168"/>
      <c r="ABE40" s="168"/>
      <c r="ABF40" s="168"/>
      <c r="ABG40" s="168"/>
      <c r="ABH40" s="168"/>
      <c r="ABI40" s="168"/>
      <c r="ABJ40" s="168"/>
      <c r="ABK40" s="168"/>
      <c r="ABL40" s="168"/>
      <c r="ABM40" s="168"/>
      <c r="ABN40" s="168"/>
      <c r="ABO40" s="168"/>
      <c r="ABP40" s="168"/>
      <c r="ABQ40" s="168"/>
      <c r="ABR40" s="168"/>
      <c r="ABS40" s="168"/>
      <c r="ABT40" s="168"/>
      <c r="ABU40" s="168"/>
      <c r="ABV40" s="168"/>
      <c r="ABW40" s="168"/>
      <c r="ABX40" s="168"/>
      <c r="ABY40" s="168"/>
      <c r="ABZ40" s="168"/>
      <c r="ACA40" s="168"/>
      <c r="ACB40" s="168"/>
      <c r="ACC40" s="168"/>
      <c r="ACD40" s="168"/>
      <c r="ACE40" s="168"/>
      <c r="ACF40" s="168"/>
      <c r="ACG40" s="168"/>
      <c r="ACH40" s="168"/>
      <c r="ACI40" s="168"/>
      <c r="ACJ40" s="168"/>
      <c r="ACK40" s="168"/>
      <c r="ACL40" s="168"/>
      <c r="ACM40" s="168"/>
      <c r="ACN40" s="168"/>
      <c r="ACO40" s="168"/>
      <c r="ACP40" s="168"/>
      <c r="ACQ40" s="168"/>
      <c r="ACR40" s="168"/>
      <c r="ACS40" s="168"/>
      <c r="ACT40" s="168"/>
      <c r="ACU40" s="168"/>
      <c r="ACV40" s="168"/>
      <c r="ACW40" s="168"/>
      <c r="ACX40" s="168"/>
      <c r="ACY40" s="168"/>
      <c r="ACZ40" s="168"/>
      <c r="ADA40" s="168"/>
      <c r="ADB40" s="168"/>
      <c r="ADC40" s="168"/>
      <c r="ADD40" s="168"/>
      <c r="ADE40" s="168"/>
      <c r="ADF40" s="168"/>
      <c r="ADG40" s="168"/>
      <c r="ADH40" s="168"/>
      <c r="ADI40" s="168"/>
      <c r="ADJ40" s="168"/>
      <c r="ADK40" s="168"/>
      <c r="ADL40" s="168"/>
      <c r="ADM40" s="168"/>
      <c r="ADN40" s="168"/>
      <c r="ADO40" s="168"/>
      <c r="ADP40" s="168"/>
      <c r="ADQ40" s="168"/>
      <c r="ADR40" s="168"/>
      <c r="ADS40" s="168"/>
      <c r="ADT40" s="168"/>
      <c r="ADU40" s="168"/>
      <c r="ADV40" s="168"/>
      <c r="ADW40" s="168"/>
      <c r="ADX40" s="168"/>
      <c r="ADY40" s="168"/>
      <c r="ADZ40" s="168"/>
      <c r="AEA40" s="168"/>
      <c r="AEB40" s="168"/>
      <c r="AEC40" s="168"/>
      <c r="AED40" s="168"/>
      <c r="AEE40" s="168"/>
      <c r="AEF40" s="168"/>
      <c r="AEG40" s="168"/>
      <c r="AEH40" s="168"/>
      <c r="AEI40" s="168"/>
      <c r="AEJ40" s="168"/>
      <c r="AEK40" s="168"/>
      <c r="AEL40" s="168"/>
      <c r="AEM40" s="168"/>
      <c r="AEN40" s="168"/>
      <c r="AEO40" s="168"/>
      <c r="AEP40" s="168"/>
      <c r="AEQ40" s="168"/>
      <c r="AER40" s="168"/>
      <c r="AES40" s="168"/>
      <c r="AET40" s="168"/>
      <c r="AEU40" s="168"/>
      <c r="AEV40" s="168"/>
      <c r="AEW40" s="168"/>
      <c r="AEX40" s="168"/>
      <c r="AEY40" s="168"/>
      <c r="AEZ40" s="168"/>
      <c r="AFA40" s="168"/>
      <c r="AFB40" s="168"/>
      <c r="AFC40" s="168"/>
      <c r="AFD40" s="168"/>
      <c r="AFE40" s="168"/>
      <c r="AFF40" s="168"/>
      <c r="AFG40" s="168"/>
      <c r="AFH40" s="168"/>
      <c r="AFI40" s="168"/>
      <c r="AFJ40" s="168"/>
      <c r="AFK40" s="168"/>
      <c r="AFL40" s="168"/>
      <c r="AFM40" s="168"/>
      <c r="AFN40" s="168"/>
      <c r="AFO40" s="168"/>
      <c r="AFP40" s="168"/>
      <c r="AFQ40" s="168"/>
      <c r="AFR40" s="168"/>
      <c r="AFS40" s="168"/>
      <c r="AFT40" s="168"/>
      <c r="AFU40" s="168"/>
      <c r="AFV40" s="168"/>
      <c r="AFW40" s="168"/>
      <c r="AFX40" s="168"/>
      <c r="AFY40" s="168"/>
      <c r="AFZ40" s="168"/>
      <c r="AGA40" s="168"/>
      <c r="AGB40" s="168"/>
      <c r="AGC40" s="168"/>
      <c r="AGD40" s="168"/>
      <c r="AGE40" s="168"/>
      <c r="AGF40" s="168"/>
      <c r="AGG40" s="168"/>
      <c r="AGH40" s="168"/>
      <c r="AGI40" s="168"/>
      <c r="AGJ40" s="168"/>
      <c r="AGK40" s="168"/>
      <c r="AGL40" s="168"/>
      <c r="AGM40" s="168"/>
      <c r="AGN40" s="168"/>
      <c r="AGO40" s="168"/>
      <c r="AGP40" s="168"/>
      <c r="AGQ40" s="168"/>
      <c r="AGR40" s="168"/>
      <c r="AGS40" s="168"/>
      <c r="AGT40" s="168"/>
      <c r="AGU40" s="168"/>
      <c r="AGV40" s="168"/>
      <c r="AGW40" s="168"/>
      <c r="AGX40" s="168"/>
      <c r="AGY40" s="168"/>
      <c r="AGZ40" s="168"/>
      <c r="AHA40" s="168"/>
      <c r="AHB40" s="168"/>
      <c r="AHC40" s="168"/>
      <c r="AHD40" s="168"/>
      <c r="AHE40" s="168"/>
      <c r="AHF40" s="168"/>
      <c r="AHG40" s="168"/>
      <c r="AHH40" s="168"/>
      <c r="AHI40" s="168"/>
      <c r="AHJ40" s="168"/>
      <c r="AHK40" s="168"/>
      <c r="AHL40" s="168"/>
      <c r="AHM40" s="168"/>
      <c r="AHN40" s="168"/>
      <c r="AHO40" s="168"/>
      <c r="AHP40" s="168"/>
      <c r="AHQ40" s="168"/>
      <c r="AHR40" s="168"/>
      <c r="AHS40" s="168"/>
      <c r="AHT40" s="168"/>
      <c r="AHU40" s="168"/>
      <c r="AHV40" s="168"/>
      <c r="AHW40" s="168"/>
      <c r="AHX40" s="168"/>
      <c r="AHY40" s="168"/>
      <c r="AHZ40" s="168"/>
      <c r="AIA40" s="168"/>
      <c r="AIB40" s="168"/>
      <c r="AIC40" s="168"/>
      <c r="AID40" s="168"/>
      <c r="AIE40" s="168"/>
      <c r="AIF40" s="168"/>
      <c r="AIG40" s="168"/>
      <c r="AIH40" s="168"/>
      <c r="AII40" s="168"/>
      <c r="AIJ40" s="168"/>
      <c r="AIK40" s="168"/>
      <c r="AIL40" s="168"/>
      <c r="AIM40" s="168"/>
      <c r="AIN40" s="168"/>
      <c r="AIO40" s="168"/>
      <c r="AIP40" s="168"/>
      <c r="AIQ40" s="168"/>
      <c r="AIR40" s="168"/>
      <c r="AIS40" s="168"/>
      <c r="AIT40" s="168"/>
      <c r="AIU40" s="168"/>
      <c r="AIV40" s="168"/>
      <c r="AIW40" s="168"/>
      <c r="AIX40" s="168"/>
      <c r="AIY40" s="168"/>
      <c r="AIZ40" s="168"/>
      <c r="AJA40" s="168"/>
      <c r="AJB40" s="168"/>
      <c r="AJC40" s="168"/>
      <c r="AJD40" s="168"/>
      <c r="AJE40" s="168"/>
      <c r="AJF40" s="168"/>
      <c r="AJG40" s="168"/>
      <c r="AJH40" s="168"/>
      <c r="AJI40" s="168"/>
      <c r="AJJ40" s="168"/>
      <c r="AJK40" s="168"/>
      <c r="AJL40" s="168"/>
      <c r="AJM40" s="168"/>
      <c r="AJN40" s="168"/>
      <c r="AJO40" s="168"/>
      <c r="AJP40" s="168"/>
      <c r="AJQ40" s="168"/>
      <c r="AJR40" s="168"/>
      <c r="AJS40" s="168"/>
      <c r="AJT40" s="168"/>
      <c r="AJU40" s="168"/>
      <c r="AJV40" s="168"/>
      <c r="AJW40" s="168"/>
      <c r="AJX40" s="168"/>
      <c r="AJY40" s="168"/>
      <c r="AJZ40" s="168"/>
      <c r="AKA40" s="168"/>
      <c r="AKB40" s="168"/>
      <c r="AKC40" s="168"/>
      <c r="AKD40" s="168"/>
      <c r="AKE40" s="168"/>
      <c r="AKF40" s="168"/>
      <c r="AKG40" s="168"/>
      <c r="AKH40" s="168"/>
      <c r="AKI40" s="168"/>
      <c r="AKJ40" s="168"/>
      <c r="AKK40" s="168"/>
      <c r="AKL40" s="168"/>
      <c r="AKM40" s="168"/>
      <c r="AKN40" s="168"/>
      <c r="AKO40" s="168"/>
      <c r="AKP40" s="168"/>
      <c r="AKQ40" s="168"/>
      <c r="AKR40" s="168"/>
      <c r="AKS40" s="168"/>
      <c r="AKT40" s="168"/>
      <c r="AKU40" s="168"/>
      <c r="AKV40" s="168"/>
      <c r="AKW40" s="168"/>
      <c r="AKX40" s="168"/>
      <c r="AKY40" s="168"/>
      <c r="AKZ40" s="168"/>
      <c r="ALA40" s="168"/>
      <c r="ALB40" s="168"/>
      <c r="ALC40" s="168"/>
      <c r="ALD40" s="168"/>
      <c r="ALE40" s="168"/>
      <c r="ALF40" s="168"/>
      <c r="ALG40" s="168"/>
      <c r="ALH40" s="168"/>
      <c r="ALI40" s="168"/>
      <c r="ALJ40" s="168"/>
      <c r="ALK40" s="168"/>
      <c r="ALL40" s="168"/>
      <c r="ALM40" s="168"/>
      <c r="ALN40" s="168"/>
      <c r="ALO40" s="168"/>
      <c r="ALP40" s="168"/>
      <c r="ALQ40" s="168"/>
      <c r="ALR40" s="168"/>
      <c r="ALS40" s="168"/>
      <c r="ALT40" s="168"/>
      <c r="ALU40" s="168"/>
      <c r="ALV40" s="168"/>
      <c r="ALW40" s="168"/>
      <c r="ALX40" s="168"/>
      <c r="ALY40" s="168"/>
      <c r="ALZ40" s="168"/>
      <c r="AMA40" s="168"/>
    </row>
    <row r="41" spans="2:1015" ht="14.25" customHeight="1" x14ac:dyDescent="0.65">
      <c r="B41" s="257"/>
      <c r="C41" s="228"/>
      <c r="D41" s="228"/>
      <c r="E41" s="228"/>
      <c r="F41" s="228"/>
      <c r="G41" s="228"/>
      <c r="H41" s="229"/>
      <c r="K41" s="228"/>
      <c r="L41" s="228"/>
      <c r="M41" s="228"/>
      <c r="N41" s="228"/>
      <c r="O41" s="228"/>
      <c r="P41" s="228"/>
      <c r="Q41" s="229"/>
      <c r="S41" s="239"/>
      <c r="T41" s="240"/>
      <c r="U41" s="240"/>
      <c r="V41" s="240"/>
      <c r="W41" s="240"/>
      <c r="X41" s="240"/>
    </row>
    <row r="42" spans="2:1015" ht="17.25" customHeight="1" x14ac:dyDescent="0.65">
      <c r="B42" s="257"/>
      <c r="C42" s="228"/>
      <c r="D42" s="228"/>
      <c r="E42" s="228"/>
      <c r="F42" s="228"/>
      <c r="G42" s="228"/>
      <c r="H42" s="229"/>
      <c r="K42" s="228"/>
      <c r="L42" s="228"/>
      <c r="M42" s="228"/>
      <c r="N42" s="228"/>
      <c r="O42" s="228"/>
      <c r="P42" s="228"/>
      <c r="Q42" s="229"/>
      <c r="T42" s="172"/>
      <c r="U42" s="172"/>
      <c r="V42" s="172"/>
      <c r="W42" s="172"/>
      <c r="X42" s="172"/>
    </row>
    <row r="43" spans="2:1015" ht="15" customHeight="1" x14ac:dyDescent="0.3">
      <c r="C43" s="87"/>
      <c r="D43" s="87"/>
      <c r="E43" s="87"/>
      <c r="F43" s="87"/>
      <c r="G43" s="87"/>
      <c r="H43" s="87"/>
      <c r="K43" s="88"/>
      <c r="L43" s="88"/>
      <c r="M43" s="88"/>
      <c r="O43" s="88"/>
      <c r="P43" s="88"/>
      <c r="Q43" s="88"/>
      <c r="R43" s="88"/>
      <c r="S43" s="237"/>
      <c r="T43" s="238"/>
      <c r="U43" s="238"/>
      <c r="V43" s="238"/>
      <c r="W43" s="238"/>
      <c r="X43" s="238"/>
      <c r="Y43" s="238"/>
    </row>
    <row r="44" spans="2:1015" ht="15" customHeight="1" x14ac:dyDescent="0.35">
      <c r="R44" s="178"/>
      <c r="S44" s="516"/>
      <c r="T44" s="516"/>
      <c r="U44" s="516"/>
      <c r="V44" s="516"/>
      <c r="W44" s="516"/>
      <c r="X44" s="516"/>
      <c r="Y44" s="516"/>
      <c r="Z44" s="105"/>
    </row>
    <row r="45" spans="2:1015" ht="15" customHeight="1" x14ac:dyDescent="0.3">
      <c r="C45" s="523" t="s">
        <v>395</v>
      </c>
      <c r="D45" s="523"/>
      <c r="E45" s="247"/>
      <c r="F45" s="525" t="s">
        <v>396</v>
      </c>
      <c r="G45" s="525"/>
      <c r="H45" s="526"/>
      <c r="I45" s="248"/>
      <c r="J45" s="248"/>
      <c r="K45" s="529" t="s">
        <v>395</v>
      </c>
      <c r="L45" s="525"/>
      <c r="M45" s="526"/>
      <c r="N45" s="248"/>
      <c r="O45" s="529" t="s">
        <v>396</v>
      </c>
      <c r="P45" s="525"/>
      <c r="Q45" s="526"/>
      <c r="R45" s="89"/>
      <c r="S45" s="253"/>
      <c r="T45" s="253"/>
      <c r="U45" s="253"/>
      <c r="V45" s="253"/>
      <c r="W45" s="253"/>
      <c r="X45" s="253"/>
      <c r="Y45" s="253"/>
      <c r="Z45" s="105"/>
    </row>
    <row r="46" spans="2:1015" ht="15" customHeight="1" x14ac:dyDescent="0.3">
      <c r="C46" s="523"/>
      <c r="D46" s="523"/>
      <c r="E46" s="249"/>
      <c r="F46" s="523"/>
      <c r="G46" s="523"/>
      <c r="H46" s="527"/>
      <c r="I46" s="248"/>
      <c r="J46" s="248"/>
      <c r="K46" s="530"/>
      <c r="L46" s="523"/>
      <c r="M46" s="527"/>
      <c r="N46" s="248"/>
      <c r="O46" s="530"/>
      <c r="P46" s="523"/>
      <c r="Q46" s="527"/>
      <c r="R46" s="178"/>
      <c r="S46" s="253"/>
      <c r="T46" s="253"/>
      <c r="U46" s="253"/>
      <c r="V46" s="253"/>
      <c r="W46" s="253"/>
      <c r="X46" s="253"/>
      <c r="Y46" s="253"/>
      <c r="Z46" s="105"/>
    </row>
    <row r="47" spans="2:1015" ht="15" customHeight="1" x14ac:dyDescent="0.3">
      <c r="C47" s="523"/>
      <c r="D47" s="523"/>
      <c r="E47" s="249"/>
      <c r="F47" s="523"/>
      <c r="G47" s="523"/>
      <c r="H47" s="527"/>
      <c r="I47" s="248"/>
      <c r="J47" s="248"/>
      <c r="K47" s="530"/>
      <c r="L47" s="523"/>
      <c r="M47" s="527"/>
      <c r="N47" s="248"/>
      <c r="O47" s="530"/>
      <c r="P47" s="523"/>
      <c r="Q47" s="527"/>
      <c r="R47" s="178"/>
      <c r="S47" s="253"/>
      <c r="T47" s="253"/>
      <c r="U47" s="253"/>
      <c r="V47" s="253"/>
      <c r="W47" s="253"/>
      <c r="X47" s="253"/>
      <c r="Y47" s="253"/>
      <c r="Z47" s="105"/>
    </row>
    <row r="48" spans="2:1015" ht="15" customHeight="1" x14ac:dyDescent="0.3">
      <c r="C48" s="524"/>
      <c r="D48" s="524"/>
      <c r="E48" s="230"/>
      <c r="F48" s="524"/>
      <c r="G48" s="524"/>
      <c r="H48" s="528"/>
      <c r="I48" s="230"/>
      <c r="J48" s="230"/>
      <c r="K48" s="531"/>
      <c r="L48" s="524"/>
      <c r="M48" s="528"/>
      <c r="N48" s="230"/>
      <c r="O48" s="531"/>
      <c r="P48" s="524"/>
      <c r="Q48" s="528"/>
      <c r="R48" s="178"/>
      <c r="S48" s="253"/>
      <c r="T48" s="253"/>
      <c r="U48" s="253"/>
      <c r="V48" s="253"/>
      <c r="W48" s="253"/>
      <c r="X48" s="253"/>
      <c r="Y48" s="253"/>
      <c r="Z48" s="105"/>
    </row>
    <row r="49" spans="3:26" ht="15" customHeight="1" x14ac:dyDescent="0.3">
      <c r="C49" s="244" t="s">
        <v>369</v>
      </c>
      <c r="D49" s="245"/>
      <c r="E49" s="246"/>
      <c r="F49" s="517" t="s">
        <v>369</v>
      </c>
      <c r="G49" s="518"/>
      <c r="H49" s="519"/>
      <c r="K49" s="517" t="s">
        <v>369</v>
      </c>
      <c r="L49" s="518"/>
      <c r="M49" s="519"/>
      <c r="O49" s="517" t="s">
        <v>369</v>
      </c>
      <c r="P49" s="518"/>
      <c r="Q49" s="519"/>
      <c r="R49" s="178"/>
      <c r="S49" s="253"/>
      <c r="T49" s="253"/>
      <c r="U49" s="253"/>
      <c r="V49" s="253"/>
      <c r="W49" s="253"/>
      <c r="X49" s="253"/>
      <c r="Y49" s="253"/>
      <c r="Z49" s="105"/>
    </row>
    <row r="50" spans="3:26" ht="15" customHeight="1" x14ac:dyDescent="0.3">
      <c r="C50" s="227" t="s">
        <v>357</v>
      </c>
      <c r="D50" s="90" t="str">
        <f>IF('Eingabe Stammdaten'!D3=2022,"2022 (final)",CONCATENATE('Eingabe Stammdaten'!D3," (vorläufig)"))</f>
        <v>2022 (final)</v>
      </c>
      <c r="F50" s="226" t="s">
        <v>357</v>
      </c>
      <c r="G50" s="227"/>
      <c r="H50" s="90" t="str">
        <f>IF('Eingabe Stammdaten'!D3=2022,"2022 (final)",CONCATENATE('Eingabe Stammdaten'!D3," (vorläufig)"))</f>
        <v>2022 (final)</v>
      </c>
      <c r="K50" s="227" t="s">
        <v>358</v>
      </c>
      <c r="L50" s="227"/>
      <c r="M50" s="90" t="str">
        <f>IF('Eingabe Stammdaten'!D3=2022,"2022 (final)",CONCATENATE('Eingabe Stammdaten'!D3," (vorläufig)"))</f>
        <v>2022 (final)</v>
      </c>
      <c r="O50" s="227" t="s">
        <v>358</v>
      </c>
      <c r="P50" s="227"/>
      <c r="Q50" s="90" t="str">
        <f>IF('Eingabe Stammdaten'!D3=2022,"2022 (final)",CONCATENATE('Eingabe Stammdaten'!D3," (vorläufig)"))</f>
        <v>2022 (final)</v>
      </c>
      <c r="R50" s="178"/>
      <c r="S50" s="253"/>
      <c r="T50" s="253"/>
      <c r="U50" s="253"/>
      <c r="V50" s="253"/>
      <c r="W50" s="253"/>
      <c r="X50" s="253"/>
      <c r="Y50" s="253"/>
      <c r="Z50" s="105"/>
    </row>
    <row r="51" spans="3:26" ht="15" customHeight="1" x14ac:dyDescent="0.3">
      <c r="C51" s="338" t="str">
        <f>'Ergebnisse nach Kategorien'!B5</f>
        <v>Energieeinsatz</v>
      </c>
      <c r="D51" s="92">
        <f>SUM('Ergebnisse nach Kategorien'!E12)/1000</f>
        <v>0</v>
      </c>
      <c r="F51" s="338" t="str">
        <f>'Ergebnisse nach Kategorien'!B5</f>
        <v>Energieeinsatz</v>
      </c>
      <c r="G51" s="91"/>
      <c r="H51" s="92">
        <f>SUM('Ergebnisse nach Kategorien'!E13)/1000</f>
        <v>0</v>
      </c>
      <c r="K51" s="93" t="s">
        <v>62</v>
      </c>
      <c r="M51" s="92">
        <f>'Ergebnisse nach Scope Ebenen'!D6/1000</f>
        <v>0</v>
      </c>
      <c r="O51" s="93" t="s">
        <v>62</v>
      </c>
      <c r="Q51" s="171">
        <f>'Ergebnisse nach Scope Ebenen'!D6/1000</f>
        <v>0</v>
      </c>
      <c r="R51" s="178"/>
      <c r="S51" s="253"/>
      <c r="T51" s="253"/>
      <c r="U51" s="253"/>
      <c r="V51" s="253"/>
      <c r="W51" s="253"/>
      <c r="X51" s="253"/>
      <c r="Y51" s="253"/>
      <c r="Z51" s="105"/>
    </row>
    <row r="52" spans="3:26" ht="15" customHeight="1" x14ac:dyDescent="0.3">
      <c r="C52" s="338" t="str">
        <f>'Ergebnisse nach Kategorien'!B14</f>
        <v>Mobilität</v>
      </c>
      <c r="D52" s="92">
        <f>'Ergebnisse nach Kategorien'!E20/1000</f>
        <v>0</v>
      </c>
      <c r="F52" s="338" t="str">
        <f>'Ergebnisse nach Kategorien'!B14</f>
        <v>Mobilität</v>
      </c>
      <c r="G52" s="91"/>
      <c r="H52" s="92">
        <f>'Ergebnisse nach Kategorien'!E20/1000</f>
        <v>0</v>
      </c>
      <c r="K52" s="93" t="s">
        <v>63</v>
      </c>
      <c r="M52" s="92">
        <f>('Ergebnisse nach Scope Ebenen'!D7)/1000</f>
        <v>0</v>
      </c>
      <c r="O52" s="93" t="s">
        <v>63</v>
      </c>
      <c r="Q52" s="92">
        <f>('Ergebnisse nach Scope Ebenen'!D8)/1000</f>
        <v>0</v>
      </c>
      <c r="R52" s="178"/>
      <c r="S52" s="253"/>
      <c r="T52" s="253"/>
      <c r="U52" s="253"/>
      <c r="V52" s="253"/>
      <c r="W52" s="253"/>
      <c r="X52" s="253"/>
      <c r="Y52" s="253"/>
      <c r="Z52" s="105"/>
    </row>
    <row r="53" spans="3:26" ht="15" customHeight="1" x14ac:dyDescent="0.3">
      <c r="C53" s="339" t="str">
        <f>'Ergebnisse nach Kategorien'!B21</f>
        <v>Materialeinsatz</v>
      </c>
      <c r="D53" s="95">
        <f>'Ergebnisse nach Kategorien'!E24/1000</f>
        <v>0</v>
      </c>
      <c r="F53" s="339" t="str">
        <f>'Ergebnisse nach Kategorien'!B21</f>
        <v>Materialeinsatz</v>
      </c>
      <c r="G53" s="94"/>
      <c r="H53" s="95">
        <f>'Ergebnisse nach Kategorien'!E24/1000</f>
        <v>0</v>
      </c>
      <c r="K53" s="96" t="s">
        <v>359</v>
      </c>
      <c r="M53" s="95">
        <f>('Ergebnisse nach Scope Ebenen'!D9+'Ergebnisse nach Scope Ebenen'!D15+'Ergebnisse nach Scope Ebenen'!D18)/1000</f>
        <v>0</v>
      </c>
      <c r="O53" s="96" t="s">
        <v>359</v>
      </c>
      <c r="Q53" s="95">
        <f>('Ergebnisse nach Scope Ebenen'!D10+'Ergebnisse nach Scope Ebenen'!D15+'Ergebnisse nach Scope Ebenen'!D19)/1000</f>
        <v>0</v>
      </c>
      <c r="R53" s="178"/>
      <c r="S53" s="253"/>
      <c r="T53" s="253"/>
      <c r="U53" s="253"/>
      <c r="V53" s="253"/>
      <c r="W53" s="253"/>
      <c r="X53" s="253"/>
      <c r="Y53" s="253"/>
      <c r="Z53" s="105"/>
    </row>
    <row r="54" spans="3:26" ht="15" customHeight="1" x14ac:dyDescent="0.3">
      <c r="C54" s="97" t="s">
        <v>48</v>
      </c>
      <c r="D54" s="98">
        <f>SUM(D51:D53)</f>
        <v>0</v>
      </c>
      <c r="E54" s="166"/>
      <c r="F54" s="97" t="s">
        <v>48</v>
      </c>
      <c r="G54" s="97"/>
      <c r="H54" s="98">
        <f>SUM(H51:H53)</f>
        <v>0</v>
      </c>
      <c r="K54" s="99" t="s">
        <v>361</v>
      </c>
      <c r="L54" s="99"/>
      <c r="M54" s="100">
        <f>M51+M52+M53</f>
        <v>0</v>
      </c>
      <c r="O54" s="99" t="s">
        <v>361</v>
      </c>
      <c r="P54" s="99"/>
      <c r="Q54" s="100">
        <f>Q52+Q53+Q51</f>
        <v>0</v>
      </c>
      <c r="R54" s="186"/>
      <c r="S54" s="253"/>
      <c r="T54" s="253"/>
      <c r="U54" s="253"/>
      <c r="V54" s="253"/>
      <c r="W54" s="253"/>
      <c r="X54" s="253"/>
      <c r="Y54" s="253"/>
      <c r="Z54" s="105"/>
    </row>
    <row r="55" spans="3:26" ht="18.600000000000001" customHeight="1" x14ac:dyDescent="0.3">
      <c r="C55" s="338" t="str">
        <f>'Ergebnisse nach Kategorien'!B25</f>
        <v>Gebäudeneubau und -sanierung</v>
      </c>
      <c r="D55" s="101">
        <f>'Ergebnisse nach Kategorien'!E27/1000</f>
        <v>0</v>
      </c>
      <c r="F55" s="338" t="str">
        <f>'Ergebnisse nach Kategorien'!B25</f>
        <v>Gebäudeneubau und -sanierung</v>
      </c>
      <c r="G55" s="91"/>
      <c r="H55" s="101">
        <f>'Ergebnisse nach Kategorien'!E27/1000</f>
        <v>0</v>
      </c>
      <c r="K55" s="102" t="str">
        <f>CONCATENATE("* inkl. ",'Ergebnisse nach Kategorien'!B25," &amp; ",'Ergebnisse nach Kategorien'!B28)</f>
        <v>* inkl. Gebäudeneubau und -sanierung &amp; Mensa</v>
      </c>
      <c r="O55" s="102" t="str">
        <f>CONCATENATE("* inkl. ",'Ergebnisse nach Kategorien'!B25," &amp; ",'Ergebnisse nach Kategorien'!B28)</f>
        <v>* inkl. Gebäudeneubau und -sanierung &amp; Mensa</v>
      </c>
      <c r="R55" s="169"/>
      <c r="S55" s="253"/>
      <c r="T55" s="253"/>
      <c r="U55" s="253"/>
      <c r="V55" s="253"/>
      <c r="W55" s="253"/>
      <c r="X55" s="253"/>
      <c r="Y55" s="253"/>
      <c r="Z55" s="105"/>
    </row>
    <row r="56" spans="3:26" ht="15" customHeight="1" x14ac:dyDescent="0.3">
      <c r="C56" s="339" t="str">
        <f>'Ergebnisse nach Kategorien'!B28</f>
        <v>Mensa</v>
      </c>
      <c r="D56" s="95">
        <f>'Ergebnisse nach Kategorien'!E35/1000</f>
        <v>0</v>
      </c>
      <c r="F56" s="339" t="str">
        <f>'Ergebnisse nach Kategorien'!B28</f>
        <v>Mensa</v>
      </c>
      <c r="G56" s="94"/>
      <c r="H56" s="95">
        <f>'Ergebnisse nach Kategorien'!E36/1000</f>
        <v>0</v>
      </c>
      <c r="R56" s="187"/>
      <c r="S56" s="253"/>
      <c r="T56" s="253"/>
      <c r="U56" s="253"/>
      <c r="V56" s="253"/>
      <c r="W56" s="253"/>
      <c r="X56" s="253"/>
      <c r="Y56" s="253"/>
      <c r="Z56" s="105"/>
    </row>
    <row r="57" spans="3:26" ht="15" customHeight="1" x14ac:dyDescent="0.3">
      <c r="C57" s="103" t="s">
        <v>360</v>
      </c>
      <c r="D57" s="104">
        <f>SUM(D55:D56)+SUM(D51:D53)</f>
        <v>0</v>
      </c>
      <c r="F57" s="103" t="s">
        <v>360</v>
      </c>
      <c r="G57" s="103"/>
      <c r="H57" s="104">
        <f>SUM(H51:H53)+SUM(H55:H56)</f>
        <v>0</v>
      </c>
      <c r="K57" s="168"/>
      <c r="L57" s="168"/>
      <c r="M57" s="168"/>
      <c r="N57" s="168"/>
      <c r="O57" s="168"/>
      <c r="P57" s="168"/>
      <c r="Q57" s="168"/>
      <c r="R57" s="178"/>
      <c r="S57" s="253"/>
      <c r="T57" s="253"/>
      <c r="U57" s="253"/>
      <c r="V57" s="253"/>
      <c r="W57" s="253"/>
      <c r="X57" s="253"/>
      <c r="Y57" s="253"/>
      <c r="Z57" s="105"/>
    </row>
    <row r="58" spans="3:26" ht="15" customHeight="1" x14ac:dyDescent="0.3">
      <c r="L58" s="173"/>
      <c r="M58" s="176"/>
      <c r="N58" s="168"/>
      <c r="P58" s="173"/>
      <c r="Q58" s="176"/>
      <c r="R58" s="187"/>
      <c r="S58" s="253"/>
      <c r="T58" s="253"/>
      <c r="U58" s="253"/>
      <c r="V58" s="253"/>
      <c r="W58" s="253"/>
      <c r="X58" s="253"/>
      <c r="Y58" s="253"/>
      <c r="Z58" s="105"/>
    </row>
    <row r="59" spans="3:26" ht="15" customHeight="1" x14ac:dyDescent="0.3">
      <c r="C59" s="242" t="s">
        <v>368</v>
      </c>
      <c r="D59" s="243"/>
      <c r="F59" s="520" t="s">
        <v>368</v>
      </c>
      <c r="G59" s="521"/>
      <c r="H59" s="522"/>
      <c r="K59" s="520" t="s">
        <v>368</v>
      </c>
      <c r="L59" s="521"/>
      <c r="M59" s="522"/>
      <c r="N59" s="168"/>
      <c r="O59" s="520" t="s">
        <v>368</v>
      </c>
      <c r="P59" s="521"/>
      <c r="Q59" s="522"/>
      <c r="R59" s="178"/>
      <c r="S59" s="253"/>
      <c r="T59" s="253"/>
      <c r="U59" s="253"/>
      <c r="V59" s="253"/>
      <c r="W59" s="253"/>
      <c r="X59" s="253"/>
      <c r="Y59" s="253"/>
      <c r="Z59" s="105"/>
    </row>
    <row r="60" spans="3:26" ht="15" customHeight="1" x14ac:dyDescent="0.3">
      <c r="K60" s="174"/>
      <c r="L60" s="175"/>
      <c r="M60" s="177"/>
      <c r="R60" s="178"/>
      <c r="S60" s="253"/>
      <c r="T60" s="253"/>
      <c r="U60" s="253"/>
      <c r="V60" s="253"/>
      <c r="W60" s="253"/>
      <c r="X60" s="253"/>
      <c r="Y60" s="253"/>
      <c r="Z60" s="105"/>
    </row>
    <row r="61" spans="3:26" ht="15.75" customHeight="1" x14ac:dyDescent="0.3">
      <c r="S61" s="88"/>
      <c r="T61" s="88"/>
      <c r="U61" s="88"/>
      <c r="V61" s="88"/>
      <c r="W61" s="88"/>
      <c r="X61" s="282"/>
      <c r="Y61" s="88"/>
    </row>
    <row r="62" spans="3:26" x14ac:dyDescent="0.3">
      <c r="X62" s="105"/>
    </row>
    <row r="63" spans="3:26" ht="83.55" customHeight="1" x14ac:dyDescent="0.3">
      <c r="E63" s="106"/>
      <c r="S63" s="105"/>
      <c r="X63" s="105"/>
    </row>
    <row r="64" spans="3:26" x14ac:dyDescent="0.3">
      <c r="D64" s="105"/>
      <c r="E64" s="107"/>
      <c r="S64" s="88"/>
      <c r="T64" s="88"/>
      <c r="U64" s="88"/>
      <c r="V64" s="88"/>
      <c r="W64" s="88"/>
      <c r="X64" s="88"/>
      <c r="Y64" s="88"/>
    </row>
    <row r="71" spans="2:15" x14ac:dyDescent="0.3">
      <c r="C71" s="88"/>
    </row>
    <row r="72" spans="2:15" x14ac:dyDescent="0.3">
      <c r="C72" s="88"/>
    </row>
    <row r="73" spans="2:15" x14ac:dyDescent="0.3">
      <c r="C73" s="108"/>
    </row>
    <row r="74" spans="2:15" ht="24.45" customHeight="1" x14ac:dyDescent="0.3">
      <c r="C74" s="241"/>
      <c r="D74" s="241"/>
      <c r="E74" s="241"/>
      <c r="F74" s="241"/>
      <c r="G74" s="241"/>
      <c r="H74" s="241"/>
      <c r="J74" s="277"/>
      <c r="K74" s="277"/>
      <c r="L74" s="277"/>
      <c r="M74" s="277"/>
      <c r="N74" s="277"/>
      <c r="O74" s="277"/>
    </row>
    <row r="75" spans="2:15" ht="24.45" customHeight="1" x14ac:dyDescent="0.3">
      <c r="C75" s="241"/>
      <c r="D75" s="241"/>
      <c r="E75" s="241"/>
      <c r="F75" s="241"/>
      <c r="G75" s="241"/>
      <c r="H75" s="241"/>
      <c r="J75" s="277"/>
      <c r="K75" s="277"/>
      <c r="L75" s="277"/>
      <c r="M75" s="277"/>
      <c r="N75" s="277"/>
      <c r="O75" s="277"/>
    </row>
    <row r="76" spans="2:15" x14ac:dyDescent="0.3">
      <c r="C76" s="280"/>
      <c r="D76" s="280"/>
      <c r="E76" s="280"/>
      <c r="F76" s="280"/>
      <c r="G76" s="280"/>
      <c r="H76" s="281"/>
      <c r="I76" s="281"/>
      <c r="J76" s="279"/>
      <c r="K76" s="279"/>
      <c r="L76" s="277"/>
      <c r="M76" s="277"/>
      <c r="N76" s="277"/>
      <c r="O76" s="277"/>
    </row>
    <row r="77" spans="2:15" ht="24.45" customHeight="1" x14ac:dyDescent="0.3">
      <c r="B77" s="505" t="s">
        <v>390</v>
      </c>
      <c r="C77" s="505"/>
      <c r="D77" s="505"/>
      <c r="E77" s="505"/>
      <c r="F77" s="505"/>
      <c r="G77" s="506"/>
      <c r="H77" s="502" t="s">
        <v>316</v>
      </c>
      <c r="I77" s="503"/>
      <c r="J77" s="503"/>
      <c r="K77" s="504"/>
      <c r="L77" s="278"/>
      <c r="M77" s="241"/>
      <c r="N77" s="277"/>
      <c r="O77" s="277"/>
    </row>
    <row r="78" spans="2:15" ht="35.4" customHeight="1" x14ac:dyDescent="0.3">
      <c r="B78" s="505"/>
      <c r="C78" s="505"/>
      <c r="D78" s="505"/>
      <c r="E78" s="505"/>
      <c r="F78" s="505"/>
      <c r="G78" s="506"/>
      <c r="H78" s="508" t="s">
        <v>366</v>
      </c>
      <c r="I78" s="508"/>
      <c r="J78" s="512" t="s">
        <v>367</v>
      </c>
      <c r="K78" s="512"/>
      <c r="L78" s="278"/>
      <c r="M78" s="241"/>
      <c r="N78" s="277"/>
      <c r="O78" s="277"/>
    </row>
    <row r="79" spans="2:15" ht="37.799999999999997" customHeight="1" x14ac:dyDescent="0.3">
      <c r="B79" s="507" t="s">
        <v>387</v>
      </c>
      <c r="C79" s="507"/>
      <c r="D79" s="507"/>
      <c r="E79" s="507"/>
      <c r="F79" s="507"/>
      <c r="G79" s="507"/>
      <c r="H79" s="509" t="str">
        <f>IF(ISBLANK('Eingabe Stammdaten'!D12),"!!! Stammdaten prüfen !!!",'Ergebnisse nach Kategorien'!E37/'Eingabe Stammdaten'!D12/1000)</f>
        <v>!!! Stammdaten prüfen !!!</v>
      </c>
      <c r="I79" s="509"/>
      <c r="J79" s="513" t="str">
        <f>IF(ISBLANK('Eingabe Stammdaten'!D12),"!!! Stammdaten prüfen !!!",'Ergebnisse nach Kategorien'!E38/'Eingabe Stammdaten'!D12/1000)</f>
        <v>!!! Stammdaten prüfen !!!</v>
      </c>
      <c r="K79" s="513"/>
      <c r="L79" s="278"/>
      <c r="M79" s="241"/>
      <c r="N79" s="277"/>
      <c r="O79" s="277"/>
    </row>
    <row r="80" spans="2:15" ht="24" customHeight="1" x14ac:dyDescent="0.3">
      <c r="B80" s="507" t="s">
        <v>388</v>
      </c>
      <c r="C80" s="507"/>
      <c r="D80" s="507"/>
      <c r="E80" s="507"/>
      <c r="F80" s="507"/>
      <c r="G80" s="507"/>
      <c r="H80" s="509" t="str">
        <f>IF(ISBLANK('Eingabe Stammdaten'!D13),"!!! Stammdaten prüfen !!!",'Ergebnisse nach Kategorien'!E37/'Eingabe Stammdaten'!D13/1000)</f>
        <v>!!! Stammdaten prüfen !!!</v>
      </c>
      <c r="I80" s="509"/>
      <c r="J80" s="513" t="str">
        <f>IF(ISBLANK('Eingabe Stammdaten'!D13),"!!! Stammdaten prüfen !!!",'Ergebnisse nach Kategorien'!E38/'Eingabe Stammdaten'!D13/1000)</f>
        <v>!!! Stammdaten prüfen !!!</v>
      </c>
      <c r="K80" s="513"/>
      <c r="L80" s="278"/>
      <c r="M80" s="241"/>
      <c r="N80" s="277"/>
      <c r="O80" s="277"/>
    </row>
    <row r="81" spans="2:1015" ht="37.799999999999997" customHeight="1" x14ac:dyDescent="0.3">
      <c r="B81" s="507" t="s">
        <v>389</v>
      </c>
      <c r="C81" s="507"/>
      <c r="D81" s="507"/>
      <c r="E81" s="507"/>
      <c r="F81" s="507"/>
      <c r="G81" s="507"/>
      <c r="H81" s="509" t="str">
        <f>IF(ISBLANK('Eingabe Stammdaten'!D11),"!!! Stammdaten prüfen !!!",'Ergebnisse nach Kategorien'!E37/('Eingabe Stammdaten'!D11+'Eingabe Stammdaten'!D13)/1000)</f>
        <v>!!! Stammdaten prüfen !!!</v>
      </c>
      <c r="I81" s="509"/>
      <c r="J81" s="513" t="str">
        <f>IF(ISBLANK('Eingabe Stammdaten'!D11),"!!! Stammdaten prüfen !!!",'Ergebnisse nach Kategorien'!E38/('Eingabe Stammdaten'!D11+'Eingabe Stammdaten'!D13)/1000)</f>
        <v>!!! Stammdaten prüfen !!!</v>
      </c>
      <c r="K81" s="513"/>
      <c r="L81" s="278"/>
      <c r="M81" s="241"/>
      <c r="N81" s="277"/>
      <c r="O81" s="277"/>
    </row>
    <row r="82" spans="2:1015" ht="24.45" customHeight="1" x14ac:dyDescent="0.3">
      <c r="B82" s="507" t="s">
        <v>315</v>
      </c>
      <c r="C82" s="507"/>
      <c r="D82" s="507"/>
      <c r="E82" s="507"/>
      <c r="F82" s="507"/>
      <c r="G82" s="507"/>
      <c r="H82" s="510" t="str">
        <f>IF(OR(ISBLANK('Eingabe Stammdaten'!D14), 'Eingabe Stammdaten'!D12=0),"!!! Stammdaten prüfen !!!",(SUM('Eingabe Daten'!G11+'Eingabe Daten'!G12+'Eingabe Daten'!G14+'Eingabe Daten'!G16+'Eingabe Daten'!G18+'Eingabe Daten'!G20+'Eingabe Daten'!G23+'Eingabe Daten'!G25+'Eingabe Daten'!G27+'Eingabe Daten'!G29+'Eingabe Daten'!G31+'Eingabe Daten'!G33+'Eingabe Daten'!G35+'Eingabe Daten'!G37+'Eingabe Daten'!G39+'Eingabe Daten'!G41+'Eingabe Daten'!G43+'Eingabe Daten'!G45+'Eingabe Daten'!G47+'Eingabe Daten'!G49+'Eingabe Daten'!G51+'Eingabe Daten'!G53+'Eingabe Daten'!G55+'Eingabe Daten'!G57+'Eingabe Daten'!G59+'Eingabe Daten'!G61+'Eingabe Daten'!G63+'Eingabe Daten'!G65)/1000)/'Eingabe Stammdaten'!D14)</f>
        <v>!!! Stammdaten prüfen !!!</v>
      </c>
      <c r="I82" s="510"/>
      <c r="J82" s="510"/>
      <c r="K82" s="510"/>
      <c r="L82" s="278"/>
      <c r="M82" s="241"/>
      <c r="N82" s="277"/>
      <c r="O82" s="277"/>
    </row>
    <row r="83" spans="2:1015" ht="38.4" customHeight="1" x14ac:dyDescent="0.3">
      <c r="B83" s="507" t="s">
        <v>314</v>
      </c>
      <c r="C83" s="507"/>
      <c r="D83" s="507"/>
      <c r="E83" s="507"/>
      <c r="F83" s="507"/>
      <c r="G83" s="507"/>
      <c r="H83" s="511" t="str">
        <f>IF(OR(ISBLANK('Eingabe Stammdaten'!D12),'Eingabe Stammdaten'!D12=0),"!!! Stammdaten prüfen !!!",(SUM('Eingabe Daten'!G5+'Eingabe Daten'!G7+'Eingabe Daten'!G9)/'Eingabe Stammdaten'!D12))</f>
        <v>!!! Stammdaten prüfen !!!</v>
      </c>
      <c r="I83" s="511"/>
      <c r="J83" s="511"/>
      <c r="K83" s="511"/>
      <c r="L83" s="327"/>
      <c r="M83" s="328"/>
      <c r="N83" s="279"/>
      <c r="O83" s="279"/>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7"/>
      <c r="GD83" s="87"/>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7"/>
      <c r="HN83" s="87"/>
      <c r="HO83" s="87"/>
      <c r="HP83" s="87"/>
      <c r="HQ83" s="87"/>
      <c r="HR83" s="87"/>
      <c r="HS83" s="87"/>
      <c r="HT83" s="87"/>
      <c r="HU83" s="87"/>
      <c r="HV83" s="87"/>
      <c r="HW83" s="87"/>
      <c r="HX83" s="87"/>
      <c r="HY83" s="87"/>
      <c r="HZ83" s="87"/>
      <c r="IA83" s="87"/>
      <c r="IB83" s="87"/>
      <c r="IC83" s="87"/>
      <c r="ID83" s="87"/>
      <c r="IE83" s="87"/>
      <c r="IF83" s="87"/>
      <c r="IG83" s="87"/>
      <c r="IH83" s="87"/>
      <c r="II83" s="87"/>
      <c r="IJ83" s="87"/>
      <c r="IK83" s="87"/>
      <c r="IL83" s="87"/>
      <c r="IM83" s="87"/>
      <c r="IN83" s="87"/>
      <c r="IO83" s="87"/>
      <c r="IP83" s="87"/>
      <c r="IQ83" s="87"/>
      <c r="IR83" s="87"/>
      <c r="IS83" s="87"/>
      <c r="IT83" s="87"/>
      <c r="IU83" s="87"/>
      <c r="IV83" s="87"/>
      <c r="IW83" s="87"/>
      <c r="IX83" s="87"/>
      <c r="IY83" s="87"/>
      <c r="IZ83" s="87"/>
      <c r="JA83" s="87"/>
      <c r="JB83" s="87"/>
      <c r="JC83" s="87"/>
      <c r="JD83" s="87"/>
      <c r="JE83" s="87"/>
      <c r="JF83" s="87"/>
      <c r="JG83" s="87"/>
      <c r="JH83" s="87"/>
      <c r="JI83" s="87"/>
      <c r="JJ83" s="87"/>
      <c r="JK83" s="87"/>
      <c r="JL83" s="87"/>
      <c r="JM83" s="87"/>
      <c r="JN83" s="87"/>
      <c r="JO83" s="87"/>
      <c r="JP83" s="87"/>
      <c r="JQ83" s="87"/>
      <c r="JR83" s="87"/>
      <c r="JS83" s="87"/>
      <c r="JT83" s="87"/>
      <c r="JU83" s="87"/>
      <c r="JV83" s="87"/>
      <c r="JW83" s="87"/>
      <c r="JX83" s="87"/>
      <c r="JY83" s="87"/>
      <c r="JZ83" s="87"/>
      <c r="KA83" s="87"/>
      <c r="KB83" s="87"/>
      <c r="KC83" s="87"/>
      <c r="KD83" s="87"/>
      <c r="KE83" s="87"/>
      <c r="KF83" s="87"/>
      <c r="KG83" s="87"/>
      <c r="KH83" s="87"/>
      <c r="KI83" s="87"/>
      <c r="KJ83" s="87"/>
      <c r="KK83" s="87"/>
      <c r="KL83" s="87"/>
      <c r="KM83" s="87"/>
      <c r="KN83" s="87"/>
      <c r="KO83" s="87"/>
      <c r="KP83" s="87"/>
      <c r="KQ83" s="87"/>
      <c r="KR83" s="87"/>
      <c r="KS83" s="87"/>
      <c r="KT83" s="87"/>
      <c r="KU83" s="87"/>
      <c r="KV83" s="87"/>
      <c r="KW83" s="87"/>
      <c r="KX83" s="87"/>
      <c r="KY83" s="87"/>
      <c r="KZ83" s="87"/>
      <c r="LA83" s="87"/>
      <c r="LB83" s="87"/>
      <c r="LC83" s="87"/>
      <c r="LD83" s="87"/>
      <c r="LE83" s="87"/>
      <c r="LF83" s="87"/>
      <c r="LG83" s="87"/>
      <c r="LH83" s="87"/>
      <c r="LI83" s="87"/>
      <c r="LJ83" s="87"/>
      <c r="LK83" s="87"/>
      <c r="LL83" s="87"/>
      <c r="LM83" s="87"/>
      <c r="LN83" s="87"/>
      <c r="LO83" s="87"/>
      <c r="LP83" s="87"/>
      <c r="LQ83" s="87"/>
      <c r="LR83" s="87"/>
      <c r="LS83" s="87"/>
      <c r="LT83" s="87"/>
      <c r="LU83" s="87"/>
      <c r="LV83" s="87"/>
      <c r="LW83" s="87"/>
      <c r="LX83" s="87"/>
      <c r="LY83" s="87"/>
      <c r="LZ83" s="87"/>
      <c r="MA83" s="87"/>
      <c r="MB83" s="87"/>
      <c r="MC83" s="87"/>
      <c r="MD83" s="87"/>
      <c r="ME83" s="87"/>
      <c r="MF83" s="87"/>
      <c r="MG83" s="87"/>
      <c r="MH83" s="87"/>
      <c r="MI83" s="87"/>
      <c r="MJ83" s="87"/>
      <c r="MK83" s="87"/>
      <c r="ML83" s="87"/>
      <c r="MM83" s="87"/>
      <c r="MN83" s="87"/>
      <c r="MO83" s="87"/>
      <c r="MP83" s="87"/>
      <c r="MQ83" s="87"/>
      <c r="MR83" s="87"/>
      <c r="MS83" s="87"/>
      <c r="MT83" s="87"/>
      <c r="MU83" s="87"/>
      <c r="MV83" s="87"/>
      <c r="MW83" s="87"/>
      <c r="MX83" s="87"/>
      <c r="MY83" s="87"/>
      <c r="MZ83" s="87"/>
      <c r="NA83" s="87"/>
      <c r="NB83" s="87"/>
      <c r="NC83" s="87"/>
      <c r="ND83" s="87"/>
      <c r="NE83" s="87"/>
      <c r="NF83" s="87"/>
      <c r="NG83" s="87"/>
      <c r="NH83" s="87"/>
      <c r="NI83" s="87"/>
      <c r="NJ83" s="87"/>
      <c r="NK83" s="87"/>
      <c r="NL83" s="87"/>
      <c r="NM83" s="87"/>
      <c r="NN83" s="87"/>
      <c r="NO83" s="87"/>
      <c r="NP83" s="87"/>
      <c r="NQ83" s="87"/>
      <c r="NR83" s="87"/>
      <c r="NS83" s="87"/>
      <c r="NT83" s="87"/>
      <c r="NU83" s="87"/>
      <c r="NV83" s="87"/>
      <c r="NW83" s="87"/>
      <c r="NX83" s="87"/>
      <c r="NY83" s="87"/>
      <c r="NZ83" s="87"/>
      <c r="OA83" s="87"/>
      <c r="OB83" s="87"/>
      <c r="OC83" s="87"/>
      <c r="OD83" s="87"/>
      <c r="OE83" s="87"/>
      <c r="OF83" s="87"/>
      <c r="OG83" s="87"/>
      <c r="OH83" s="87"/>
      <c r="OI83" s="87"/>
      <c r="OJ83" s="87"/>
      <c r="OK83" s="87"/>
      <c r="OL83" s="87"/>
      <c r="OM83" s="87"/>
      <c r="ON83" s="87"/>
      <c r="OO83" s="87"/>
      <c r="OP83" s="87"/>
      <c r="OQ83" s="87"/>
      <c r="OR83" s="87"/>
      <c r="OS83" s="87"/>
      <c r="OT83" s="87"/>
      <c r="OU83" s="87"/>
      <c r="OV83" s="87"/>
      <c r="OW83" s="87"/>
      <c r="OX83" s="87"/>
      <c r="OY83" s="87"/>
      <c r="OZ83" s="87"/>
      <c r="PA83" s="87"/>
      <c r="PB83" s="87"/>
      <c r="PC83" s="87"/>
      <c r="PD83" s="87"/>
      <c r="PE83" s="87"/>
      <c r="PF83" s="87"/>
      <c r="PG83" s="87"/>
      <c r="PH83" s="87"/>
      <c r="PI83" s="87"/>
      <c r="PJ83" s="87"/>
      <c r="PK83" s="87"/>
      <c r="PL83" s="87"/>
      <c r="PM83" s="87"/>
      <c r="PN83" s="87"/>
      <c r="PO83" s="87"/>
      <c r="PP83" s="87"/>
      <c r="PQ83" s="87"/>
      <c r="PR83" s="87"/>
      <c r="PS83" s="87"/>
      <c r="PT83" s="87"/>
      <c r="PU83" s="87"/>
      <c r="PV83" s="87"/>
      <c r="PW83" s="87"/>
      <c r="PX83" s="87"/>
      <c r="PY83" s="87"/>
      <c r="PZ83" s="87"/>
      <c r="QA83" s="87"/>
      <c r="QB83" s="87"/>
      <c r="QC83" s="87"/>
      <c r="QD83" s="87"/>
      <c r="QE83" s="87"/>
      <c r="QF83" s="87"/>
      <c r="QG83" s="87"/>
      <c r="QH83" s="87"/>
      <c r="QI83" s="87"/>
      <c r="QJ83" s="87"/>
      <c r="QK83" s="87"/>
      <c r="QL83" s="87"/>
      <c r="QM83" s="87"/>
      <c r="QN83" s="87"/>
      <c r="QO83" s="87"/>
      <c r="QP83" s="87"/>
      <c r="QQ83" s="87"/>
      <c r="QR83" s="87"/>
      <c r="QS83" s="87"/>
      <c r="QT83" s="87"/>
      <c r="QU83" s="87"/>
      <c r="QV83" s="87"/>
      <c r="QW83" s="87"/>
      <c r="QX83" s="87"/>
      <c r="QY83" s="87"/>
      <c r="QZ83" s="87"/>
      <c r="RA83" s="87"/>
      <c r="RB83" s="87"/>
      <c r="RC83" s="87"/>
      <c r="RD83" s="87"/>
      <c r="RE83" s="87"/>
      <c r="RF83" s="87"/>
      <c r="RG83" s="87"/>
      <c r="RH83" s="87"/>
      <c r="RI83" s="87"/>
      <c r="RJ83" s="87"/>
      <c r="RK83" s="87"/>
      <c r="RL83" s="87"/>
      <c r="RM83" s="87"/>
      <c r="RN83" s="87"/>
      <c r="RO83" s="87"/>
      <c r="RP83" s="87"/>
      <c r="RQ83" s="87"/>
      <c r="RR83" s="87"/>
      <c r="RS83" s="87"/>
      <c r="RT83" s="87"/>
      <c r="RU83" s="87"/>
      <c r="RV83" s="87"/>
      <c r="RW83" s="87"/>
      <c r="RX83" s="87"/>
      <c r="RY83" s="87"/>
      <c r="RZ83" s="87"/>
      <c r="SA83" s="87"/>
      <c r="SB83" s="87"/>
      <c r="SC83" s="87"/>
      <c r="SD83" s="87"/>
      <c r="SE83" s="87"/>
      <c r="SF83" s="87"/>
      <c r="SG83" s="87"/>
      <c r="SH83" s="87"/>
      <c r="SI83" s="87"/>
      <c r="SJ83" s="87"/>
      <c r="SK83" s="87"/>
      <c r="SL83" s="87"/>
      <c r="SM83" s="87"/>
      <c r="SN83" s="87"/>
      <c r="SO83" s="87"/>
      <c r="SP83" s="87"/>
      <c r="SQ83" s="87"/>
      <c r="SR83" s="87"/>
      <c r="SS83" s="87"/>
      <c r="ST83" s="87"/>
      <c r="SU83" s="87"/>
      <c r="SV83" s="87"/>
      <c r="SW83" s="87"/>
      <c r="SX83" s="87"/>
      <c r="SY83" s="87"/>
      <c r="SZ83" s="87"/>
      <c r="TA83" s="87"/>
      <c r="TB83" s="87"/>
      <c r="TC83" s="87"/>
      <c r="TD83" s="87"/>
      <c r="TE83" s="87"/>
      <c r="TF83" s="87"/>
      <c r="TG83" s="87"/>
      <c r="TH83" s="87"/>
      <c r="TI83" s="87"/>
      <c r="TJ83" s="87"/>
      <c r="TK83" s="87"/>
      <c r="TL83" s="87"/>
      <c r="TM83" s="87"/>
      <c r="TN83" s="87"/>
      <c r="TO83" s="87"/>
      <c r="TP83" s="87"/>
      <c r="TQ83" s="87"/>
      <c r="TR83" s="87"/>
      <c r="TS83" s="87"/>
      <c r="TT83" s="87"/>
      <c r="TU83" s="87"/>
      <c r="TV83" s="87"/>
      <c r="TW83" s="87"/>
      <c r="TX83" s="87"/>
      <c r="TY83" s="87"/>
      <c r="TZ83" s="87"/>
      <c r="UA83" s="87"/>
      <c r="UB83" s="87"/>
      <c r="UC83" s="87"/>
      <c r="UD83" s="87"/>
      <c r="UE83" s="87"/>
      <c r="UF83" s="87"/>
      <c r="UG83" s="87"/>
      <c r="UH83" s="87"/>
      <c r="UI83" s="87"/>
      <c r="UJ83" s="87"/>
      <c r="UK83" s="87"/>
      <c r="UL83" s="87"/>
      <c r="UM83" s="87"/>
      <c r="UN83" s="87"/>
      <c r="UO83" s="87"/>
      <c r="UP83" s="87"/>
      <c r="UQ83" s="87"/>
      <c r="UR83" s="87"/>
      <c r="US83" s="87"/>
      <c r="UT83" s="87"/>
      <c r="UU83" s="87"/>
      <c r="UV83" s="87"/>
      <c r="UW83" s="87"/>
      <c r="UX83" s="87"/>
      <c r="UY83" s="87"/>
      <c r="UZ83" s="87"/>
      <c r="VA83" s="87"/>
      <c r="VB83" s="87"/>
      <c r="VC83" s="87"/>
      <c r="VD83" s="87"/>
      <c r="VE83" s="87"/>
      <c r="VF83" s="87"/>
      <c r="VG83" s="87"/>
      <c r="VH83" s="87"/>
      <c r="VI83" s="87"/>
      <c r="VJ83" s="87"/>
      <c r="VK83" s="87"/>
      <c r="VL83" s="87"/>
      <c r="VM83" s="87"/>
      <c r="VN83" s="87"/>
      <c r="VO83" s="87"/>
      <c r="VP83" s="87"/>
      <c r="VQ83" s="87"/>
      <c r="VR83" s="87"/>
      <c r="VS83" s="87"/>
      <c r="VT83" s="87"/>
      <c r="VU83" s="87"/>
      <c r="VV83" s="87"/>
      <c r="VW83" s="87"/>
      <c r="VX83" s="87"/>
      <c r="VY83" s="87"/>
      <c r="VZ83" s="87"/>
      <c r="WA83" s="87"/>
      <c r="WB83" s="87"/>
      <c r="WC83" s="87"/>
      <c r="WD83" s="87"/>
      <c r="WE83" s="87"/>
      <c r="WF83" s="87"/>
      <c r="WG83" s="87"/>
      <c r="WH83" s="87"/>
      <c r="WI83" s="87"/>
      <c r="WJ83" s="87"/>
      <c r="WK83" s="87"/>
      <c r="WL83" s="87"/>
      <c r="WM83" s="87"/>
      <c r="WN83" s="87"/>
      <c r="WO83" s="87"/>
      <c r="WP83" s="87"/>
      <c r="WQ83" s="87"/>
      <c r="WR83" s="87"/>
      <c r="WS83" s="87"/>
      <c r="WT83" s="87"/>
      <c r="WU83" s="87"/>
      <c r="WV83" s="87"/>
      <c r="WW83" s="87"/>
      <c r="WX83" s="87"/>
      <c r="WY83" s="87"/>
      <c r="WZ83" s="87"/>
      <c r="XA83" s="87"/>
      <c r="XB83" s="87"/>
      <c r="XC83" s="87"/>
      <c r="XD83" s="87"/>
      <c r="XE83" s="87"/>
      <c r="XF83" s="87"/>
      <c r="XG83" s="87"/>
      <c r="XH83" s="87"/>
      <c r="XI83" s="87"/>
      <c r="XJ83" s="87"/>
      <c r="XK83" s="87"/>
      <c r="XL83" s="87"/>
      <c r="XM83" s="87"/>
      <c r="XN83" s="87"/>
      <c r="XO83" s="87"/>
      <c r="XP83" s="87"/>
      <c r="XQ83" s="87"/>
      <c r="XR83" s="87"/>
      <c r="XS83" s="87"/>
      <c r="XT83" s="87"/>
      <c r="XU83" s="87"/>
      <c r="XV83" s="87"/>
      <c r="XW83" s="87"/>
      <c r="XX83" s="87"/>
      <c r="XY83" s="87"/>
      <c r="XZ83" s="87"/>
      <c r="YA83" s="87"/>
      <c r="YB83" s="87"/>
      <c r="YC83" s="87"/>
      <c r="YD83" s="87"/>
      <c r="YE83" s="87"/>
      <c r="YF83" s="87"/>
      <c r="YG83" s="87"/>
      <c r="YH83" s="87"/>
      <c r="YI83" s="87"/>
      <c r="YJ83" s="87"/>
      <c r="YK83" s="87"/>
      <c r="YL83" s="87"/>
      <c r="YM83" s="87"/>
      <c r="YN83" s="87"/>
      <c r="YO83" s="87"/>
      <c r="YP83" s="87"/>
      <c r="YQ83" s="87"/>
      <c r="YR83" s="87"/>
      <c r="YS83" s="87"/>
      <c r="YT83" s="87"/>
      <c r="YU83" s="87"/>
      <c r="YV83" s="87"/>
      <c r="YW83" s="87"/>
      <c r="YX83" s="87"/>
      <c r="YY83" s="87"/>
      <c r="YZ83" s="87"/>
      <c r="ZA83" s="87"/>
      <c r="ZB83" s="87"/>
      <c r="ZC83" s="87"/>
      <c r="ZD83" s="87"/>
      <c r="ZE83" s="87"/>
      <c r="ZF83" s="87"/>
      <c r="ZG83" s="87"/>
      <c r="ZH83" s="87"/>
      <c r="ZI83" s="87"/>
      <c r="ZJ83" s="87"/>
      <c r="ZK83" s="87"/>
      <c r="ZL83" s="87"/>
      <c r="ZM83" s="87"/>
      <c r="ZN83" s="87"/>
      <c r="ZO83" s="87"/>
      <c r="ZP83" s="87"/>
      <c r="ZQ83" s="87"/>
      <c r="ZR83" s="87"/>
      <c r="ZS83" s="87"/>
      <c r="ZT83" s="87"/>
      <c r="ZU83" s="87"/>
      <c r="ZV83" s="87"/>
      <c r="ZW83" s="87"/>
      <c r="ZX83" s="87"/>
      <c r="ZY83" s="87"/>
      <c r="ZZ83" s="87"/>
      <c r="AAA83" s="87"/>
      <c r="AAB83" s="87"/>
      <c r="AAC83" s="87"/>
      <c r="AAD83" s="87"/>
      <c r="AAE83" s="87"/>
      <c r="AAF83" s="87"/>
      <c r="AAG83" s="87"/>
      <c r="AAH83" s="87"/>
      <c r="AAI83" s="87"/>
      <c r="AAJ83" s="87"/>
      <c r="AAK83" s="87"/>
      <c r="AAL83" s="87"/>
      <c r="AAM83" s="87"/>
      <c r="AAN83" s="87"/>
      <c r="AAO83" s="87"/>
      <c r="AAP83" s="87"/>
      <c r="AAQ83" s="87"/>
      <c r="AAR83" s="87"/>
      <c r="AAS83" s="87"/>
      <c r="AAT83" s="87"/>
      <c r="AAU83" s="87"/>
      <c r="AAV83" s="87"/>
      <c r="AAW83" s="87"/>
      <c r="AAX83" s="87"/>
      <c r="AAY83" s="87"/>
      <c r="AAZ83" s="87"/>
      <c r="ABA83" s="87"/>
      <c r="ABB83" s="87"/>
      <c r="ABC83" s="87"/>
      <c r="ABD83" s="87"/>
      <c r="ABE83" s="87"/>
      <c r="ABF83" s="87"/>
      <c r="ABG83" s="87"/>
      <c r="ABH83" s="87"/>
      <c r="ABI83" s="87"/>
      <c r="ABJ83" s="87"/>
      <c r="ABK83" s="87"/>
      <c r="ABL83" s="87"/>
      <c r="ABM83" s="87"/>
      <c r="ABN83" s="87"/>
      <c r="ABO83" s="87"/>
      <c r="ABP83" s="87"/>
      <c r="ABQ83" s="87"/>
      <c r="ABR83" s="87"/>
      <c r="ABS83" s="87"/>
      <c r="ABT83" s="87"/>
      <c r="ABU83" s="87"/>
      <c r="ABV83" s="87"/>
      <c r="ABW83" s="87"/>
      <c r="ABX83" s="87"/>
      <c r="ABY83" s="87"/>
      <c r="ABZ83" s="87"/>
      <c r="ACA83" s="87"/>
      <c r="ACB83" s="87"/>
      <c r="ACC83" s="87"/>
      <c r="ACD83" s="87"/>
      <c r="ACE83" s="87"/>
      <c r="ACF83" s="87"/>
      <c r="ACG83" s="87"/>
      <c r="ACH83" s="87"/>
      <c r="ACI83" s="87"/>
      <c r="ACJ83" s="87"/>
      <c r="ACK83" s="87"/>
      <c r="ACL83" s="87"/>
      <c r="ACM83" s="87"/>
      <c r="ACN83" s="87"/>
      <c r="ACO83" s="87"/>
      <c r="ACP83" s="87"/>
      <c r="ACQ83" s="87"/>
      <c r="ACR83" s="87"/>
      <c r="ACS83" s="87"/>
      <c r="ACT83" s="87"/>
      <c r="ACU83" s="87"/>
      <c r="ACV83" s="87"/>
      <c r="ACW83" s="87"/>
      <c r="ACX83" s="87"/>
      <c r="ACY83" s="87"/>
      <c r="ACZ83" s="87"/>
      <c r="ADA83" s="87"/>
      <c r="ADB83" s="87"/>
      <c r="ADC83" s="87"/>
      <c r="ADD83" s="87"/>
      <c r="ADE83" s="87"/>
      <c r="ADF83" s="87"/>
      <c r="ADG83" s="87"/>
      <c r="ADH83" s="87"/>
      <c r="ADI83" s="87"/>
      <c r="ADJ83" s="87"/>
      <c r="ADK83" s="87"/>
      <c r="ADL83" s="87"/>
      <c r="ADM83" s="87"/>
      <c r="ADN83" s="87"/>
      <c r="ADO83" s="87"/>
      <c r="ADP83" s="87"/>
      <c r="ADQ83" s="87"/>
      <c r="ADR83" s="87"/>
      <c r="ADS83" s="87"/>
      <c r="ADT83" s="87"/>
      <c r="ADU83" s="87"/>
      <c r="ADV83" s="87"/>
      <c r="ADW83" s="87"/>
      <c r="ADX83" s="87"/>
      <c r="ADY83" s="87"/>
      <c r="ADZ83" s="87"/>
      <c r="AEA83" s="87"/>
      <c r="AEB83" s="87"/>
      <c r="AEC83" s="87"/>
      <c r="AED83" s="87"/>
      <c r="AEE83" s="87"/>
      <c r="AEF83" s="87"/>
      <c r="AEG83" s="87"/>
      <c r="AEH83" s="87"/>
      <c r="AEI83" s="87"/>
      <c r="AEJ83" s="87"/>
      <c r="AEK83" s="87"/>
      <c r="AEL83" s="87"/>
      <c r="AEM83" s="87"/>
      <c r="AEN83" s="87"/>
      <c r="AEO83" s="87"/>
      <c r="AEP83" s="87"/>
      <c r="AEQ83" s="87"/>
      <c r="AER83" s="87"/>
      <c r="AES83" s="87"/>
      <c r="AET83" s="87"/>
      <c r="AEU83" s="87"/>
      <c r="AEV83" s="87"/>
      <c r="AEW83" s="87"/>
      <c r="AEX83" s="87"/>
      <c r="AEY83" s="87"/>
      <c r="AEZ83" s="87"/>
      <c r="AFA83" s="87"/>
      <c r="AFB83" s="87"/>
      <c r="AFC83" s="87"/>
      <c r="AFD83" s="87"/>
      <c r="AFE83" s="87"/>
      <c r="AFF83" s="87"/>
      <c r="AFG83" s="87"/>
      <c r="AFH83" s="87"/>
      <c r="AFI83" s="87"/>
      <c r="AFJ83" s="87"/>
      <c r="AFK83" s="87"/>
      <c r="AFL83" s="87"/>
      <c r="AFM83" s="87"/>
      <c r="AFN83" s="87"/>
      <c r="AFO83" s="87"/>
      <c r="AFP83" s="87"/>
      <c r="AFQ83" s="87"/>
      <c r="AFR83" s="87"/>
      <c r="AFS83" s="87"/>
      <c r="AFT83" s="87"/>
      <c r="AFU83" s="87"/>
      <c r="AFV83" s="87"/>
      <c r="AFW83" s="87"/>
      <c r="AFX83" s="87"/>
      <c r="AFY83" s="87"/>
      <c r="AFZ83" s="87"/>
      <c r="AGA83" s="87"/>
      <c r="AGB83" s="87"/>
      <c r="AGC83" s="87"/>
      <c r="AGD83" s="87"/>
      <c r="AGE83" s="87"/>
      <c r="AGF83" s="87"/>
      <c r="AGG83" s="87"/>
      <c r="AGH83" s="87"/>
      <c r="AGI83" s="87"/>
      <c r="AGJ83" s="87"/>
      <c r="AGK83" s="87"/>
      <c r="AGL83" s="87"/>
      <c r="AGM83" s="87"/>
      <c r="AGN83" s="87"/>
      <c r="AGO83" s="87"/>
      <c r="AGP83" s="87"/>
      <c r="AGQ83" s="87"/>
      <c r="AGR83" s="87"/>
      <c r="AGS83" s="87"/>
      <c r="AGT83" s="87"/>
      <c r="AGU83" s="87"/>
      <c r="AGV83" s="87"/>
      <c r="AGW83" s="87"/>
      <c r="AGX83" s="87"/>
      <c r="AGY83" s="87"/>
      <c r="AGZ83" s="87"/>
      <c r="AHA83" s="87"/>
      <c r="AHB83" s="87"/>
      <c r="AHC83" s="87"/>
      <c r="AHD83" s="87"/>
      <c r="AHE83" s="87"/>
      <c r="AHF83" s="87"/>
      <c r="AHG83" s="87"/>
      <c r="AHH83" s="87"/>
      <c r="AHI83" s="87"/>
      <c r="AHJ83" s="87"/>
      <c r="AHK83" s="87"/>
      <c r="AHL83" s="87"/>
      <c r="AHM83" s="87"/>
      <c r="AHN83" s="87"/>
      <c r="AHO83" s="87"/>
      <c r="AHP83" s="87"/>
      <c r="AHQ83" s="87"/>
      <c r="AHR83" s="87"/>
      <c r="AHS83" s="87"/>
      <c r="AHT83" s="87"/>
      <c r="AHU83" s="87"/>
      <c r="AHV83" s="87"/>
      <c r="AHW83" s="87"/>
      <c r="AHX83" s="87"/>
      <c r="AHY83" s="87"/>
      <c r="AHZ83" s="87"/>
      <c r="AIA83" s="87"/>
      <c r="AIB83" s="87"/>
      <c r="AIC83" s="87"/>
      <c r="AID83" s="87"/>
      <c r="AIE83" s="87"/>
      <c r="AIF83" s="87"/>
      <c r="AIG83" s="87"/>
      <c r="AIH83" s="87"/>
      <c r="AII83" s="87"/>
      <c r="AIJ83" s="87"/>
      <c r="AIK83" s="87"/>
      <c r="AIL83" s="87"/>
      <c r="AIM83" s="87"/>
      <c r="AIN83" s="87"/>
      <c r="AIO83" s="87"/>
      <c r="AIP83" s="87"/>
      <c r="AIQ83" s="87"/>
      <c r="AIR83" s="87"/>
      <c r="AIS83" s="87"/>
      <c r="AIT83" s="87"/>
      <c r="AIU83" s="87"/>
      <c r="AIV83" s="87"/>
      <c r="AIW83" s="87"/>
      <c r="AIX83" s="87"/>
      <c r="AIY83" s="87"/>
      <c r="AIZ83" s="87"/>
      <c r="AJA83" s="87"/>
      <c r="AJB83" s="87"/>
      <c r="AJC83" s="87"/>
      <c r="AJD83" s="87"/>
      <c r="AJE83" s="87"/>
      <c r="AJF83" s="87"/>
      <c r="AJG83" s="87"/>
      <c r="AJH83" s="87"/>
      <c r="AJI83" s="87"/>
      <c r="AJJ83" s="87"/>
      <c r="AJK83" s="87"/>
      <c r="AJL83" s="87"/>
      <c r="AJM83" s="87"/>
      <c r="AJN83" s="87"/>
      <c r="AJO83" s="87"/>
      <c r="AJP83" s="87"/>
      <c r="AJQ83" s="87"/>
      <c r="AJR83" s="87"/>
      <c r="AJS83" s="87"/>
      <c r="AJT83" s="87"/>
      <c r="AJU83" s="87"/>
      <c r="AJV83" s="87"/>
      <c r="AJW83" s="87"/>
      <c r="AJX83" s="87"/>
      <c r="AJY83" s="87"/>
      <c r="AJZ83" s="87"/>
      <c r="AKA83" s="87"/>
      <c r="AKB83" s="87"/>
      <c r="AKC83" s="87"/>
      <c r="AKD83" s="87"/>
      <c r="AKE83" s="87"/>
      <c r="AKF83" s="87"/>
      <c r="AKG83" s="87"/>
      <c r="AKH83" s="87"/>
      <c r="AKI83" s="87"/>
      <c r="AKJ83" s="87"/>
      <c r="AKK83" s="87"/>
      <c r="AKL83" s="87"/>
      <c r="AKM83" s="87"/>
      <c r="AKN83" s="87"/>
      <c r="AKO83" s="87"/>
      <c r="AKP83" s="87"/>
      <c r="AKQ83" s="87"/>
      <c r="AKR83" s="87"/>
      <c r="AKS83" s="87"/>
      <c r="AKT83" s="87"/>
      <c r="AKU83" s="87"/>
      <c r="AKV83" s="87"/>
      <c r="AKW83" s="87"/>
      <c r="AKX83" s="87"/>
      <c r="AKY83" s="87"/>
      <c r="AKZ83" s="87"/>
      <c r="ALA83" s="87"/>
      <c r="ALB83" s="87"/>
      <c r="ALC83" s="87"/>
      <c r="ALD83" s="87"/>
      <c r="ALE83" s="87"/>
      <c r="ALF83" s="87"/>
      <c r="ALG83" s="87"/>
      <c r="ALH83" s="87"/>
      <c r="ALI83" s="87"/>
      <c r="ALJ83" s="87"/>
      <c r="ALK83" s="87"/>
      <c r="ALL83" s="87"/>
      <c r="ALM83" s="87"/>
      <c r="ALN83" s="87"/>
      <c r="ALO83" s="87"/>
      <c r="ALP83" s="87"/>
      <c r="ALQ83" s="87"/>
      <c r="ALR83" s="87"/>
      <c r="ALS83" s="87"/>
      <c r="ALT83" s="87"/>
      <c r="ALU83" s="87"/>
      <c r="ALV83" s="87"/>
      <c r="ALW83" s="87"/>
      <c r="ALX83" s="87"/>
      <c r="ALY83" s="87"/>
      <c r="ALZ83" s="87"/>
      <c r="AMA83" s="87"/>
    </row>
    <row r="84" spans="2:1015" s="153" customFormat="1" ht="17.399999999999999" x14ac:dyDescent="0.3">
      <c r="B84" s="288"/>
      <c r="C84" s="288"/>
      <c r="D84" s="288"/>
      <c r="E84" s="288"/>
      <c r="F84" s="288"/>
      <c r="G84" s="288"/>
      <c r="H84" s="289"/>
      <c r="I84" s="289"/>
      <c r="J84" s="289"/>
      <c r="K84" s="289"/>
      <c r="L84" s="331"/>
      <c r="M84" s="331"/>
      <c r="N84" s="331"/>
      <c r="O84" s="331"/>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253"/>
      <c r="CC84" s="253"/>
      <c r="CD84" s="253"/>
      <c r="CE84" s="253"/>
      <c r="CF84" s="253"/>
      <c r="CG84" s="253"/>
      <c r="CH84" s="253"/>
      <c r="CI84" s="253"/>
      <c r="CJ84" s="253"/>
      <c r="CK84" s="253"/>
      <c r="CL84" s="253"/>
      <c r="CM84" s="253"/>
      <c r="CN84" s="253"/>
      <c r="CO84" s="253"/>
      <c r="CP84" s="253"/>
      <c r="CQ84" s="253"/>
      <c r="CR84" s="253"/>
      <c r="CS84" s="253"/>
      <c r="CT84" s="253"/>
      <c r="CU84" s="253"/>
      <c r="CV84" s="253"/>
      <c r="CW84" s="253"/>
      <c r="CX84" s="253"/>
      <c r="CY84" s="253"/>
      <c r="CZ84" s="253"/>
      <c r="DA84" s="253"/>
      <c r="DB84" s="253"/>
      <c r="DC84" s="253"/>
      <c r="DD84" s="253"/>
      <c r="DE84" s="253"/>
      <c r="DF84" s="253"/>
      <c r="DG84" s="253"/>
      <c r="DH84" s="253"/>
      <c r="DI84" s="253"/>
      <c r="DJ84" s="253"/>
      <c r="DK84" s="253"/>
      <c r="DL84" s="253"/>
      <c r="DM84" s="253"/>
      <c r="DN84" s="253"/>
      <c r="DO84" s="253"/>
      <c r="DP84" s="253"/>
      <c r="DQ84" s="253"/>
      <c r="DR84" s="253"/>
      <c r="DS84" s="253"/>
      <c r="DT84" s="253"/>
      <c r="DU84" s="253"/>
      <c r="DV84" s="253"/>
      <c r="DW84" s="253"/>
      <c r="DX84" s="253"/>
      <c r="DY84" s="253"/>
      <c r="DZ84" s="253"/>
      <c r="EA84" s="253"/>
      <c r="EB84" s="253"/>
      <c r="EC84" s="253"/>
      <c r="ED84" s="253"/>
      <c r="EE84" s="253"/>
      <c r="EF84" s="253"/>
      <c r="EG84" s="253"/>
      <c r="EH84" s="253"/>
      <c r="EI84" s="253"/>
      <c r="EJ84" s="253"/>
      <c r="EK84" s="253"/>
      <c r="EL84" s="253"/>
      <c r="EM84" s="253"/>
      <c r="EN84" s="253"/>
      <c r="EO84" s="253"/>
      <c r="EP84" s="253"/>
      <c r="EQ84" s="253"/>
      <c r="ER84" s="253"/>
      <c r="ES84" s="253"/>
      <c r="ET84" s="253"/>
      <c r="EU84" s="253"/>
      <c r="EV84" s="253"/>
      <c r="EW84" s="253"/>
      <c r="EX84" s="253"/>
      <c r="EY84" s="253"/>
      <c r="EZ84" s="253"/>
      <c r="FA84" s="253"/>
      <c r="FB84" s="253"/>
      <c r="FC84" s="253"/>
      <c r="FD84" s="253"/>
      <c r="FE84" s="253"/>
      <c r="FF84" s="253"/>
      <c r="FG84" s="253"/>
      <c r="FH84" s="253"/>
      <c r="FI84" s="253"/>
      <c r="FJ84" s="253"/>
      <c r="FK84" s="253"/>
      <c r="FL84" s="253"/>
      <c r="FM84" s="253"/>
      <c r="FN84" s="253"/>
      <c r="FO84" s="253"/>
      <c r="FP84" s="253"/>
      <c r="FQ84" s="253"/>
      <c r="FR84" s="253"/>
      <c r="FS84" s="253"/>
      <c r="FT84" s="253"/>
      <c r="FU84" s="253"/>
      <c r="FV84" s="253"/>
      <c r="FW84" s="253"/>
      <c r="FX84" s="253"/>
      <c r="FY84" s="253"/>
      <c r="FZ84" s="253"/>
      <c r="GA84" s="253"/>
      <c r="GB84" s="253"/>
      <c r="GC84" s="253"/>
      <c r="GD84" s="253"/>
      <c r="GE84" s="253"/>
      <c r="GF84" s="253"/>
      <c r="GG84" s="253"/>
      <c r="GH84" s="253"/>
      <c r="GI84" s="253"/>
      <c r="GJ84" s="253"/>
      <c r="GK84" s="253"/>
      <c r="GL84" s="253"/>
      <c r="GM84" s="253"/>
      <c r="GN84" s="253"/>
      <c r="GO84" s="253"/>
      <c r="GP84" s="253"/>
      <c r="GQ84" s="253"/>
      <c r="GR84" s="253"/>
      <c r="GS84" s="253"/>
      <c r="GT84" s="253"/>
      <c r="GU84" s="253"/>
      <c r="GV84" s="253"/>
      <c r="GW84" s="253"/>
      <c r="GX84" s="253"/>
      <c r="GY84" s="253"/>
      <c r="GZ84" s="253"/>
      <c r="HA84" s="253"/>
      <c r="HB84" s="253"/>
      <c r="HC84" s="253"/>
      <c r="HD84" s="253"/>
      <c r="HE84" s="253"/>
      <c r="HF84" s="253"/>
      <c r="HG84" s="253"/>
      <c r="HH84" s="253"/>
      <c r="HI84" s="253"/>
      <c r="HJ84" s="253"/>
      <c r="HK84" s="253"/>
      <c r="HL84" s="253"/>
      <c r="HM84" s="253"/>
      <c r="HN84" s="253"/>
      <c r="HO84" s="253"/>
      <c r="HP84" s="253"/>
      <c r="HQ84" s="253"/>
      <c r="HR84" s="253"/>
      <c r="HS84" s="253"/>
      <c r="HT84" s="253"/>
      <c r="HU84" s="253"/>
      <c r="HV84" s="253"/>
      <c r="HW84" s="253"/>
      <c r="HX84" s="253"/>
      <c r="HY84" s="253"/>
      <c r="HZ84" s="253"/>
      <c r="IA84" s="253"/>
      <c r="IB84" s="253"/>
      <c r="IC84" s="253"/>
      <c r="ID84" s="253"/>
      <c r="IE84" s="253"/>
      <c r="IF84" s="253"/>
      <c r="IG84" s="253"/>
      <c r="IH84" s="253"/>
      <c r="II84" s="253"/>
      <c r="IJ84" s="253"/>
      <c r="IK84" s="253"/>
      <c r="IL84" s="253"/>
      <c r="IM84" s="253"/>
      <c r="IN84" s="253"/>
      <c r="IO84" s="253"/>
      <c r="IP84" s="253"/>
      <c r="IQ84" s="253"/>
      <c r="IR84" s="253"/>
      <c r="IS84" s="253"/>
      <c r="IT84" s="253"/>
      <c r="IU84" s="253"/>
      <c r="IV84" s="253"/>
      <c r="IW84" s="253"/>
      <c r="IX84" s="253"/>
      <c r="IY84" s="253"/>
      <c r="IZ84" s="253"/>
      <c r="JA84" s="253"/>
      <c r="JB84" s="253"/>
      <c r="JC84" s="253"/>
      <c r="JD84" s="253"/>
      <c r="JE84" s="253"/>
      <c r="JF84" s="253"/>
      <c r="JG84" s="253"/>
      <c r="JH84" s="253"/>
      <c r="JI84" s="253"/>
      <c r="JJ84" s="253"/>
      <c r="JK84" s="253"/>
      <c r="JL84" s="253"/>
      <c r="JM84" s="253"/>
      <c r="JN84" s="253"/>
      <c r="JO84" s="253"/>
      <c r="JP84" s="253"/>
      <c r="JQ84" s="253"/>
      <c r="JR84" s="253"/>
      <c r="JS84" s="253"/>
      <c r="JT84" s="253"/>
      <c r="JU84" s="253"/>
      <c r="JV84" s="253"/>
      <c r="JW84" s="253"/>
      <c r="JX84" s="253"/>
      <c r="JY84" s="253"/>
      <c r="JZ84" s="253"/>
      <c r="KA84" s="253"/>
      <c r="KB84" s="253"/>
      <c r="KC84" s="253"/>
      <c r="KD84" s="253"/>
      <c r="KE84" s="253"/>
      <c r="KF84" s="253"/>
      <c r="KG84" s="253"/>
      <c r="KH84" s="253"/>
      <c r="KI84" s="253"/>
      <c r="KJ84" s="253"/>
      <c r="KK84" s="253"/>
      <c r="KL84" s="253"/>
      <c r="KM84" s="253"/>
      <c r="KN84" s="253"/>
      <c r="KO84" s="253"/>
      <c r="KP84" s="253"/>
      <c r="KQ84" s="253"/>
      <c r="KR84" s="253"/>
      <c r="KS84" s="253"/>
      <c r="KT84" s="253"/>
      <c r="KU84" s="253"/>
      <c r="KV84" s="253"/>
      <c r="KW84" s="253"/>
      <c r="KX84" s="253"/>
      <c r="KY84" s="253"/>
      <c r="KZ84" s="253"/>
      <c r="LA84" s="253"/>
      <c r="LB84" s="253"/>
      <c r="LC84" s="253"/>
      <c r="LD84" s="253"/>
      <c r="LE84" s="253"/>
      <c r="LF84" s="253"/>
      <c r="LG84" s="253"/>
      <c r="LH84" s="253"/>
      <c r="LI84" s="253"/>
      <c r="LJ84" s="253"/>
      <c r="LK84" s="253"/>
      <c r="LL84" s="253"/>
      <c r="LM84" s="253"/>
      <c r="LN84" s="253"/>
      <c r="LO84" s="253"/>
      <c r="LP84" s="253"/>
      <c r="LQ84" s="253"/>
      <c r="LR84" s="253"/>
      <c r="LS84" s="253"/>
      <c r="LT84" s="253"/>
      <c r="LU84" s="253"/>
      <c r="LV84" s="253"/>
      <c r="LW84" s="253"/>
      <c r="LX84" s="253"/>
      <c r="LY84" s="253"/>
      <c r="LZ84" s="253"/>
      <c r="MA84" s="253"/>
      <c r="MB84" s="253"/>
      <c r="MC84" s="253"/>
      <c r="MD84" s="253"/>
      <c r="ME84" s="253"/>
      <c r="MF84" s="253"/>
      <c r="MG84" s="253"/>
      <c r="MH84" s="253"/>
      <c r="MI84" s="253"/>
      <c r="MJ84" s="253"/>
      <c r="MK84" s="253"/>
      <c r="ML84" s="253"/>
      <c r="MM84" s="253"/>
      <c r="MN84" s="253"/>
      <c r="MO84" s="253"/>
      <c r="MP84" s="253"/>
      <c r="MQ84" s="253"/>
      <c r="MR84" s="253"/>
      <c r="MS84" s="253"/>
      <c r="MT84" s="253"/>
      <c r="MU84" s="253"/>
      <c r="MV84" s="253"/>
      <c r="MW84" s="253"/>
      <c r="MX84" s="253"/>
      <c r="MY84" s="253"/>
      <c r="MZ84" s="253"/>
      <c r="NA84" s="253"/>
      <c r="NB84" s="253"/>
      <c r="NC84" s="253"/>
      <c r="ND84" s="253"/>
      <c r="NE84" s="253"/>
      <c r="NF84" s="253"/>
      <c r="NG84" s="253"/>
      <c r="NH84" s="253"/>
      <c r="NI84" s="253"/>
      <c r="NJ84" s="253"/>
      <c r="NK84" s="253"/>
      <c r="NL84" s="253"/>
      <c r="NM84" s="253"/>
      <c r="NN84" s="253"/>
      <c r="NO84" s="253"/>
      <c r="NP84" s="253"/>
      <c r="NQ84" s="253"/>
      <c r="NR84" s="253"/>
      <c r="NS84" s="253"/>
      <c r="NT84" s="253"/>
      <c r="NU84" s="253"/>
      <c r="NV84" s="253"/>
      <c r="NW84" s="253"/>
      <c r="NX84" s="253"/>
      <c r="NY84" s="253"/>
      <c r="NZ84" s="253"/>
      <c r="OA84" s="253"/>
      <c r="OB84" s="253"/>
      <c r="OC84" s="253"/>
      <c r="OD84" s="253"/>
      <c r="OE84" s="253"/>
      <c r="OF84" s="253"/>
      <c r="OG84" s="253"/>
      <c r="OH84" s="253"/>
      <c r="OI84" s="253"/>
      <c r="OJ84" s="253"/>
      <c r="OK84" s="253"/>
      <c r="OL84" s="253"/>
      <c r="OM84" s="253"/>
      <c r="ON84" s="253"/>
      <c r="OO84" s="253"/>
      <c r="OP84" s="253"/>
      <c r="OQ84" s="253"/>
      <c r="OR84" s="253"/>
      <c r="OS84" s="253"/>
      <c r="OT84" s="253"/>
      <c r="OU84" s="253"/>
      <c r="OV84" s="253"/>
      <c r="OW84" s="253"/>
      <c r="OX84" s="253"/>
      <c r="OY84" s="253"/>
      <c r="OZ84" s="253"/>
      <c r="PA84" s="253"/>
      <c r="PB84" s="253"/>
      <c r="PC84" s="253"/>
      <c r="PD84" s="253"/>
      <c r="PE84" s="253"/>
      <c r="PF84" s="253"/>
      <c r="PG84" s="253"/>
      <c r="PH84" s="253"/>
      <c r="PI84" s="253"/>
      <c r="PJ84" s="253"/>
      <c r="PK84" s="253"/>
      <c r="PL84" s="253"/>
      <c r="PM84" s="253"/>
      <c r="PN84" s="253"/>
      <c r="PO84" s="253"/>
      <c r="PP84" s="253"/>
      <c r="PQ84" s="253"/>
      <c r="PR84" s="253"/>
      <c r="PS84" s="253"/>
      <c r="PT84" s="253"/>
      <c r="PU84" s="253"/>
      <c r="PV84" s="253"/>
      <c r="PW84" s="253"/>
      <c r="PX84" s="253"/>
      <c r="PY84" s="253"/>
      <c r="PZ84" s="253"/>
      <c r="QA84" s="253"/>
      <c r="QB84" s="253"/>
      <c r="QC84" s="253"/>
      <c r="QD84" s="253"/>
      <c r="QE84" s="253"/>
      <c r="QF84" s="253"/>
      <c r="QG84" s="253"/>
      <c r="QH84" s="253"/>
      <c r="QI84" s="253"/>
      <c r="QJ84" s="253"/>
      <c r="QK84" s="253"/>
      <c r="QL84" s="253"/>
      <c r="QM84" s="253"/>
      <c r="QN84" s="253"/>
      <c r="QO84" s="253"/>
      <c r="QP84" s="253"/>
      <c r="QQ84" s="253"/>
      <c r="QR84" s="253"/>
      <c r="QS84" s="253"/>
      <c r="QT84" s="253"/>
      <c r="QU84" s="253"/>
      <c r="QV84" s="253"/>
      <c r="QW84" s="253"/>
      <c r="QX84" s="253"/>
      <c r="QY84" s="253"/>
      <c r="QZ84" s="253"/>
      <c r="RA84" s="253"/>
      <c r="RB84" s="253"/>
      <c r="RC84" s="253"/>
      <c r="RD84" s="253"/>
      <c r="RE84" s="253"/>
      <c r="RF84" s="253"/>
      <c r="RG84" s="253"/>
      <c r="RH84" s="253"/>
      <c r="RI84" s="253"/>
      <c r="RJ84" s="253"/>
      <c r="RK84" s="253"/>
      <c r="RL84" s="253"/>
      <c r="RM84" s="253"/>
      <c r="RN84" s="253"/>
      <c r="RO84" s="253"/>
      <c r="RP84" s="253"/>
      <c r="RQ84" s="253"/>
      <c r="RR84" s="253"/>
      <c r="RS84" s="253"/>
      <c r="RT84" s="253"/>
      <c r="RU84" s="253"/>
      <c r="RV84" s="253"/>
      <c r="RW84" s="253"/>
      <c r="RX84" s="253"/>
      <c r="RY84" s="253"/>
      <c r="RZ84" s="253"/>
      <c r="SA84" s="253"/>
      <c r="SB84" s="253"/>
      <c r="SC84" s="253"/>
      <c r="SD84" s="253"/>
      <c r="SE84" s="253"/>
      <c r="SF84" s="253"/>
      <c r="SG84" s="253"/>
      <c r="SH84" s="253"/>
      <c r="SI84" s="253"/>
      <c r="SJ84" s="253"/>
      <c r="SK84" s="253"/>
      <c r="SL84" s="253"/>
      <c r="SM84" s="253"/>
      <c r="SN84" s="253"/>
      <c r="SO84" s="253"/>
      <c r="SP84" s="253"/>
      <c r="SQ84" s="253"/>
      <c r="SR84" s="253"/>
      <c r="SS84" s="253"/>
      <c r="ST84" s="253"/>
      <c r="SU84" s="253"/>
      <c r="SV84" s="253"/>
      <c r="SW84" s="253"/>
      <c r="SX84" s="253"/>
      <c r="SY84" s="253"/>
      <c r="SZ84" s="253"/>
      <c r="TA84" s="253"/>
      <c r="TB84" s="253"/>
      <c r="TC84" s="253"/>
      <c r="TD84" s="253"/>
      <c r="TE84" s="253"/>
      <c r="TF84" s="253"/>
      <c r="TG84" s="253"/>
      <c r="TH84" s="253"/>
      <c r="TI84" s="253"/>
      <c r="TJ84" s="253"/>
      <c r="TK84" s="253"/>
      <c r="TL84" s="253"/>
      <c r="TM84" s="253"/>
      <c r="TN84" s="253"/>
      <c r="TO84" s="253"/>
      <c r="TP84" s="253"/>
      <c r="TQ84" s="253"/>
      <c r="TR84" s="253"/>
      <c r="TS84" s="253"/>
      <c r="TT84" s="253"/>
      <c r="TU84" s="253"/>
      <c r="TV84" s="253"/>
      <c r="TW84" s="253"/>
      <c r="TX84" s="253"/>
      <c r="TY84" s="253"/>
      <c r="TZ84" s="253"/>
      <c r="UA84" s="253"/>
      <c r="UB84" s="253"/>
      <c r="UC84" s="253"/>
      <c r="UD84" s="253"/>
      <c r="UE84" s="253"/>
      <c r="UF84" s="253"/>
      <c r="UG84" s="253"/>
      <c r="UH84" s="253"/>
      <c r="UI84" s="253"/>
      <c r="UJ84" s="253"/>
      <c r="UK84" s="253"/>
      <c r="UL84" s="253"/>
      <c r="UM84" s="253"/>
      <c r="UN84" s="253"/>
      <c r="UO84" s="253"/>
      <c r="UP84" s="253"/>
      <c r="UQ84" s="253"/>
      <c r="UR84" s="253"/>
      <c r="US84" s="253"/>
      <c r="UT84" s="253"/>
      <c r="UU84" s="253"/>
      <c r="UV84" s="253"/>
      <c r="UW84" s="253"/>
      <c r="UX84" s="253"/>
      <c r="UY84" s="253"/>
      <c r="UZ84" s="253"/>
      <c r="VA84" s="253"/>
      <c r="VB84" s="253"/>
      <c r="VC84" s="253"/>
      <c r="VD84" s="253"/>
      <c r="VE84" s="253"/>
      <c r="VF84" s="253"/>
      <c r="VG84" s="253"/>
      <c r="VH84" s="253"/>
      <c r="VI84" s="253"/>
      <c r="VJ84" s="253"/>
      <c r="VK84" s="253"/>
      <c r="VL84" s="253"/>
      <c r="VM84" s="253"/>
      <c r="VN84" s="253"/>
      <c r="VO84" s="253"/>
      <c r="VP84" s="253"/>
      <c r="VQ84" s="253"/>
      <c r="VR84" s="253"/>
      <c r="VS84" s="253"/>
      <c r="VT84" s="253"/>
      <c r="VU84" s="253"/>
      <c r="VV84" s="253"/>
      <c r="VW84" s="253"/>
      <c r="VX84" s="253"/>
      <c r="VY84" s="253"/>
      <c r="VZ84" s="253"/>
      <c r="WA84" s="253"/>
      <c r="WB84" s="253"/>
      <c r="WC84" s="253"/>
      <c r="WD84" s="253"/>
      <c r="WE84" s="253"/>
      <c r="WF84" s="253"/>
      <c r="WG84" s="253"/>
      <c r="WH84" s="253"/>
      <c r="WI84" s="253"/>
      <c r="WJ84" s="253"/>
      <c r="WK84" s="253"/>
      <c r="WL84" s="253"/>
      <c r="WM84" s="253"/>
      <c r="WN84" s="253"/>
      <c r="WO84" s="253"/>
      <c r="WP84" s="253"/>
      <c r="WQ84" s="253"/>
      <c r="WR84" s="253"/>
      <c r="WS84" s="253"/>
      <c r="WT84" s="253"/>
      <c r="WU84" s="253"/>
      <c r="WV84" s="253"/>
      <c r="WW84" s="253"/>
      <c r="WX84" s="253"/>
      <c r="WY84" s="253"/>
      <c r="WZ84" s="253"/>
      <c r="XA84" s="253"/>
      <c r="XB84" s="253"/>
      <c r="XC84" s="253"/>
      <c r="XD84" s="253"/>
      <c r="XE84" s="253"/>
      <c r="XF84" s="253"/>
      <c r="XG84" s="253"/>
      <c r="XH84" s="253"/>
      <c r="XI84" s="253"/>
      <c r="XJ84" s="253"/>
      <c r="XK84" s="253"/>
      <c r="XL84" s="253"/>
      <c r="XM84" s="253"/>
      <c r="XN84" s="253"/>
      <c r="XO84" s="253"/>
      <c r="XP84" s="253"/>
      <c r="XQ84" s="253"/>
      <c r="XR84" s="253"/>
      <c r="XS84" s="253"/>
      <c r="XT84" s="253"/>
      <c r="XU84" s="253"/>
      <c r="XV84" s="253"/>
      <c r="XW84" s="253"/>
      <c r="XX84" s="253"/>
      <c r="XY84" s="253"/>
      <c r="XZ84" s="253"/>
      <c r="YA84" s="253"/>
      <c r="YB84" s="253"/>
      <c r="YC84" s="253"/>
      <c r="YD84" s="253"/>
      <c r="YE84" s="253"/>
      <c r="YF84" s="253"/>
      <c r="YG84" s="253"/>
      <c r="YH84" s="253"/>
      <c r="YI84" s="253"/>
      <c r="YJ84" s="253"/>
      <c r="YK84" s="253"/>
      <c r="YL84" s="253"/>
      <c r="YM84" s="253"/>
      <c r="YN84" s="253"/>
      <c r="YO84" s="253"/>
      <c r="YP84" s="253"/>
      <c r="YQ84" s="253"/>
      <c r="YR84" s="253"/>
      <c r="YS84" s="253"/>
      <c r="YT84" s="253"/>
      <c r="YU84" s="253"/>
      <c r="YV84" s="253"/>
      <c r="YW84" s="253"/>
      <c r="YX84" s="253"/>
      <c r="YY84" s="253"/>
      <c r="YZ84" s="253"/>
      <c r="ZA84" s="253"/>
      <c r="ZB84" s="253"/>
      <c r="ZC84" s="253"/>
      <c r="ZD84" s="253"/>
      <c r="ZE84" s="253"/>
      <c r="ZF84" s="253"/>
      <c r="ZG84" s="253"/>
      <c r="ZH84" s="253"/>
      <c r="ZI84" s="253"/>
      <c r="ZJ84" s="253"/>
      <c r="ZK84" s="253"/>
      <c r="ZL84" s="253"/>
      <c r="ZM84" s="253"/>
      <c r="ZN84" s="253"/>
      <c r="ZO84" s="253"/>
      <c r="ZP84" s="253"/>
      <c r="ZQ84" s="253"/>
      <c r="ZR84" s="253"/>
      <c r="ZS84" s="253"/>
      <c r="ZT84" s="253"/>
      <c r="ZU84" s="253"/>
      <c r="ZV84" s="253"/>
      <c r="ZW84" s="253"/>
      <c r="ZX84" s="253"/>
      <c r="ZY84" s="253"/>
      <c r="ZZ84" s="253"/>
      <c r="AAA84" s="253"/>
      <c r="AAB84" s="253"/>
      <c r="AAC84" s="253"/>
      <c r="AAD84" s="253"/>
      <c r="AAE84" s="253"/>
      <c r="AAF84" s="253"/>
      <c r="AAG84" s="253"/>
      <c r="AAH84" s="253"/>
      <c r="AAI84" s="253"/>
      <c r="AAJ84" s="253"/>
      <c r="AAK84" s="253"/>
      <c r="AAL84" s="253"/>
      <c r="AAM84" s="253"/>
      <c r="AAN84" s="253"/>
      <c r="AAO84" s="253"/>
      <c r="AAP84" s="253"/>
      <c r="AAQ84" s="253"/>
      <c r="AAR84" s="253"/>
      <c r="AAS84" s="253"/>
      <c r="AAT84" s="253"/>
      <c r="AAU84" s="253"/>
      <c r="AAV84" s="253"/>
      <c r="AAW84" s="253"/>
      <c r="AAX84" s="253"/>
      <c r="AAY84" s="253"/>
      <c r="AAZ84" s="253"/>
      <c r="ABA84" s="253"/>
      <c r="ABB84" s="253"/>
      <c r="ABC84" s="253"/>
      <c r="ABD84" s="253"/>
      <c r="ABE84" s="253"/>
      <c r="ABF84" s="253"/>
      <c r="ABG84" s="253"/>
      <c r="ABH84" s="253"/>
      <c r="ABI84" s="253"/>
      <c r="ABJ84" s="253"/>
      <c r="ABK84" s="253"/>
      <c r="ABL84" s="253"/>
      <c r="ABM84" s="253"/>
      <c r="ABN84" s="253"/>
      <c r="ABO84" s="253"/>
      <c r="ABP84" s="253"/>
      <c r="ABQ84" s="253"/>
      <c r="ABR84" s="253"/>
      <c r="ABS84" s="253"/>
      <c r="ABT84" s="253"/>
      <c r="ABU84" s="253"/>
      <c r="ABV84" s="253"/>
      <c r="ABW84" s="253"/>
      <c r="ABX84" s="253"/>
      <c r="ABY84" s="253"/>
      <c r="ABZ84" s="253"/>
      <c r="ACA84" s="253"/>
      <c r="ACB84" s="253"/>
      <c r="ACC84" s="253"/>
      <c r="ACD84" s="253"/>
      <c r="ACE84" s="253"/>
      <c r="ACF84" s="253"/>
      <c r="ACG84" s="253"/>
      <c r="ACH84" s="253"/>
      <c r="ACI84" s="253"/>
      <c r="ACJ84" s="253"/>
      <c r="ACK84" s="253"/>
      <c r="ACL84" s="253"/>
      <c r="ACM84" s="253"/>
      <c r="ACN84" s="253"/>
      <c r="ACO84" s="253"/>
      <c r="ACP84" s="253"/>
      <c r="ACQ84" s="253"/>
      <c r="ACR84" s="253"/>
      <c r="ACS84" s="253"/>
      <c r="ACT84" s="253"/>
      <c r="ACU84" s="253"/>
      <c r="ACV84" s="253"/>
      <c r="ACW84" s="253"/>
      <c r="ACX84" s="253"/>
      <c r="ACY84" s="253"/>
      <c r="ACZ84" s="253"/>
      <c r="ADA84" s="253"/>
      <c r="ADB84" s="253"/>
      <c r="ADC84" s="253"/>
      <c r="ADD84" s="253"/>
      <c r="ADE84" s="253"/>
      <c r="ADF84" s="253"/>
      <c r="ADG84" s="253"/>
      <c r="ADH84" s="253"/>
      <c r="ADI84" s="253"/>
      <c r="ADJ84" s="253"/>
      <c r="ADK84" s="253"/>
      <c r="ADL84" s="253"/>
      <c r="ADM84" s="253"/>
      <c r="ADN84" s="253"/>
      <c r="ADO84" s="253"/>
      <c r="ADP84" s="253"/>
      <c r="ADQ84" s="253"/>
      <c r="ADR84" s="253"/>
      <c r="ADS84" s="253"/>
      <c r="ADT84" s="253"/>
      <c r="ADU84" s="253"/>
      <c r="ADV84" s="253"/>
      <c r="ADW84" s="253"/>
      <c r="ADX84" s="253"/>
      <c r="ADY84" s="253"/>
      <c r="ADZ84" s="253"/>
      <c r="AEA84" s="253"/>
      <c r="AEB84" s="253"/>
      <c r="AEC84" s="253"/>
      <c r="AED84" s="253"/>
      <c r="AEE84" s="253"/>
      <c r="AEF84" s="253"/>
      <c r="AEG84" s="253"/>
      <c r="AEH84" s="253"/>
      <c r="AEI84" s="253"/>
      <c r="AEJ84" s="253"/>
      <c r="AEK84" s="253"/>
      <c r="AEL84" s="253"/>
      <c r="AEM84" s="253"/>
      <c r="AEN84" s="253"/>
      <c r="AEO84" s="253"/>
      <c r="AEP84" s="253"/>
      <c r="AEQ84" s="253"/>
      <c r="AER84" s="253"/>
      <c r="AES84" s="253"/>
      <c r="AET84" s="253"/>
      <c r="AEU84" s="253"/>
      <c r="AEV84" s="253"/>
      <c r="AEW84" s="253"/>
      <c r="AEX84" s="253"/>
      <c r="AEY84" s="253"/>
      <c r="AEZ84" s="253"/>
      <c r="AFA84" s="253"/>
      <c r="AFB84" s="253"/>
      <c r="AFC84" s="253"/>
      <c r="AFD84" s="253"/>
      <c r="AFE84" s="253"/>
      <c r="AFF84" s="253"/>
      <c r="AFG84" s="253"/>
      <c r="AFH84" s="253"/>
      <c r="AFI84" s="253"/>
      <c r="AFJ84" s="253"/>
      <c r="AFK84" s="253"/>
      <c r="AFL84" s="253"/>
      <c r="AFM84" s="253"/>
      <c r="AFN84" s="253"/>
      <c r="AFO84" s="253"/>
      <c r="AFP84" s="253"/>
      <c r="AFQ84" s="253"/>
      <c r="AFR84" s="253"/>
      <c r="AFS84" s="253"/>
      <c r="AFT84" s="253"/>
      <c r="AFU84" s="253"/>
      <c r="AFV84" s="253"/>
      <c r="AFW84" s="253"/>
      <c r="AFX84" s="253"/>
      <c r="AFY84" s="253"/>
      <c r="AFZ84" s="253"/>
      <c r="AGA84" s="253"/>
      <c r="AGB84" s="253"/>
      <c r="AGC84" s="253"/>
      <c r="AGD84" s="253"/>
      <c r="AGE84" s="253"/>
      <c r="AGF84" s="253"/>
      <c r="AGG84" s="253"/>
      <c r="AGH84" s="253"/>
      <c r="AGI84" s="253"/>
      <c r="AGJ84" s="253"/>
      <c r="AGK84" s="253"/>
      <c r="AGL84" s="253"/>
      <c r="AGM84" s="253"/>
      <c r="AGN84" s="253"/>
      <c r="AGO84" s="253"/>
      <c r="AGP84" s="253"/>
      <c r="AGQ84" s="253"/>
      <c r="AGR84" s="253"/>
      <c r="AGS84" s="253"/>
      <c r="AGT84" s="253"/>
      <c r="AGU84" s="253"/>
      <c r="AGV84" s="253"/>
      <c r="AGW84" s="253"/>
      <c r="AGX84" s="253"/>
      <c r="AGY84" s="253"/>
      <c r="AGZ84" s="253"/>
      <c r="AHA84" s="253"/>
      <c r="AHB84" s="253"/>
      <c r="AHC84" s="253"/>
      <c r="AHD84" s="253"/>
      <c r="AHE84" s="253"/>
      <c r="AHF84" s="253"/>
      <c r="AHG84" s="253"/>
      <c r="AHH84" s="253"/>
      <c r="AHI84" s="253"/>
      <c r="AHJ84" s="253"/>
      <c r="AHK84" s="253"/>
      <c r="AHL84" s="253"/>
      <c r="AHM84" s="253"/>
      <c r="AHN84" s="253"/>
      <c r="AHO84" s="253"/>
      <c r="AHP84" s="253"/>
      <c r="AHQ84" s="253"/>
      <c r="AHR84" s="253"/>
      <c r="AHS84" s="253"/>
      <c r="AHT84" s="253"/>
      <c r="AHU84" s="253"/>
      <c r="AHV84" s="253"/>
      <c r="AHW84" s="253"/>
      <c r="AHX84" s="253"/>
      <c r="AHY84" s="253"/>
      <c r="AHZ84" s="253"/>
      <c r="AIA84" s="253"/>
      <c r="AIB84" s="253"/>
      <c r="AIC84" s="253"/>
      <c r="AID84" s="253"/>
      <c r="AIE84" s="253"/>
      <c r="AIF84" s="253"/>
      <c r="AIG84" s="253"/>
      <c r="AIH84" s="253"/>
      <c r="AII84" s="253"/>
      <c r="AIJ84" s="253"/>
      <c r="AIK84" s="253"/>
      <c r="AIL84" s="253"/>
      <c r="AIM84" s="253"/>
      <c r="AIN84" s="253"/>
      <c r="AIO84" s="253"/>
      <c r="AIP84" s="253"/>
      <c r="AIQ84" s="253"/>
      <c r="AIR84" s="253"/>
      <c r="AIS84" s="253"/>
      <c r="AIT84" s="253"/>
      <c r="AIU84" s="253"/>
      <c r="AIV84" s="253"/>
      <c r="AIW84" s="253"/>
      <c r="AIX84" s="253"/>
      <c r="AIY84" s="253"/>
      <c r="AIZ84" s="253"/>
      <c r="AJA84" s="253"/>
      <c r="AJB84" s="253"/>
      <c r="AJC84" s="253"/>
      <c r="AJD84" s="253"/>
      <c r="AJE84" s="253"/>
      <c r="AJF84" s="253"/>
      <c r="AJG84" s="253"/>
      <c r="AJH84" s="253"/>
      <c r="AJI84" s="253"/>
      <c r="AJJ84" s="253"/>
      <c r="AJK84" s="253"/>
      <c r="AJL84" s="253"/>
      <c r="AJM84" s="253"/>
      <c r="AJN84" s="253"/>
      <c r="AJO84" s="253"/>
      <c r="AJP84" s="253"/>
      <c r="AJQ84" s="253"/>
      <c r="AJR84" s="253"/>
      <c r="AJS84" s="253"/>
      <c r="AJT84" s="253"/>
      <c r="AJU84" s="253"/>
      <c r="AJV84" s="253"/>
      <c r="AJW84" s="253"/>
      <c r="AJX84" s="253"/>
      <c r="AJY84" s="253"/>
      <c r="AJZ84" s="253"/>
      <c r="AKA84" s="253"/>
      <c r="AKB84" s="253"/>
      <c r="AKC84" s="253"/>
      <c r="AKD84" s="253"/>
      <c r="AKE84" s="253"/>
      <c r="AKF84" s="253"/>
      <c r="AKG84" s="253"/>
      <c r="AKH84" s="253"/>
      <c r="AKI84" s="253"/>
      <c r="AKJ84" s="253"/>
      <c r="AKK84" s="253"/>
      <c r="AKL84" s="253"/>
      <c r="AKM84" s="253"/>
      <c r="AKN84" s="253"/>
      <c r="AKO84" s="253"/>
      <c r="AKP84" s="253"/>
      <c r="AKQ84" s="253"/>
      <c r="AKR84" s="253"/>
      <c r="AKS84" s="253"/>
      <c r="AKT84" s="253"/>
      <c r="AKU84" s="253"/>
      <c r="AKV84" s="253"/>
      <c r="AKW84" s="253"/>
      <c r="AKX84" s="253"/>
      <c r="AKY84" s="253"/>
      <c r="AKZ84" s="253"/>
      <c r="ALA84" s="253"/>
      <c r="ALB84" s="253"/>
      <c r="ALC84" s="253"/>
      <c r="ALD84" s="253"/>
      <c r="ALE84" s="253"/>
      <c r="ALF84" s="253"/>
      <c r="ALG84" s="253"/>
      <c r="ALH84" s="253"/>
      <c r="ALI84" s="253"/>
      <c r="ALJ84" s="253"/>
      <c r="ALK84" s="253"/>
      <c r="ALL84" s="253"/>
      <c r="ALM84" s="253"/>
      <c r="ALN84" s="253"/>
      <c r="ALO84" s="253"/>
      <c r="ALP84" s="253"/>
      <c r="ALQ84" s="253"/>
      <c r="ALR84" s="253"/>
      <c r="ALS84" s="253"/>
      <c r="ALT84" s="253"/>
      <c r="ALU84" s="253"/>
      <c r="ALV84" s="253"/>
      <c r="ALW84" s="253"/>
      <c r="ALX84" s="253"/>
      <c r="ALY84" s="253"/>
      <c r="ALZ84" s="253"/>
      <c r="AMA84" s="253"/>
    </row>
    <row r="85" spans="2:1015" s="153" customFormat="1" ht="17.399999999999999" x14ac:dyDescent="0.3">
      <c r="B85" s="288"/>
      <c r="C85" s="288"/>
      <c r="D85" s="288"/>
      <c r="E85" s="288"/>
      <c r="F85" s="288"/>
      <c r="G85" s="288"/>
      <c r="H85" s="289"/>
      <c r="I85" s="289"/>
      <c r="J85" s="289"/>
      <c r="K85" s="289"/>
      <c r="L85" s="331"/>
      <c r="M85" s="331"/>
      <c r="N85" s="331"/>
      <c r="O85" s="331"/>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c r="CW85" s="253"/>
      <c r="CX85" s="253"/>
      <c r="CY85" s="253"/>
      <c r="CZ85" s="253"/>
      <c r="DA85" s="253"/>
      <c r="DB85" s="253"/>
      <c r="DC85" s="253"/>
      <c r="DD85" s="253"/>
      <c r="DE85" s="253"/>
      <c r="DF85" s="253"/>
      <c r="DG85" s="253"/>
      <c r="DH85" s="253"/>
      <c r="DI85" s="253"/>
      <c r="DJ85" s="253"/>
      <c r="DK85" s="253"/>
      <c r="DL85" s="253"/>
      <c r="DM85" s="253"/>
      <c r="DN85" s="253"/>
      <c r="DO85" s="253"/>
      <c r="DP85" s="253"/>
      <c r="DQ85" s="253"/>
      <c r="DR85" s="253"/>
      <c r="DS85" s="253"/>
      <c r="DT85" s="253"/>
      <c r="DU85" s="253"/>
      <c r="DV85" s="253"/>
      <c r="DW85" s="253"/>
      <c r="DX85" s="253"/>
      <c r="DY85" s="253"/>
      <c r="DZ85" s="253"/>
      <c r="EA85" s="253"/>
      <c r="EB85" s="253"/>
      <c r="EC85" s="253"/>
      <c r="ED85" s="253"/>
      <c r="EE85" s="253"/>
      <c r="EF85" s="253"/>
      <c r="EG85" s="253"/>
      <c r="EH85" s="253"/>
      <c r="EI85" s="253"/>
      <c r="EJ85" s="253"/>
      <c r="EK85" s="253"/>
      <c r="EL85" s="253"/>
      <c r="EM85" s="253"/>
      <c r="EN85" s="253"/>
      <c r="EO85" s="253"/>
      <c r="EP85" s="253"/>
      <c r="EQ85" s="253"/>
      <c r="ER85" s="253"/>
      <c r="ES85" s="253"/>
      <c r="ET85" s="253"/>
      <c r="EU85" s="253"/>
      <c r="EV85" s="253"/>
      <c r="EW85" s="253"/>
      <c r="EX85" s="253"/>
      <c r="EY85" s="253"/>
      <c r="EZ85" s="253"/>
      <c r="FA85" s="253"/>
      <c r="FB85" s="253"/>
      <c r="FC85" s="253"/>
      <c r="FD85" s="253"/>
      <c r="FE85" s="253"/>
      <c r="FF85" s="253"/>
      <c r="FG85" s="253"/>
      <c r="FH85" s="253"/>
      <c r="FI85" s="253"/>
      <c r="FJ85" s="253"/>
      <c r="FK85" s="253"/>
      <c r="FL85" s="253"/>
      <c r="FM85" s="253"/>
      <c r="FN85" s="253"/>
      <c r="FO85" s="253"/>
      <c r="FP85" s="253"/>
      <c r="FQ85" s="253"/>
      <c r="FR85" s="253"/>
      <c r="FS85" s="253"/>
      <c r="FT85" s="253"/>
      <c r="FU85" s="253"/>
      <c r="FV85" s="253"/>
      <c r="FW85" s="253"/>
      <c r="FX85" s="253"/>
      <c r="FY85" s="253"/>
      <c r="FZ85" s="253"/>
      <c r="GA85" s="253"/>
      <c r="GB85" s="253"/>
      <c r="GC85" s="253"/>
      <c r="GD85" s="253"/>
      <c r="GE85" s="253"/>
      <c r="GF85" s="253"/>
      <c r="GG85" s="253"/>
      <c r="GH85" s="253"/>
      <c r="GI85" s="253"/>
      <c r="GJ85" s="253"/>
      <c r="GK85" s="253"/>
      <c r="GL85" s="253"/>
      <c r="GM85" s="253"/>
      <c r="GN85" s="253"/>
      <c r="GO85" s="253"/>
      <c r="GP85" s="253"/>
      <c r="GQ85" s="253"/>
      <c r="GR85" s="253"/>
      <c r="GS85" s="253"/>
      <c r="GT85" s="253"/>
      <c r="GU85" s="253"/>
      <c r="GV85" s="253"/>
      <c r="GW85" s="253"/>
      <c r="GX85" s="253"/>
      <c r="GY85" s="253"/>
      <c r="GZ85" s="253"/>
      <c r="HA85" s="253"/>
      <c r="HB85" s="253"/>
      <c r="HC85" s="253"/>
      <c r="HD85" s="253"/>
      <c r="HE85" s="253"/>
      <c r="HF85" s="253"/>
      <c r="HG85" s="253"/>
      <c r="HH85" s="253"/>
      <c r="HI85" s="253"/>
      <c r="HJ85" s="253"/>
      <c r="HK85" s="253"/>
      <c r="HL85" s="253"/>
      <c r="HM85" s="253"/>
      <c r="HN85" s="253"/>
      <c r="HO85" s="253"/>
      <c r="HP85" s="253"/>
      <c r="HQ85" s="253"/>
      <c r="HR85" s="253"/>
      <c r="HS85" s="253"/>
      <c r="HT85" s="253"/>
      <c r="HU85" s="253"/>
      <c r="HV85" s="253"/>
      <c r="HW85" s="253"/>
      <c r="HX85" s="253"/>
      <c r="HY85" s="253"/>
      <c r="HZ85" s="253"/>
      <c r="IA85" s="253"/>
      <c r="IB85" s="253"/>
      <c r="IC85" s="253"/>
      <c r="ID85" s="253"/>
      <c r="IE85" s="253"/>
      <c r="IF85" s="253"/>
      <c r="IG85" s="253"/>
      <c r="IH85" s="253"/>
      <c r="II85" s="253"/>
      <c r="IJ85" s="253"/>
      <c r="IK85" s="253"/>
      <c r="IL85" s="253"/>
      <c r="IM85" s="253"/>
      <c r="IN85" s="253"/>
      <c r="IO85" s="253"/>
      <c r="IP85" s="253"/>
      <c r="IQ85" s="253"/>
      <c r="IR85" s="253"/>
      <c r="IS85" s="253"/>
      <c r="IT85" s="253"/>
      <c r="IU85" s="253"/>
      <c r="IV85" s="253"/>
      <c r="IW85" s="253"/>
      <c r="IX85" s="253"/>
      <c r="IY85" s="253"/>
      <c r="IZ85" s="253"/>
      <c r="JA85" s="253"/>
      <c r="JB85" s="253"/>
      <c r="JC85" s="253"/>
      <c r="JD85" s="253"/>
      <c r="JE85" s="253"/>
      <c r="JF85" s="253"/>
      <c r="JG85" s="253"/>
      <c r="JH85" s="253"/>
      <c r="JI85" s="253"/>
      <c r="JJ85" s="253"/>
      <c r="JK85" s="253"/>
      <c r="JL85" s="253"/>
      <c r="JM85" s="253"/>
      <c r="JN85" s="253"/>
      <c r="JO85" s="253"/>
      <c r="JP85" s="253"/>
      <c r="JQ85" s="253"/>
      <c r="JR85" s="253"/>
      <c r="JS85" s="253"/>
      <c r="JT85" s="253"/>
      <c r="JU85" s="253"/>
      <c r="JV85" s="253"/>
      <c r="JW85" s="253"/>
      <c r="JX85" s="253"/>
      <c r="JY85" s="253"/>
      <c r="JZ85" s="253"/>
      <c r="KA85" s="253"/>
      <c r="KB85" s="253"/>
      <c r="KC85" s="253"/>
      <c r="KD85" s="253"/>
      <c r="KE85" s="253"/>
      <c r="KF85" s="253"/>
      <c r="KG85" s="253"/>
      <c r="KH85" s="253"/>
      <c r="KI85" s="253"/>
      <c r="KJ85" s="253"/>
      <c r="KK85" s="253"/>
      <c r="KL85" s="253"/>
      <c r="KM85" s="253"/>
      <c r="KN85" s="253"/>
      <c r="KO85" s="253"/>
      <c r="KP85" s="253"/>
      <c r="KQ85" s="253"/>
      <c r="KR85" s="253"/>
      <c r="KS85" s="253"/>
      <c r="KT85" s="253"/>
      <c r="KU85" s="253"/>
      <c r="KV85" s="253"/>
      <c r="KW85" s="253"/>
      <c r="KX85" s="253"/>
      <c r="KY85" s="253"/>
      <c r="KZ85" s="253"/>
      <c r="LA85" s="253"/>
      <c r="LB85" s="253"/>
      <c r="LC85" s="253"/>
      <c r="LD85" s="253"/>
      <c r="LE85" s="253"/>
      <c r="LF85" s="253"/>
      <c r="LG85" s="253"/>
      <c r="LH85" s="253"/>
      <c r="LI85" s="253"/>
      <c r="LJ85" s="253"/>
      <c r="LK85" s="253"/>
      <c r="LL85" s="253"/>
      <c r="LM85" s="253"/>
      <c r="LN85" s="253"/>
      <c r="LO85" s="253"/>
      <c r="LP85" s="253"/>
      <c r="LQ85" s="253"/>
      <c r="LR85" s="253"/>
      <c r="LS85" s="253"/>
      <c r="LT85" s="253"/>
      <c r="LU85" s="253"/>
      <c r="LV85" s="253"/>
      <c r="LW85" s="253"/>
      <c r="LX85" s="253"/>
      <c r="LY85" s="253"/>
      <c r="LZ85" s="253"/>
      <c r="MA85" s="253"/>
      <c r="MB85" s="253"/>
      <c r="MC85" s="253"/>
      <c r="MD85" s="253"/>
      <c r="ME85" s="253"/>
      <c r="MF85" s="253"/>
      <c r="MG85" s="253"/>
      <c r="MH85" s="253"/>
      <c r="MI85" s="253"/>
      <c r="MJ85" s="253"/>
      <c r="MK85" s="253"/>
      <c r="ML85" s="253"/>
      <c r="MM85" s="253"/>
      <c r="MN85" s="253"/>
      <c r="MO85" s="253"/>
      <c r="MP85" s="253"/>
      <c r="MQ85" s="253"/>
      <c r="MR85" s="253"/>
      <c r="MS85" s="253"/>
      <c r="MT85" s="253"/>
      <c r="MU85" s="253"/>
      <c r="MV85" s="253"/>
      <c r="MW85" s="253"/>
      <c r="MX85" s="253"/>
      <c r="MY85" s="253"/>
      <c r="MZ85" s="253"/>
      <c r="NA85" s="253"/>
      <c r="NB85" s="253"/>
      <c r="NC85" s="253"/>
      <c r="ND85" s="253"/>
      <c r="NE85" s="253"/>
      <c r="NF85" s="253"/>
      <c r="NG85" s="253"/>
      <c r="NH85" s="253"/>
      <c r="NI85" s="253"/>
      <c r="NJ85" s="253"/>
      <c r="NK85" s="253"/>
      <c r="NL85" s="253"/>
      <c r="NM85" s="253"/>
      <c r="NN85" s="253"/>
      <c r="NO85" s="253"/>
      <c r="NP85" s="253"/>
      <c r="NQ85" s="253"/>
      <c r="NR85" s="253"/>
      <c r="NS85" s="253"/>
      <c r="NT85" s="253"/>
      <c r="NU85" s="253"/>
      <c r="NV85" s="253"/>
      <c r="NW85" s="253"/>
      <c r="NX85" s="253"/>
      <c r="NY85" s="253"/>
      <c r="NZ85" s="253"/>
      <c r="OA85" s="253"/>
      <c r="OB85" s="253"/>
      <c r="OC85" s="253"/>
      <c r="OD85" s="253"/>
      <c r="OE85" s="253"/>
      <c r="OF85" s="253"/>
      <c r="OG85" s="253"/>
      <c r="OH85" s="253"/>
      <c r="OI85" s="253"/>
      <c r="OJ85" s="253"/>
      <c r="OK85" s="253"/>
      <c r="OL85" s="253"/>
      <c r="OM85" s="253"/>
      <c r="ON85" s="253"/>
      <c r="OO85" s="253"/>
      <c r="OP85" s="253"/>
      <c r="OQ85" s="253"/>
      <c r="OR85" s="253"/>
      <c r="OS85" s="253"/>
      <c r="OT85" s="253"/>
      <c r="OU85" s="253"/>
      <c r="OV85" s="253"/>
      <c r="OW85" s="253"/>
      <c r="OX85" s="253"/>
      <c r="OY85" s="253"/>
      <c r="OZ85" s="253"/>
      <c r="PA85" s="253"/>
      <c r="PB85" s="253"/>
      <c r="PC85" s="253"/>
      <c r="PD85" s="253"/>
      <c r="PE85" s="253"/>
      <c r="PF85" s="253"/>
      <c r="PG85" s="253"/>
      <c r="PH85" s="253"/>
      <c r="PI85" s="253"/>
      <c r="PJ85" s="253"/>
      <c r="PK85" s="253"/>
      <c r="PL85" s="253"/>
      <c r="PM85" s="253"/>
      <c r="PN85" s="253"/>
      <c r="PO85" s="253"/>
      <c r="PP85" s="253"/>
      <c r="PQ85" s="253"/>
      <c r="PR85" s="253"/>
      <c r="PS85" s="253"/>
      <c r="PT85" s="253"/>
      <c r="PU85" s="253"/>
      <c r="PV85" s="253"/>
      <c r="PW85" s="253"/>
      <c r="PX85" s="253"/>
      <c r="PY85" s="253"/>
      <c r="PZ85" s="253"/>
      <c r="QA85" s="253"/>
      <c r="QB85" s="253"/>
      <c r="QC85" s="253"/>
      <c r="QD85" s="253"/>
      <c r="QE85" s="253"/>
      <c r="QF85" s="253"/>
      <c r="QG85" s="253"/>
      <c r="QH85" s="253"/>
      <c r="QI85" s="253"/>
      <c r="QJ85" s="253"/>
      <c r="QK85" s="253"/>
      <c r="QL85" s="253"/>
      <c r="QM85" s="253"/>
      <c r="QN85" s="253"/>
      <c r="QO85" s="253"/>
      <c r="QP85" s="253"/>
      <c r="QQ85" s="253"/>
      <c r="QR85" s="253"/>
      <c r="QS85" s="253"/>
      <c r="QT85" s="253"/>
      <c r="QU85" s="253"/>
      <c r="QV85" s="253"/>
      <c r="QW85" s="253"/>
      <c r="QX85" s="253"/>
      <c r="QY85" s="253"/>
      <c r="QZ85" s="253"/>
      <c r="RA85" s="253"/>
      <c r="RB85" s="253"/>
      <c r="RC85" s="253"/>
      <c r="RD85" s="253"/>
      <c r="RE85" s="253"/>
      <c r="RF85" s="253"/>
      <c r="RG85" s="253"/>
      <c r="RH85" s="253"/>
      <c r="RI85" s="253"/>
      <c r="RJ85" s="253"/>
      <c r="RK85" s="253"/>
      <c r="RL85" s="253"/>
      <c r="RM85" s="253"/>
      <c r="RN85" s="253"/>
      <c r="RO85" s="253"/>
      <c r="RP85" s="253"/>
      <c r="RQ85" s="253"/>
      <c r="RR85" s="253"/>
      <c r="RS85" s="253"/>
      <c r="RT85" s="253"/>
      <c r="RU85" s="253"/>
      <c r="RV85" s="253"/>
      <c r="RW85" s="253"/>
      <c r="RX85" s="253"/>
      <c r="RY85" s="253"/>
      <c r="RZ85" s="253"/>
      <c r="SA85" s="253"/>
      <c r="SB85" s="253"/>
      <c r="SC85" s="253"/>
      <c r="SD85" s="253"/>
      <c r="SE85" s="253"/>
      <c r="SF85" s="253"/>
      <c r="SG85" s="253"/>
      <c r="SH85" s="253"/>
      <c r="SI85" s="253"/>
      <c r="SJ85" s="253"/>
      <c r="SK85" s="253"/>
      <c r="SL85" s="253"/>
      <c r="SM85" s="253"/>
      <c r="SN85" s="253"/>
      <c r="SO85" s="253"/>
      <c r="SP85" s="253"/>
      <c r="SQ85" s="253"/>
      <c r="SR85" s="253"/>
      <c r="SS85" s="253"/>
      <c r="ST85" s="253"/>
      <c r="SU85" s="253"/>
      <c r="SV85" s="253"/>
      <c r="SW85" s="253"/>
      <c r="SX85" s="253"/>
      <c r="SY85" s="253"/>
      <c r="SZ85" s="253"/>
      <c r="TA85" s="253"/>
      <c r="TB85" s="253"/>
      <c r="TC85" s="253"/>
      <c r="TD85" s="253"/>
      <c r="TE85" s="253"/>
      <c r="TF85" s="253"/>
      <c r="TG85" s="253"/>
      <c r="TH85" s="253"/>
      <c r="TI85" s="253"/>
      <c r="TJ85" s="253"/>
      <c r="TK85" s="253"/>
      <c r="TL85" s="253"/>
      <c r="TM85" s="253"/>
      <c r="TN85" s="253"/>
      <c r="TO85" s="253"/>
      <c r="TP85" s="253"/>
      <c r="TQ85" s="253"/>
      <c r="TR85" s="253"/>
      <c r="TS85" s="253"/>
      <c r="TT85" s="253"/>
      <c r="TU85" s="253"/>
      <c r="TV85" s="253"/>
      <c r="TW85" s="253"/>
      <c r="TX85" s="253"/>
      <c r="TY85" s="253"/>
      <c r="TZ85" s="253"/>
      <c r="UA85" s="253"/>
      <c r="UB85" s="253"/>
      <c r="UC85" s="253"/>
      <c r="UD85" s="253"/>
      <c r="UE85" s="253"/>
      <c r="UF85" s="253"/>
      <c r="UG85" s="253"/>
      <c r="UH85" s="253"/>
      <c r="UI85" s="253"/>
      <c r="UJ85" s="253"/>
      <c r="UK85" s="253"/>
      <c r="UL85" s="253"/>
      <c r="UM85" s="253"/>
      <c r="UN85" s="253"/>
      <c r="UO85" s="253"/>
      <c r="UP85" s="253"/>
      <c r="UQ85" s="253"/>
      <c r="UR85" s="253"/>
      <c r="US85" s="253"/>
      <c r="UT85" s="253"/>
      <c r="UU85" s="253"/>
      <c r="UV85" s="253"/>
      <c r="UW85" s="253"/>
      <c r="UX85" s="253"/>
      <c r="UY85" s="253"/>
      <c r="UZ85" s="253"/>
      <c r="VA85" s="253"/>
      <c r="VB85" s="253"/>
      <c r="VC85" s="253"/>
      <c r="VD85" s="253"/>
      <c r="VE85" s="253"/>
      <c r="VF85" s="253"/>
      <c r="VG85" s="253"/>
      <c r="VH85" s="253"/>
      <c r="VI85" s="253"/>
      <c r="VJ85" s="253"/>
      <c r="VK85" s="253"/>
      <c r="VL85" s="253"/>
      <c r="VM85" s="253"/>
      <c r="VN85" s="253"/>
      <c r="VO85" s="253"/>
      <c r="VP85" s="253"/>
      <c r="VQ85" s="253"/>
      <c r="VR85" s="253"/>
      <c r="VS85" s="253"/>
      <c r="VT85" s="253"/>
      <c r="VU85" s="253"/>
      <c r="VV85" s="253"/>
      <c r="VW85" s="253"/>
      <c r="VX85" s="253"/>
      <c r="VY85" s="253"/>
      <c r="VZ85" s="253"/>
      <c r="WA85" s="253"/>
      <c r="WB85" s="253"/>
      <c r="WC85" s="253"/>
      <c r="WD85" s="253"/>
      <c r="WE85" s="253"/>
      <c r="WF85" s="253"/>
      <c r="WG85" s="253"/>
      <c r="WH85" s="253"/>
      <c r="WI85" s="253"/>
      <c r="WJ85" s="253"/>
      <c r="WK85" s="253"/>
      <c r="WL85" s="253"/>
      <c r="WM85" s="253"/>
      <c r="WN85" s="253"/>
      <c r="WO85" s="253"/>
      <c r="WP85" s="253"/>
      <c r="WQ85" s="253"/>
      <c r="WR85" s="253"/>
      <c r="WS85" s="253"/>
      <c r="WT85" s="253"/>
      <c r="WU85" s="253"/>
      <c r="WV85" s="253"/>
      <c r="WW85" s="253"/>
      <c r="WX85" s="253"/>
      <c r="WY85" s="253"/>
      <c r="WZ85" s="253"/>
      <c r="XA85" s="253"/>
      <c r="XB85" s="253"/>
      <c r="XC85" s="253"/>
      <c r="XD85" s="253"/>
      <c r="XE85" s="253"/>
      <c r="XF85" s="253"/>
      <c r="XG85" s="253"/>
      <c r="XH85" s="253"/>
      <c r="XI85" s="253"/>
      <c r="XJ85" s="253"/>
      <c r="XK85" s="253"/>
      <c r="XL85" s="253"/>
      <c r="XM85" s="253"/>
      <c r="XN85" s="253"/>
      <c r="XO85" s="253"/>
      <c r="XP85" s="253"/>
      <c r="XQ85" s="253"/>
      <c r="XR85" s="253"/>
      <c r="XS85" s="253"/>
      <c r="XT85" s="253"/>
      <c r="XU85" s="253"/>
      <c r="XV85" s="253"/>
      <c r="XW85" s="253"/>
      <c r="XX85" s="253"/>
      <c r="XY85" s="253"/>
      <c r="XZ85" s="253"/>
      <c r="YA85" s="253"/>
      <c r="YB85" s="253"/>
      <c r="YC85" s="253"/>
      <c r="YD85" s="253"/>
      <c r="YE85" s="253"/>
      <c r="YF85" s="253"/>
      <c r="YG85" s="253"/>
      <c r="YH85" s="253"/>
      <c r="YI85" s="253"/>
      <c r="YJ85" s="253"/>
      <c r="YK85" s="253"/>
      <c r="YL85" s="253"/>
      <c r="YM85" s="253"/>
      <c r="YN85" s="253"/>
      <c r="YO85" s="253"/>
      <c r="YP85" s="253"/>
      <c r="YQ85" s="253"/>
      <c r="YR85" s="253"/>
      <c r="YS85" s="253"/>
      <c r="YT85" s="253"/>
      <c r="YU85" s="253"/>
      <c r="YV85" s="253"/>
      <c r="YW85" s="253"/>
      <c r="YX85" s="253"/>
      <c r="YY85" s="253"/>
      <c r="YZ85" s="253"/>
      <c r="ZA85" s="253"/>
      <c r="ZB85" s="253"/>
      <c r="ZC85" s="253"/>
      <c r="ZD85" s="253"/>
      <c r="ZE85" s="253"/>
      <c r="ZF85" s="253"/>
      <c r="ZG85" s="253"/>
      <c r="ZH85" s="253"/>
      <c r="ZI85" s="253"/>
      <c r="ZJ85" s="253"/>
      <c r="ZK85" s="253"/>
      <c r="ZL85" s="253"/>
      <c r="ZM85" s="253"/>
      <c r="ZN85" s="253"/>
      <c r="ZO85" s="253"/>
      <c r="ZP85" s="253"/>
      <c r="ZQ85" s="253"/>
      <c r="ZR85" s="253"/>
      <c r="ZS85" s="253"/>
      <c r="ZT85" s="253"/>
      <c r="ZU85" s="253"/>
      <c r="ZV85" s="253"/>
      <c r="ZW85" s="253"/>
      <c r="ZX85" s="253"/>
      <c r="ZY85" s="253"/>
      <c r="ZZ85" s="253"/>
      <c r="AAA85" s="253"/>
      <c r="AAB85" s="253"/>
      <c r="AAC85" s="253"/>
      <c r="AAD85" s="253"/>
      <c r="AAE85" s="253"/>
      <c r="AAF85" s="253"/>
      <c r="AAG85" s="253"/>
      <c r="AAH85" s="253"/>
      <c r="AAI85" s="253"/>
      <c r="AAJ85" s="253"/>
      <c r="AAK85" s="253"/>
      <c r="AAL85" s="253"/>
      <c r="AAM85" s="253"/>
      <c r="AAN85" s="253"/>
      <c r="AAO85" s="253"/>
      <c r="AAP85" s="253"/>
      <c r="AAQ85" s="253"/>
      <c r="AAR85" s="253"/>
      <c r="AAS85" s="253"/>
      <c r="AAT85" s="253"/>
      <c r="AAU85" s="253"/>
      <c r="AAV85" s="253"/>
      <c r="AAW85" s="253"/>
      <c r="AAX85" s="253"/>
      <c r="AAY85" s="253"/>
      <c r="AAZ85" s="253"/>
      <c r="ABA85" s="253"/>
      <c r="ABB85" s="253"/>
      <c r="ABC85" s="253"/>
      <c r="ABD85" s="253"/>
      <c r="ABE85" s="253"/>
      <c r="ABF85" s="253"/>
      <c r="ABG85" s="253"/>
      <c r="ABH85" s="253"/>
      <c r="ABI85" s="253"/>
      <c r="ABJ85" s="253"/>
      <c r="ABK85" s="253"/>
      <c r="ABL85" s="253"/>
      <c r="ABM85" s="253"/>
      <c r="ABN85" s="253"/>
      <c r="ABO85" s="253"/>
      <c r="ABP85" s="253"/>
      <c r="ABQ85" s="253"/>
      <c r="ABR85" s="253"/>
      <c r="ABS85" s="253"/>
      <c r="ABT85" s="253"/>
      <c r="ABU85" s="253"/>
      <c r="ABV85" s="253"/>
      <c r="ABW85" s="253"/>
      <c r="ABX85" s="253"/>
      <c r="ABY85" s="253"/>
      <c r="ABZ85" s="253"/>
      <c r="ACA85" s="253"/>
      <c r="ACB85" s="253"/>
      <c r="ACC85" s="253"/>
      <c r="ACD85" s="253"/>
      <c r="ACE85" s="253"/>
      <c r="ACF85" s="253"/>
      <c r="ACG85" s="253"/>
      <c r="ACH85" s="253"/>
      <c r="ACI85" s="253"/>
      <c r="ACJ85" s="253"/>
      <c r="ACK85" s="253"/>
      <c r="ACL85" s="253"/>
      <c r="ACM85" s="253"/>
      <c r="ACN85" s="253"/>
      <c r="ACO85" s="253"/>
      <c r="ACP85" s="253"/>
      <c r="ACQ85" s="253"/>
      <c r="ACR85" s="253"/>
      <c r="ACS85" s="253"/>
      <c r="ACT85" s="253"/>
      <c r="ACU85" s="253"/>
      <c r="ACV85" s="253"/>
      <c r="ACW85" s="253"/>
      <c r="ACX85" s="253"/>
      <c r="ACY85" s="253"/>
      <c r="ACZ85" s="253"/>
      <c r="ADA85" s="253"/>
      <c r="ADB85" s="253"/>
      <c r="ADC85" s="253"/>
      <c r="ADD85" s="253"/>
      <c r="ADE85" s="253"/>
      <c r="ADF85" s="253"/>
      <c r="ADG85" s="253"/>
      <c r="ADH85" s="253"/>
      <c r="ADI85" s="253"/>
      <c r="ADJ85" s="253"/>
      <c r="ADK85" s="253"/>
      <c r="ADL85" s="253"/>
      <c r="ADM85" s="253"/>
      <c r="ADN85" s="253"/>
      <c r="ADO85" s="253"/>
      <c r="ADP85" s="253"/>
      <c r="ADQ85" s="253"/>
      <c r="ADR85" s="253"/>
      <c r="ADS85" s="253"/>
      <c r="ADT85" s="253"/>
      <c r="ADU85" s="253"/>
      <c r="ADV85" s="253"/>
      <c r="ADW85" s="253"/>
      <c r="ADX85" s="253"/>
      <c r="ADY85" s="253"/>
      <c r="ADZ85" s="253"/>
      <c r="AEA85" s="253"/>
      <c r="AEB85" s="253"/>
      <c r="AEC85" s="253"/>
      <c r="AED85" s="253"/>
      <c r="AEE85" s="253"/>
      <c r="AEF85" s="253"/>
      <c r="AEG85" s="253"/>
      <c r="AEH85" s="253"/>
      <c r="AEI85" s="253"/>
      <c r="AEJ85" s="253"/>
      <c r="AEK85" s="253"/>
      <c r="AEL85" s="253"/>
      <c r="AEM85" s="253"/>
      <c r="AEN85" s="253"/>
      <c r="AEO85" s="253"/>
      <c r="AEP85" s="253"/>
      <c r="AEQ85" s="253"/>
      <c r="AER85" s="253"/>
      <c r="AES85" s="253"/>
      <c r="AET85" s="253"/>
      <c r="AEU85" s="253"/>
      <c r="AEV85" s="253"/>
      <c r="AEW85" s="253"/>
      <c r="AEX85" s="253"/>
      <c r="AEY85" s="253"/>
      <c r="AEZ85" s="253"/>
      <c r="AFA85" s="253"/>
      <c r="AFB85" s="253"/>
      <c r="AFC85" s="253"/>
      <c r="AFD85" s="253"/>
      <c r="AFE85" s="253"/>
      <c r="AFF85" s="253"/>
      <c r="AFG85" s="253"/>
      <c r="AFH85" s="253"/>
      <c r="AFI85" s="253"/>
      <c r="AFJ85" s="253"/>
      <c r="AFK85" s="253"/>
      <c r="AFL85" s="253"/>
      <c r="AFM85" s="253"/>
      <c r="AFN85" s="253"/>
      <c r="AFO85" s="253"/>
      <c r="AFP85" s="253"/>
      <c r="AFQ85" s="253"/>
      <c r="AFR85" s="253"/>
      <c r="AFS85" s="253"/>
      <c r="AFT85" s="253"/>
      <c r="AFU85" s="253"/>
      <c r="AFV85" s="253"/>
      <c r="AFW85" s="253"/>
      <c r="AFX85" s="253"/>
      <c r="AFY85" s="253"/>
      <c r="AFZ85" s="253"/>
      <c r="AGA85" s="253"/>
      <c r="AGB85" s="253"/>
      <c r="AGC85" s="253"/>
      <c r="AGD85" s="253"/>
      <c r="AGE85" s="253"/>
      <c r="AGF85" s="253"/>
      <c r="AGG85" s="253"/>
      <c r="AGH85" s="253"/>
      <c r="AGI85" s="253"/>
      <c r="AGJ85" s="253"/>
      <c r="AGK85" s="253"/>
      <c r="AGL85" s="253"/>
      <c r="AGM85" s="253"/>
      <c r="AGN85" s="253"/>
      <c r="AGO85" s="253"/>
      <c r="AGP85" s="253"/>
      <c r="AGQ85" s="253"/>
      <c r="AGR85" s="253"/>
      <c r="AGS85" s="253"/>
      <c r="AGT85" s="253"/>
      <c r="AGU85" s="253"/>
      <c r="AGV85" s="253"/>
      <c r="AGW85" s="253"/>
      <c r="AGX85" s="253"/>
      <c r="AGY85" s="253"/>
      <c r="AGZ85" s="253"/>
      <c r="AHA85" s="253"/>
      <c r="AHB85" s="253"/>
      <c r="AHC85" s="253"/>
      <c r="AHD85" s="253"/>
      <c r="AHE85" s="253"/>
      <c r="AHF85" s="253"/>
      <c r="AHG85" s="253"/>
      <c r="AHH85" s="253"/>
      <c r="AHI85" s="253"/>
      <c r="AHJ85" s="253"/>
      <c r="AHK85" s="253"/>
      <c r="AHL85" s="253"/>
      <c r="AHM85" s="253"/>
      <c r="AHN85" s="253"/>
      <c r="AHO85" s="253"/>
      <c r="AHP85" s="253"/>
      <c r="AHQ85" s="253"/>
      <c r="AHR85" s="253"/>
      <c r="AHS85" s="253"/>
      <c r="AHT85" s="253"/>
      <c r="AHU85" s="253"/>
      <c r="AHV85" s="253"/>
      <c r="AHW85" s="253"/>
      <c r="AHX85" s="253"/>
      <c r="AHY85" s="253"/>
      <c r="AHZ85" s="253"/>
      <c r="AIA85" s="253"/>
      <c r="AIB85" s="253"/>
      <c r="AIC85" s="253"/>
      <c r="AID85" s="253"/>
      <c r="AIE85" s="253"/>
      <c r="AIF85" s="253"/>
      <c r="AIG85" s="253"/>
      <c r="AIH85" s="253"/>
      <c r="AII85" s="253"/>
      <c r="AIJ85" s="253"/>
      <c r="AIK85" s="253"/>
      <c r="AIL85" s="253"/>
      <c r="AIM85" s="253"/>
      <c r="AIN85" s="253"/>
      <c r="AIO85" s="253"/>
      <c r="AIP85" s="253"/>
      <c r="AIQ85" s="253"/>
      <c r="AIR85" s="253"/>
      <c r="AIS85" s="253"/>
      <c r="AIT85" s="253"/>
      <c r="AIU85" s="253"/>
      <c r="AIV85" s="253"/>
      <c r="AIW85" s="253"/>
      <c r="AIX85" s="253"/>
      <c r="AIY85" s="253"/>
      <c r="AIZ85" s="253"/>
      <c r="AJA85" s="253"/>
      <c r="AJB85" s="253"/>
      <c r="AJC85" s="253"/>
      <c r="AJD85" s="253"/>
      <c r="AJE85" s="253"/>
      <c r="AJF85" s="253"/>
      <c r="AJG85" s="253"/>
      <c r="AJH85" s="253"/>
      <c r="AJI85" s="253"/>
      <c r="AJJ85" s="253"/>
      <c r="AJK85" s="253"/>
      <c r="AJL85" s="253"/>
      <c r="AJM85" s="253"/>
      <c r="AJN85" s="253"/>
      <c r="AJO85" s="253"/>
      <c r="AJP85" s="253"/>
      <c r="AJQ85" s="253"/>
      <c r="AJR85" s="253"/>
      <c r="AJS85" s="253"/>
      <c r="AJT85" s="253"/>
      <c r="AJU85" s="253"/>
      <c r="AJV85" s="253"/>
      <c r="AJW85" s="253"/>
      <c r="AJX85" s="253"/>
      <c r="AJY85" s="253"/>
      <c r="AJZ85" s="253"/>
      <c r="AKA85" s="253"/>
      <c r="AKB85" s="253"/>
      <c r="AKC85" s="253"/>
      <c r="AKD85" s="253"/>
      <c r="AKE85" s="253"/>
      <c r="AKF85" s="253"/>
      <c r="AKG85" s="253"/>
      <c r="AKH85" s="253"/>
      <c r="AKI85" s="253"/>
      <c r="AKJ85" s="253"/>
      <c r="AKK85" s="253"/>
      <c r="AKL85" s="253"/>
      <c r="AKM85" s="253"/>
      <c r="AKN85" s="253"/>
      <c r="AKO85" s="253"/>
      <c r="AKP85" s="253"/>
      <c r="AKQ85" s="253"/>
      <c r="AKR85" s="253"/>
      <c r="AKS85" s="253"/>
      <c r="AKT85" s="253"/>
      <c r="AKU85" s="253"/>
      <c r="AKV85" s="253"/>
      <c r="AKW85" s="253"/>
      <c r="AKX85" s="253"/>
      <c r="AKY85" s="253"/>
      <c r="AKZ85" s="253"/>
      <c r="ALA85" s="253"/>
      <c r="ALB85" s="253"/>
      <c r="ALC85" s="253"/>
      <c r="ALD85" s="253"/>
      <c r="ALE85" s="253"/>
      <c r="ALF85" s="253"/>
      <c r="ALG85" s="253"/>
      <c r="ALH85" s="253"/>
      <c r="ALI85" s="253"/>
      <c r="ALJ85" s="253"/>
      <c r="ALK85" s="253"/>
      <c r="ALL85" s="253"/>
      <c r="ALM85" s="253"/>
      <c r="ALN85" s="253"/>
      <c r="ALO85" s="253"/>
      <c r="ALP85" s="253"/>
      <c r="ALQ85" s="253"/>
      <c r="ALR85" s="253"/>
      <c r="ALS85" s="253"/>
      <c r="ALT85" s="253"/>
      <c r="ALU85" s="253"/>
      <c r="ALV85" s="253"/>
      <c r="ALW85" s="253"/>
      <c r="ALX85" s="253"/>
      <c r="ALY85" s="253"/>
      <c r="ALZ85" s="253"/>
      <c r="AMA85" s="253"/>
    </row>
    <row r="86" spans="2:1015" s="153" customFormat="1" ht="17.399999999999999" x14ac:dyDescent="0.3">
      <c r="B86" s="288"/>
      <c r="C86" s="288"/>
      <c r="D86" s="288"/>
      <c r="E86" s="288"/>
      <c r="F86" s="288"/>
      <c r="G86" s="288"/>
      <c r="H86" s="289"/>
      <c r="I86" s="289"/>
      <c r="J86" s="289"/>
      <c r="K86" s="289"/>
      <c r="L86" s="331"/>
      <c r="M86" s="331"/>
      <c r="N86" s="331"/>
      <c r="O86" s="331"/>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3"/>
      <c r="DW86" s="253"/>
      <c r="DX86" s="253"/>
      <c r="DY86" s="253"/>
      <c r="DZ86" s="253"/>
      <c r="EA86" s="253"/>
      <c r="EB86" s="253"/>
      <c r="EC86" s="253"/>
      <c r="ED86" s="253"/>
      <c r="EE86" s="253"/>
      <c r="EF86" s="253"/>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53"/>
      <c r="FE86" s="253"/>
      <c r="FF86" s="253"/>
      <c r="FG86" s="253"/>
      <c r="FH86" s="253"/>
      <c r="FI86" s="253"/>
      <c r="FJ86" s="253"/>
      <c r="FK86" s="253"/>
      <c r="FL86" s="253"/>
      <c r="FM86" s="253"/>
      <c r="FN86" s="253"/>
      <c r="FO86" s="253"/>
      <c r="FP86" s="253"/>
      <c r="FQ86" s="253"/>
      <c r="FR86" s="253"/>
      <c r="FS86" s="253"/>
      <c r="FT86" s="253"/>
      <c r="FU86" s="253"/>
      <c r="FV86" s="253"/>
      <c r="FW86" s="253"/>
      <c r="FX86" s="253"/>
      <c r="FY86" s="253"/>
      <c r="FZ86" s="253"/>
      <c r="GA86" s="253"/>
      <c r="GB86" s="253"/>
      <c r="GC86" s="253"/>
      <c r="GD86" s="253"/>
      <c r="GE86" s="253"/>
      <c r="GF86" s="253"/>
      <c r="GG86" s="253"/>
      <c r="GH86" s="253"/>
      <c r="GI86" s="253"/>
      <c r="GJ86" s="253"/>
      <c r="GK86" s="253"/>
      <c r="GL86" s="253"/>
      <c r="GM86" s="253"/>
      <c r="GN86" s="253"/>
      <c r="GO86" s="253"/>
      <c r="GP86" s="253"/>
      <c r="GQ86" s="253"/>
      <c r="GR86" s="253"/>
      <c r="GS86" s="253"/>
      <c r="GT86" s="253"/>
      <c r="GU86" s="253"/>
      <c r="GV86" s="253"/>
      <c r="GW86" s="253"/>
      <c r="GX86" s="253"/>
      <c r="GY86" s="253"/>
      <c r="GZ86" s="253"/>
      <c r="HA86" s="253"/>
      <c r="HB86" s="253"/>
      <c r="HC86" s="253"/>
      <c r="HD86" s="253"/>
      <c r="HE86" s="253"/>
      <c r="HF86" s="253"/>
      <c r="HG86" s="253"/>
      <c r="HH86" s="253"/>
      <c r="HI86" s="253"/>
      <c r="HJ86" s="253"/>
      <c r="HK86" s="253"/>
      <c r="HL86" s="253"/>
      <c r="HM86" s="253"/>
      <c r="HN86" s="253"/>
      <c r="HO86" s="253"/>
      <c r="HP86" s="253"/>
      <c r="HQ86" s="253"/>
      <c r="HR86" s="253"/>
      <c r="HS86" s="253"/>
      <c r="HT86" s="253"/>
      <c r="HU86" s="253"/>
      <c r="HV86" s="253"/>
      <c r="HW86" s="253"/>
      <c r="HX86" s="253"/>
      <c r="HY86" s="253"/>
      <c r="HZ86" s="253"/>
      <c r="IA86" s="253"/>
      <c r="IB86" s="253"/>
      <c r="IC86" s="253"/>
      <c r="ID86" s="253"/>
      <c r="IE86" s="253"/>
      <c r="IF86" s="253"/>
      <c r="IG86" s="253"/>
      <c r="IH86" s="253"/>
      <c r="II86" s="253"/>
      <c r="IJ86" s="253"/>
      <c r="IK86" s="253"/>
      <c r="IL86" s="253"/>
      <c r="IM86" s="253"/>
      <c r="IN86" s="253"/>
      <c r="IO86" s="253"/>
      <c r="IP86" s="253"/>
      <c r="IQ86" s="253"/>
      <c r="IR86" s="253"/>
      <c r="IS86" s="253"/>
      <c r="IT86" s="253"/>
      <c r="IU86" s="253"/>
      <c r="IV86" s="253"/>
      <c r="IW86" s="253"/>
      <c r="IX86" s="253"/>
      <c r="IY86" s="253"/>
      <c r="IZ86" s="253"/>
      <c r="JA86" s="253"/>
      <c r="JB86" s="253"/>
      <c r="JC86" s="253"/>
      <c r="JD86" s="253"/>
      <c r="JE86" s="253"/>
      <c r="JF86" s="253"/>
      <c r="JG86" s="253"/>
      <c r="JH86" s="253"/>
      <c r="JI86" s="253"/>
      <c r="JJ86" s="253"/>
      <c r="JK86" s="253"/>
      <c r="JL86" s="253"/>
      <c r="JM86" s="253"/>
      <c r="JN86" s="253"/>
      <c r="JO86" s="253"/>
      <c r="JP86" s="253"/>
      <c r="JQ86" s="253"/>
      <c r="JR86" s="253"/>
      <c r="JS86" s="253"/>
      <c r="JT86" s="253"/>
      <c r="JU86" s="253"/>
      <c r="JV86" s="253"/>
      <c r="JW86" s="253"/>
      <c r="JX86" s="253"/>
      <c r="JY86" s="253"/>
      <c r="JZ86" s="253"/>
      <c r="KA86" s="253"/>
      <c r="KB86" s="253"/>
      <c r="KC86" s="253"/>
      <c r="KD86" s="253"/>
      <c r="KE86" s="253"/>
      <c r="KF86" s="253"/>
      <c r="KG86" s="253"/>
      <c r="KH86" s="253"/>
      <c r="KI86" s="253"/>
      <c r="KJ86" s="253"/>
      <c r="KK86" s="253"/>
      <c r="KL86" s="253"/>
      <c r="KM86" s="253"/>
      <c r="KN86" s="253"/>
      <c r="KO86" s="253"/>
      <c r="KP86" s="253"/>
      <c r="KQ86" s="253"/>
      <c r="KR86" s="253"/>
      <c r="KS86" s="253"/>
      <c r="KT86" s="253"/>
      <c r="KU86" s="253"/>
      <c r="KV86" s="253"/>
      <c r="KW86" s="253"/>
      <c r="KX86" s="253"/>
      <c r="KY86" s="253"/>
      <c r="KZ86" s="253"/>
      <c r="LA86" s="253"/>
      <c r="LB86" s="253"/>
      <c r="LC86" s="253"/>
      <c r="LD86" s="253"/>
      <c r="LE86" s="253"/>
      <c r="LF86" s="253"/>
      <c r="LG86" s="253"/>
      <c r="LH86" s="253"/>
      <c r="LI86" s="253"/>
      <c r="LJ86" s="253"/>
      <c r="LK86" s="253"/>
      <c r="LL86" s="253"/>
      <c r="LM86" s="253"/>
      <c r="LN86" s="253"/>
      <c r="LO86" s="253"/>
      <c r="LP86" s="253"/>
      <c r="LQ86" s="253"/>
      <c r="LR86" s="253"/>
      <c r="LS86" s="253"/>
      <c r="LT86" s="253"/>
      <c r="LU86" s="253"/>
      <c r="LV86" s="253"/>
      <c r="LW86" s="253"/>
      <c r="LX86" s="253"/>
      <c r="LY86" s="253"/>
      <c r="LZ86" s="253"/>
      <c r="MA86" s="253"/>
      <c r="MB86" s="253"/>
      <c r="MC86" s="253"/>
      <c r="MD86" s="253"/>
      <c r="ME86" s="253"/>
      <c r="MF86" s="253"/>
      <c r="MG86" s="253"/>
      <c r="MH86" s="253"/>
      <c r="MI86" s="253"/>
      <c r="MJ86" s="253"/>
      <c r="MK86" s="253"/>
      <c r="ML86" s="253"/>
      <c r="MM86" s="253"/>
      <c r="MN86" s="253"/>
      <c r="MO86" s="253"/>
      <c r="MP86" s="253"/>
      <c r="MQ86" s="253"/>
      <c r="MR86" s="253"/>
      <c r="MS86" s="253"/>
      <c r="MT86" s="253"/>
      <c r="MU86" s="253"/>
      <c r="MV86" s="253"/>
      <c r="MW86" s="253"/>
      <c r="MX86" s="253"/>
      <c r="MY86" s="253"/>
      <c r="MZ86" s="253"/>
      <c r="NA86" s="253"/>
      <c r="NB86" s="253"/>
      <c r="NC86" s="253"/>
      <c r="ND86" s="253"/>
      <c r="NE86" s="253"/>
      <c r="NF86" s="253"/>
      <c r="NG86" s="253"/>
      <c r="NH86" s="253"/>
      <c r="NI86" s="253"/>
      <c r="NJ86" s="253"/>
      <c r="NK86" s="253"/>
      <c r="NL86" s="253"/>
      <c r="NM86" s="253"/>
      <c r="NN86" s="253"/>
      <c r="NO86" s="253"/>
      <c r="NP86" s="253"/>
      <c r="NQ86" s="253"/>
      <c r="NR86" s="253"/>
      <c r="NS86" s="253"/>
      <c r="NT86" s="253"/>
      <c r="NU86" s="253"/>
      <c r="NV86" s="253"/>
      <c r="NW86" s="253"/>
      <c r="NX86" s="253"/>
      <c r="NY86" s="253"/>
      <c r="NZ86" s="253"/>
      <c r="OA86" s="253"/>
      <c r="OB86" s="253"/>
      <c r="OC86" s="253"/>
      <c r="OD86" s="253"/>
      <c r="OE86" s="253"/>
      <c r="OF86" s="253"/>
      <c r="OG86" s="253"/>
      <c r="OH86" s="253"/>
      <c r="OI86" s="253"/>
      <c r="OJ86" s="253"/>
      <c r="OK86" s="253"/>
      <c r="OL86" s="253"/>
      <c r="OM86" s="253"/>
      <c r="ON86" s="253"/>
      <c r="OO86" s="253"/>
      <c r="OP86" s="253"/>
      <c r="OQ86" s="253"/>
      <c r="OR86" s="253"/>
      <c r="OS86" s="253"/>
      <c r="OT86" s="253"/>
      <c r="OU86" s="253"/>
      <c r="OV86" s="253"/>
      <c r="OW86" s="253"/>
      <c r="OX86" s="253"/>
      <c r="OY86" s="253"/>
      <c r="OZ86" s="253"/>
      <c r="PA86" s="253"/>
      <c r="PB86" s="253"/>
      <c r="PC86" s="253"/>
      <c r="PD86" s="253"/>
      <c r="PE86" s="253"/>
      <c r="PF86" s="253"/>
      <c r="PG86" s="253"/>
      <c r="PH86" s="253"/>
      <c r="PI86" s="253"/>
      <c r="PJ86" s="253"/>
      <c r="PK86" s="253"/>
      <c r="PL86" s="253"/>
      <c r="PM86" s="253"/>
      <c r="PN86" s="253"/>
      <c r="PO86" s="253"/>
      <c r="PP86" s="253"/>
      <c r="PQ86" s="253"/>
      <c r="PR86" s="253"/>
      <c r="PS86" s="253"/>
      <c r="PT86" s="253"/>
      <c r="PU86" s="253"/>
      <c r="PV86" s="253"/>
      <c r="PW86" s="253"/>
      <c r="PX86" s="253"/>
      <c r="PY86" s="253"/>
      <c r="PZ86" s="253"/>
      <c r="QA86" s="253"/>
      <c r="QB86" s="253"/>
      <c r="QC86" s="253"/>
      <c r="QD86" s="253"/>
      <c r="QE86" s="253"/>
      <c r="QF86" s="253"/>
      <c r="QG86" s="253"/>
      <c r="QH86" s="253"/>
      <c r="QI86" s="253"/>
      <c r="QJ86" s="253"/>
      <c r="QK86" s="253"/>
      <c r="QL86" s="253"/>
      <c r="QM86" s="253"/>
      <c r="QN86" s="253"/>
      <c r="QO86" s="253"/>
      <c r="QP86" s="253"/>
      <c r="QQ86" s="253"/>
      <c r="QR86" s="253"/>
      <c r="QS86" s="253"/>
      <c r="QT86" s="253"/>
      <c r="QU86" s="253"/>
      <c r="QV86" s="253"/>
      <c r="QW86" s="253"/>
      <c r="QX86" s="253"/>
      <c r="QY86" s="253"/>
      <c r="QZ86" s="253"/>
      <c r="RA86" s="253"/>
      <c r="RB86" s="253"/>
      <c r="RC86" s="253"/>
      <c r="RD86" s="253"/>
      <c r="RE86" s="253"/>
      <c r="RF86" s="253"/>
      <c r="RG86" s="253"/>
      <c r="RH86" s="253"/>
      <c r="RI86" s="253"/>
      <c r="RJ86" s="253"/>
      <c r="RK86" s="253"/>
      <c r="RL86" s="253"/>
      <c r="RM86" s="253"/>
      <c r="RN86" s="253"/>
      <c r="RO86" s="253"/>
      <c r="RP86" s="253"/>
      <c r="RQ86" s="253"/>
      <c r="RR86" s="253"/>
      <c r="RS86" s="253"/>
      <c r="RT86" s="253"/>
      <c r="RU86" s="253"/>
      <c r="RV86" s="253"/>
      <c r="RW86" s="253"/>
      <c r="RX86" s="253"/>
      <c r="RY86" s="253"/>
      <c r="RZ86" s="253"/>
      <c r="SA86" s="253"/>
      <c r="SB86" s="253"/>
      <c r="SC86" s="253"/>
      <c r="SD86" s="253"/>
      <c r="SE86" s="253"/>
      <c r="SF86" s="253"/>
      <c r="SG86" s="253"/>
      <c r="SH86" s="253"/>
      <c r="SI86" s="253"/>
      <c r="SJ86" s="253"/>
      <c r="SK86" s="253"/>
      <c r="SL86" s="253"/>
      <c r="SM86" s="253"/>
      <c r="SN86" s="253"/>
      <c r="SO86" s="253"/>
      <c r="SP86" s="253"/>
      <c r="SQ86" s="253"/>
      <c r="SR86" s="253"/>
      <c r="SS86" s="253"/>
      <c r="ST86" s="253"/>
      <c r="SU86" s="253"/>
      <c r="SV86" s="253"/>
      <c r="SW86" s="253"/>
      <c r="SX86" s="253"/>
      <c r="SY86" s="253"/>
      <c r="SZ86" s="253"/>
      <c r="TA86" s="253"/>
      <c r="TB86" s="253"/>
      <c r="TC86" s="253"/>
      <c r="TD86" s="253"/>
      <c r="TE86" s="253"/>
      <c r="TF86" s="253"/>
      <c r="TG86" s="253"/>
      <c r="TH86" s="253"/>
      <c r="TI86" s="253"/>
      <c r="TJ86" s="253"/>
      <c r="TK86" s="253"/>
      <c r="TL86" s="253"/>
      <c r="TM86" s="253"/>
      <c r="TN86" s="253"/>
      <c r="TO86" s="253"/>
      <c r="TP86" s="253"/>
      <c r="TQ86" s="253"/>
      <c r="TR86" s="253"/>
      <c r="TS86" s="253"/>
      <c r="TT86" s="253"/>
      <c r="TU86" s="253"/>
      <c r="TV86" s="253"/>
      <c r="TW86" s="253"/>
      <c r="TX86" s="253"/>
      <c r="TY86" s="253"/>
      <c r="TZ86" s="253"/>
      <c r="UA86" s="253"/>
      <c r="UB86" s="253"/>
      <c r="UC86" s="253"/>
      <c r="UD86" s="253"/>
      <c r="UE86" s="253"/>
      <c r="UF86" s="253"/>
      <c r="UG86" s="253"/>
      <c r="UH86" s="253"/>
      <c r="UI86" s="253"/>
      <c r="UJ86" s="253"/>
      <c r="UK86" s="253"/>
      <c r="UL86" s="253"/>
      <c r="UM86" s="253"/>
      <c r="UN86" s="253"/>
      <c r="UO86" s="253"/>
      <c r="UP86" s="253"/>
      <c r="UQ86" s="253"/>
      <c r="UR86" s="253"/>
      <c r="US86" s="253"/>
      <c r="UT86" s="253"/>
      <c r="UU86" s="253"/>
      <c r="UV86" s="253"/>
      <c r="UW86" s="253"/>
      <c r="UX86" s="253"/>
      <c r="UY86" s="253"/>
      <c r="UZ86" s="253"/>
      <c r="VA86" s="253"/>
      <c r="VB86" s="253"/>
      <c r="VC86" s="253"/>
      <c r="VD86" s="253"/>
      <c r="VE86" s="253"/>
      <c r="VF86" s="253"/>
      <c r="VG86" s="253"/>
      <c r="VH86" s="253"/>
      <c r="VI86" s="253"/>
      <c r="VJ86" s="253"/>
      <c r="VK86" s="253"/>
      <c r="VL86" s="253"/>
      <c r="VM86" s="253"/>
      <c r="VN86" s="253"/>
      <c r="VO86" s="253"/>
      <c r="VP86" s="253"/>
      <c r="VQ86" s="253"/>
      <c r="VR86" s="253"/>
      <c r="VS86" s="253"/>
      <c r="VT86" s="253"/>
      <c r="VU86" s="253"/>
      <c r="VV86" s="253"/>
      <c r="VW86" s="253"/>
      <c r="VX86" s="253"/>
      <c r="VY86" s="253"/>
      <c r="VZ86" s="253"/>
      <c r="WA86" s="253"/>
      <c r="WB86" s="253"/>
      <c r="WC86" s="253"/>
      <c r="WD86" s="253"/>
      <c r="WE86" s="253"/>
      <c r="WF86" s="253"/>
      <c r="WG86" s="253"/>
      <c r="WH86" s="253"/>
      <c r="WI86" s="253"/>
      <c r="WJ86" s="253"/>
      <c r="WK86" s="253"/>
      <c r="WL86" s="253"/>
      <c r="WM86" s="253"/>
      <c r="WN86" s="253"/>
      <c r="WO86" s="253"/>
      <c r="WP86" s="253"/>
      <c r="WQ86" s="253"/>
      <c r="WR86" s="253"/>
      <c r="WS86" s="253"/>
      <c r="WT86" s="253"/>
      <c r="WU86" s="253"/>
      <c r="WV86" s="253"/>
      <c r="WW86" s="253"/>
      <c r="WX86" s="253"/>
      <c r="WY86" s="253"/>
      <c r="WZ86" s="253"/>
      <c r="XA86" s="253"/>
      <c r="XB86" s="253"/>
      <c r="XC86" s="253"/>
      <c r="XD86" s="253"/>
      <c r="XE86" s="253"/>
      <c r="XF86" s="253"/>
      <c r="XG86" s="253"/>
      <c r="XH86" s="253"/>
      <c r="XI86" s="253"/>
      <c r="XJ86" s="253"/>
      <c r="XK86" s="253"/>
      <c r="XL86" s="253"/>
      <c r="XM86" s="253"/>
      <c r="XN86" s="253"/>
      <c r="XO86" s="253"/>
      <c r="XP86" s="253"/>
      <c r="XQ86" s="253"/>
      <c r="XR86" s="253"/>
      <c r="XS86" s="253"/>
      <c r="XT86" s="253"/>
      <c r="XU86" s="253"/>
      <c r="XV86" s="253"/>
      <c r="XW86" s="253"/>
      <c r="XX86" s="253"/>
      <c r="XY86" s="253"/>
      <c r="XZ86" s="253"/>
      <c r="YA86" s="253"/>
      <c r="YB86" s="253"/>
      <c r="YC86" s="253"/>
      <c r="YD86" s="253"/>
      <c r="YE86" s="253"/>
      <c r="YF86" s="253"/>
      <c r="YG86" s="253"/>
      <c r="YH86" s="253"/>
      <c r="YI86" s="253"/>
      <c r="YJ86" s="253"/>
      <c r="YK86" s="253"/>
      <c r="YL86" s="253"/>
      <c r="YM86" s="253"/>
      <c r="YN86" s="253"/>
      <c r="YO86" s="253"/>
      <c r="YP86" s="253"/>
      <c r="YQ86" s="253"/>
      <c r="YR86" s="253"/>
      <c r="YS86" s="253"/>
      <c r="YT86" s="253"/>
      <c r="YU86" s="253"/>
      <c r="YV86" s="253"/>
      <c r="YW86" s="253"/>
      <c r="YX86" s="253"/>
      <c r="YY86" s="253"/>
      <c r="YZ86" s="253"/>
      <c r="ZA86" s="253"/>
      <c r="ZB86" s="253"/>
      <c r="ZC86" s="253"/>
      <c r="ZD86" s="253"/>
      <c r="ZE86" s="253"/>
      <c r="ZF86" s="253"/>
      <c r="ZG86" s="253"/>
      <c r="ZH86" s="253"/>
      <c r="ZI86" s="253"/>
      <c r="ZJ86" s="253"/>
      <c r="ZK86" s="253"/>
      <c r="ZL86" s="253"/>
      <c r="ZM86" s="253"/>
      <c r="ZN86" s="253"/>
      <c r="ZO86" s="253"/>
      <c r="ZP86" s="253"/>
      <c r="ZQ86" s="253"/>
      <c r="ZR86" s="253"/>
      <c r="ZS86" s="253"/>
      <c r="ZT86" s="253"/>
      <c r="ZU86" s="253"/>
      <c r="ZV86" s="253"/>
      <c r="ZW86" s="253"/>
      <c r="ZX86" s="253"/>
      <c r="ZY86" s="253"/>
      <c r="ZZ86" s="253"/>
      <c r="AAA86" s="253"/>
      <c r="AAB86" s="253"/>
      <c r="AAC86" s="253"/>
      <c r="AAD86" s="253"/>
      <c r="AAE86" s="253"/>
      <c r="AAF86" s="253"/>
      <c r="AAG86" s="253"/>
      <c r="AAH86" s="253"/>
      <c r="AAI86" s="253"/>
      <c r="AAJ86" s="253"/>
      <c r="AAK86" s="253"/>
      <c r="AAL86" s="253"/>
      <c r="AAM86" s="253"/>
      <c r="AAN86" s="253"/>
      <c r="AAO86" s="253"/>
      <c r="AAP86" s="253"/>
      <c r="AAQ86" s="253"/>
      <c r="AAR86" s="253"/>
      <c r="AAS86" s="253"/>
      <c r="AAT86" s="253"/>
      <c r="AAU86" s="253"/>
      <c r="AAV86" s="253"/>
      <c r="AAW86" s="253"/>
      <c r="AAX86" s="253"/>
      <c r="AAY86" s="253"/>
      <c r="AAZ86" s="253"/>
      <c r="ABA86" s="253"/>
      <c r="ABB86" s="253"/>
      <c r="ABC86" s="253"/>
      <c r="ABD86" s="253"/>
      <c r="ABE86" s="253"/>
      <c r="ABF86" s="253"/>
      <c r="ABG86" s="253"/>
      <c r="ABH86" s="253"/>
      <c r="ABI86" s="253"/>
      <c r="ABJ86" s="253"/>
      <c r="ABK86" s="253"/>
      <c r="ABL86" s="253"/>
      <c r="ABM86" s="253"/>
      <c r="ABN86" s="253"/>
      <c r="ABO86" s="253"/>
      <c r="ABP86" s="253"/>
      <c r="ABQ86" s="253"/>
      <c r="ABR86" s="253"/>
      <c r="ABS86" s="253"/>
      <c r="ABT86" s="253"/>
      <c r="ABU86" s="253"/>
      <c r="ABV86" s="253"/>
      <c r="ABW86" s="253"/>
      <c r="ABX86" s="253"/>
      <c r="ABY86" s="253"/>
      <c r="ABZ86" s="253"/>
      <c r="ACA86" s="253"/>
      <c r="ACB86" s="253"/>
      <c r="ACC86" s="253"/>
      <c r="ACD86" s="253"/>
      <c r="ACE86" s="253"/>
      <c r="ACF86" s="253"/>
      <c r="ACG86" s="253"/>
      <c r="ACH86" s="253"/>
      <c r="ACI86" s="253"/>
      <c r="ACJ86" s="253"/>
      <c r="ACK86" s="253"/>
      <c r="ACL86" s="253"/>
      <c r="ACM86" s="253"/>
      <c r="ACN86" s="253"/>
      <c r="ACO86" s="253"/>
      <c r="ACP86" s="253"/>
      <c r="ACQ86" s="253"/>
      <c r="ACR86" s="253"/>
      <c r="ACS86" s="253"/>
      <c r="ACT86" s="253"/>
      <c r="ACU86" s="253"/>
      <c r="ACV86" s="253"/>
      <c r="ACW86" s="253"/>
      <c r="ACX86" s="253"/>
      <c r="ACY86" s="253"/>
      <c r="ACZ86" s="253"/>
      <c r="ADA86" s="253"/>
      <c r="ADB86" s="253"/>
      <c r="ADC86" s="253"/>
      <c r="ADD86" s="253"/>
      <c r="ADE86" s="253"/>
      <c r="ADF86" s="253"/>
      <c r="ADG86" s="253"/>
      <c r="ADH86" s="253"/>
      <c r="ADI86" s="253"/>
      <c r="ADJ86" s="253"/>
      <c r="ADK86" s="253"/>
      <c r="ADL86" s="253"/>
      <c r="ADM86" s="253"/>
      <c r="ADN86" s="253"/>
      <c r="ADO86" s="253"/>
      <c r="ADP86" s="253"/>
      <c r="ADQ86" s="253"/>
      <c r="ADR86" s="253"/>
      <c r="ADS86" s="253"/>
      <c r="ADT86" s="253"/>
      <c r="ADU86" s="253"/>
      <c r="ADV86" s="253"/>
      <c r="ADW86" s="253"/>
      <c r="ADX86" s="253"/>
      <c r="ADY86" s="253"/>
      <c r="ADZ86" s="253"/>
      <c r="AEA86" s="253"/>
      <c r="AEB86" s="253"/>
      <c r="AEC86" s="253"/>
      <c r="AED86" s="253"/>
      <c r="AEE86" s="253"/>
      <c r="AEF86" s="253"/>
      <c r="AEG86" s="253"/>
      <c r="AEH86" s="253"/>
      <c r="AEI86" s="253"/>
      <c r="AEJ86" s="253"/>
      <c r="AEK86" s="253"/>
      <c r="AEL86" s="253"/>
      <c r="AEM86" s="253"/>
      <c r="AEN86" s="253"/>
      <c r="AEO86" s="253"/>
      <c r="AEP86" s="253"/>
      <c r="AEQ86" s="253"/>
      <c r="AER86" s="253"/>
      <c r="AES86" s="253"/>
      <c r="AET86" s="253"/>
      <c r="AEU86" s="253"/>
      <c r="AEV86" s="253"/>
      <c r="AEW86" s="253"/>
      <c r="AEX86" s="253"/>
      <c r="AEY86" s="253"/>
      <c r="AEZ86" s="253"/>
      <c r="AFA86" s="253"/>
      <c r="AFB86" s="253"/>
      <c r="AFC86" s="253"/>
      <c r="AFD86" s="253"/>
      <c r="AFE86" s="253"/>
      <c r="AFF86" s="253"/>
      <c r="AFG86" s="253"/>
      <c r="AFH86" s="253"/>
      <c r="AFI86" s="253"/>
      <c r="AFJ86" s="253"/>
      <c r="AFK86" s="253"/>
      <c r="AFL86" s="253"/>
      <c r="AFM86" s="253"/>
      <c r="AFN86" s="253"/>
      <c r="AFO86" s="253"/>
      <c r="AFP86" s="253"/>
      <c r="AFQ86" s="253"/>
      <c r="AFR86" s="253"/>
      <c r="AFS86" s="253"/>
      <c r="AFT86" s="253"/>
      <c r="AFU86" s="253"/>
      <c r="AFV86" s="253"/>
      <c r="AFW86" s="253"/>
      <c r="AFX86" s="253"/>
      <c r="AFY86" s="253"/>
      <c r="AFZ86" s="253"/>
      <c r="AGA86" s="253"/>
      <c r="AGB86" s="253"/>
      <c r="AGC86" s="253"/>
      <c r="AGD86" s="253"/>
      <c r="AGE86" s="253"/>
      <c r="AGF86" s="253"/>
      <c r="AGG86" s="253"/>
      <c r="AGH86" s="253"/>
      <c r="AGI86" s="253"/>
      <c r="AGJ86" s="253"/>
      <c r="AGK86" s="253"/>
      <c r="AGL86" s="253"/>
      <c r="AGM86" s="253"/>
      <c r="AGN86" s="253"/>
      <c r="AGO86" s="253"/>
      <c r="AGP86" s="253"/>
      <c r="AGQ86" s="253"/>
      <c r="AGR86" s="253"/>
      <c r="AGS86" s="253"/>
      <c r="AGT86" s="253"/>
      <c r="AGU86" s="253"/>
      <c r="AGV86" s="253"/>
      <c r="AGW86" s="253"/>
      <c r="AGX86" s="253"/>
      <c r="AGY86" s="253"/>
      <c r="AGZ86" s="253"/>
      <c r="AHA86" s="253"/>
      <c r="AHB86" s="253"/>
      <c r="AHC86" s="253"/>
      <c r="AHD86" s="253"/>
      <c r="AHE86" s="253"/>
      <c r="AHF86" s="253"/>
      <c r="AHG86" s="253"/>
      <c r="AHH86" s="253"/>
      <c r="AHI86" s="253"/>
      <c r="AHJ86" s="253"/>
      <c r="AHK86" s="253"/>
      <c r="AHL86" s="253"/>
      <c r="AHM86" s="253"/>
      <c r="AHN86" s="253"/>
      <c r="AHO86" s="253"/>
      <c r="AHP86" s="253"/>
      <c r="AHQ86" s="253"/>
      <c r="AHR86" s="253"/>
      <c r="AHS86" s="253"/>
      <c r="AHT86" s="253"/>
      <c r="AHU86" s="253"/>
      <c r="AHV86" s="253"/>
      <c r="AHW86" s="253"/>
      <c r="AHX86" s="253"/>
      <c r="AHY86" s="253"/>
      <c r="AHZ86" s="253"/>
      <c r="AIA86" s="253"/>
      <c r="AIB86" s="253"/>
      <c r="AIC86" s="253"/>
      <c r="AID86" s="253"/>
      <c r="AIE86" s="253"/>
      <c r="AIF86" s="253"/>
      <c r="AIG86" s="253"/>
      <c r="AIH86" s="253"/>
      <c r="AII86" s="253"/>
      <c r="AIJ86" s="253"/>
      <c r="AIK86" s="253"/>
      <c r="AIL86" s="253"/>
      <c r="AIM86" s="253"/>
      <c r="AIN86" s="253"/>
      <c r="AIO86" s="253"/>
      <c r="AIP86" s="253"/>
      <c r="AIQ86" s="253"/>
      <c r="AIR86" s="253"/>
      <c r="AIS86" s="253"/>
      <c r="AIT86" s="253"/>
      <c r="AIU86" s="253"/>
      <c r="AIV86" s="253"/>
      <c r="AIW86" s="253"/>
      <c r="AIX86" s="253"/>
      <c r="AIY86" s="253"/>
      <c r="AIZ86" s="253"/>
      <c r="AJA86" s="253"/>
      <c r="AJB86" s="253"/>
      <c r="AJC86" s="253"/>
      <c r="AJD86" s="253"/>
      <c r="AJE86" s="253"/>
      <c r="AJF86" s="253"/>
      <c r="AJG86" s="253"/>
      <c r="AJH86" s="253"/>
      <c r="AJI86" s="253"/>
      <c r="AJJ86" s="253"/>
      <c r="AJK86" s="253"/>
      <c r="AJL86" s="253"/>
      <c r="AJM86" s="253"/>
      <c r="AJN86" s="253"/>
      <c r="AJO86" s="253"/>
      <c r="AJP86" s="253"/>
      <c r="AJQ86" s="253"/>
      <c r="AJR86" s="253"/>
      <c r="AJS86" s="253"/>
      <c r="AJT86" s="253"/>
      <c r="AJU86" s="253"/>
      <c r="AJV86" s="253"/>
      <c r="AJW86" s="253"/>
      <c r="AJX86" s="253"/>
      <c r="AJY86" s="253"/>
      <c r="AJZ86" s="253"/>
      <c r="AKA86" s="253"/>
      <c r="AKB86" s="253"/>
      <c r="AKC86" s="253"/>
      <c r="AKD86" s="253"/>
      <c r="AKE86" s="253"/>
      <c r="AKF86" s="253"/>
      <c r="AKG86" s="253"/>
      <c r="AKH86" s="253"/>
      <c r="AKI86" s="253"/>
      <c r="AKJ86" s="253"/>
      <c r="AKK86" s="253"/>
      <c r="AKL86" s="253"/>
      <c r="AKM86" s="253"/>
      <c r="AKN86" s="253"/>
      <c r="AKO86" s="253"/>
      <c r="AKP86" s="253"/>
      <c r="AKQ86" s="253"/>
      <c r="AKR86" s="253"/>
      <c r="AKS86" s="253"/>
      <c r="AKT86" s="253"/>
      <c r="AKU86" s="253"/>
      <c r="AKV86" s="253"/>
      <c r="AKW86" s="253"/>
      <c r="AKX86" s="253"/>
      <c r="AKY86" s="253"/>
      <c r="AKZ86" s="253"/>
      <c r="ALA86" s="253"/>
      <c r="ALB86" s="253"/>
      <c r="ALC86" s="253"/>
      <c r="ALD86" s="253"/>
      <c r="ALE86" s="253"/>
      <c r="ALF86" s="253"/>
      <c r="ALG86" s="253"/>
      <c r="ALH86" s="253"/>
      <c r="ALI86" s="253"/>
      <c r="ALJ86" s="253"/>
      <c r="ALK86" s="253"/>
      <c r="ALL86" s="253"/>
      <c r="ALM86" s="253"/>
      <c r="ALN86" s="253"/>
      <c r="ALO86" s="253"/>
      <c r="ALP86" s="253"/>
      <c r="ALQ86" s="253"/>
      <c r="ALR86" s="253"/>
      <c r="ALS86" s="253"/>
      <c r="ALT86" s="253"/>
      <c r="ALU86" s="253"/>
      <c r="ALV86" s="253"/>
      <c r="ALW86" s="253"/>
      <c r="ALX86" s="253"/>
      <c r="ALY86" s="253"/>
      <c r="ALZ86" s="253"/>
      <c r="AMA86" s="253"/>
    </row>
    <row r="87" spans="2:1015" s="153" customFormat="1" ht="17.399999999999999" x14ac:dyDescent="0.3">
      <c r="B87" s="288"/>
      <c r="C87" s="288"/>
      <c r="D87" s="288"/>
      <c r="E87" s="288"/>
      <c r="F87" s="288"/>
      <c r="G87" s="288"/>
      <c r="H87" s="289"/>
      <c r="I87" s="289"/>
      <c r="J87" s="289"/>
      <c r="K87" s="289"/>
      <c r="L87" s="331"/>
      <c r="M87" s="331"/>
      <c r="N87" s="331"/>
      <c r="O87" s="331"/>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c r="CW87" s="253"/>
      <c r="CX87" s="253"/>
      <c r="CY87" s="253"/>
      <c r="CZ87" s="253"/>
      <c r="DA87" s="253"/>
      <c r="DB87" s="253"/>
      <c r="DC87" s="253"/>
      <c r="DD87" s="253"/>
      <c r="DE87" s="253"/>
      <c r="DF87" s="253"/>
      <c r="DG87" s="253"/>
      <c r="DH87" s="253"/>
      <c r="DI87" s="253"/>
      <c r="DJ87" s="253"/>
      <c r="DK87" s="253"/>
      <c r="DL87" s="253"/>
      <c r="DM87" s="253"/>
      <c r="DN87" s="253"/>
      <c r="DO87" s="253"/>
      <c r="DP87" s="253"/>
      <c r="DQ87" s="253"/>
      <c r="DR87" s="253"/>
      <c r="DS87" s="253"/>
      <c r="DT87" s="253"/>
      <c r="DU87" s="253"/>
      <c r="DV87" s="253"/>
      <c r="DW87" s="253"/>
      <c r="DX87" s="253"/>
      <c r="DY87" s="253"/>
      <c r="DZ87" s="253"/>
      <c r="EA87" s="253"/>
      <c r="EB87" s="253"/>
      <c r="EC87" s="253"/>
      <c r="ED87" s="253"/>
      <c r="EE87" s="253"/>
      <c r="EF87" s="253"/>
      <c r="EG87" s="253"/>
      <c r="EH87" s="253"/>
      <c r="EI87" s="253"/>
      <c r="EJ87" s="253"/>
      <c r="EK87" s="253"/>
      <c r="EL87" s="253"/>
      <c r="EM87" s="253"/>
      <c r="EN87" s="253"/>
      <c r="EO87" s="253"/>
      <c r="EP87" s="253"/>
      <c r="EQ87" s="253"/>
      <c r="ER87" s="253"/>
      <c r="ES87" s="253"/>
      <c r="ET87" s="253"/>
      <c r="EU87" s="253"/>
      <c r="EV87" s="253"/>
      <c r="EW87" s="253"/>
      <c r="EX87" s="253"/>
      <c r="EY87" s="253"/>
      <c r="EZ87" s="253"/>
      <c r="FA87" s="253"/>
      <c r="FB87" s="253"/>
      <c r="FC87" s="253"/>
      <c r="FD87" s="253"/>
      <c r="FE87" s="253"/>
      <c r="FF87" s="253"/>
      <c r="FG87" s="253"/>
      <c r="FH87" s="253"/>
      <c r="FI87" s="253"/>
      <c r="FJ87" s="253"/>
      <c r="FK87" s="253"/>
      <c r="FL87" s="253"/>
      <c r="FM87" s="253"/>
      <c r="FN87" s="253"/>
      <c r="FO87" s="253"/>
      <c r="FP87" s="253"/>
      <c r="FQ87" s="253"/>
      <c r="FR87" s="253"/>
      <c r="FS87" s="253"/>
      <c r="FT87" s="253"/>
      <c r="FU87" s="253"/>
      <c r="FV87" s="253"/>
      <c r="FW87" s="253"/>
      <c r="FX87" s="253"/>
      <c r="FY87" s="253"/>
      <c r="FZ87" s="253"/>
      <c r="GA87" s="253"/>
      <c r="GB87" s="253"/>
      <c r="GC87" s="253"/>
      <c r="GD87" s="253"/>
      <c r="GE87" s="253"/>
      <c r="GF87" s="253"/>
      <c r="GG87" s="253"/>
      <c r="GH87" s="253"/>
      <c r="GI87" s="253"/>
      <c r="GJ87" s="253"/>
      <c r="GK87" s="253"/>
      <c r="GL87" s="253"/>
      <c r="GM87" s="253"/>
      <c r="GN87" s="253"/>
      <c r="GO87" s="253"/>
      <c r="GP87" s="253"/>
      <c r="GQ87" s="253"/>
      <c r="GR87" s="253"/>
      <c r="GS87" s="253"/>
      <c r="GT87" s="253"/>
      <c r="GU87" s="253"/>
      <c r="GV87" s="253"/>
      <c r="GW87" s="253"/>
      <c r="GX87" s="253"/>
      <c r="GY87" s="253"/>
      <c r="GZ87" s="253"/>
      <c r="HA87" s="253"/>
      <c r="HB87" s="253"/>
      <c r="HC87" s="253"/>
      <c r="HD87" s="253"/>
      <c r="HE87" s="253"/>
      <c r="HF87" s="253"/>
      <c r="HG87" s="253"/>
      <c r="HH87" s="253"/>
      <c r="HI87" s="253"/>
      <c r="HJ87" s="253"/>
      <c r="HK87" s="253"/>
      <c r="HL87" s="253"/>
      <c r="HM87" s="253"/>
      <c r="HN87" s="253"/>
      <c r="HO87" s="253"/>
      <c r="HP87" s="253"/>
      <c r="HQ87" s="253"/>
      <c r="HR87" s="253"/>
      <c r="HS87" s="253"/>
      <c r="HT87" s="253"/>
      <c r="HU87" s="253"/>
      <c r="HV87" s="253"/>
      <c r="HW87" s="253"/>
      <c r="HX87" s="253"/>
      <c r="HY87" s="253"/>
      <c r="HZ87" s="253"/>
      <c r="IA87" s="253"/>
      <c r="IB87" s="253"/>
      <c r="IC87" s="253"/>
      <c r="ID87" s="253"/>
      <c r="IE87" s="253"/>
      <c r="IF87" s="253"/>
      <c r="IG87" s="253"/>
      <c r="IH87" s="253"/>
      <c r="II87" s="253"/>
      <c r="IJ87" s="253"/>
      <c r="IK87" s="253"/>
      <c r="IL87" s="253"/>
      <c r="IM87" s="253"/>
      <c r="IN87" s="253"/>
      <c r="IO87" s="253"/>
      <c r="IP87" s="253"/>
      <c r="IQ87" s="253"/>
      <c r="IR87" s="253"/>
      <c r="IS87" s="253"/>
      <c r="IT87" s="253"/>
      <c r="IU87" s="253"/>
      <c r="IV87" s="253"/>
      <c r="IW87" s="253"/>
      <c r="IX87" s="253"/>
      <c r="IY87" s="253"/>
      <c r="IZ87" s="253"/>
      <c r="JA87" s="253"/>
      <c r="JB87" s="253"/>
      <c r="JC87" s="253"/>
      <c r="JD87" s="253"/>
      <c r="JE87" s="253"/>
      <c r="JF87" s="253"/>
      <c r="JG87" s="253"/>
      <c r="JH87" s="253"/>
      <c r="JI87" s="253"/>
      <c r="JJ87" s="253"/>
      <c r="JK87" s="253"/>
      <c r="JL87" s="253"/>
      <c r="JM87" s="253"/>
      <c r="JN87" s="253"/>
      <c r="JO87" s="253"/>
      <c r="JP87" s="253"/>
      <c r="JQ87" s="253"/>
      <c r="JR87" s="253"/>
      <c r="JS87" s="253"/>
      <c r="JT87" s="253"/>
      <c r="JU87" s="253"/>
      <c r="JV87" s="253"/>
      <c r="JW87" s="253"/>
      <c r="JX87" s="253"/>
      <c r="JY87" s="253"/>
      <c r="JZ87" s="253"/>
      <c r="KA87" s="253"/>
      <c r="KB87" s="253"/>
      <c r="KC87" s="253"/>
      <c r="KD87" s="253"/>
      <c r="KE87" s="253"/>
      <c r="KF87" s="253"/>
      <c r="KG87" s="253"/>
      <c r="KH87" s="253"/>
      <c r="KI87" s="253"/>
      <c r="KJ87" s="253"/>
      <c r="KK87" s="253"/>
      <c r="KL87" s="253"/>
      <c r="KM87" s="253"/>
      <c r="KN87" s="253"/>
      <c r="KO87" s="253"/>
      <c r="KP87" s="253"/>
      <c r="KQ87" s="253"/>
      <c r="KR87" s="253"/>
      <c r="KS87" s="253"/>
      <c r="KT87" s="253"/>
      <c r="KU87" s="253"/>
      <c r="KV87" s="253"/>
      <c r="KW87" s="253"/>
      <c r="KX87" s="253"/>
      <c r="KY87" s="253"/>
      <c r="KZ87" s="253"/>
      <c r="LA87" s="253"/>
      <c r="LB87" s="253"/>
      <c r="LC87" s="253"/>
      <c r="LD87" s="253"/>
      <c r="LE87" s="253"/>
      <c r="LF87" s="253"/>
      <c r="LG87" s="253"/>
      <c r="LH87" s="253"/>
      <c r="LI87" s="253"/>
      <c r="LJ87" s="253"/>
      <c r="LK87" s="253"/>
      <c r="LL87" s="253"/>
      <c r="LM87" s="253"/>
      <c r="LN87" s="253"/>
      <c r="LO87" s="253"/>
      <c r="LP87" s="253"/>
      <c r="LQ87" s="253"/>
      <c r="LR87" s="253"/>
      <c r="LS87" s="253"/>
      <c r="LT87" s="253"/>
      <c r="LU87" s="253"/>
      <c r="LV87" s="253"/>
      <c r="LW87" s="253"/>
      <c r="LX87" s="253"/>
      <c r="LY87" s="253"/>
      <c r="LZ87" s="253"/>
      <c r="MA87" s="253"/>
      <c r="MB87" s="253"/>
      <c r="MC87" s="253"/>
      <c r="MD87" s="253"/>
      <c r="ME87" s="253"/>
      <c r="MF87" s="253"/>
      <c r="MG87" s="253"/>
      <c r="MH87" s="253"/>
      <c r="MI87" s="253"/>
      <c r="MJ87" s="253"/>
      <c r="MK87" s="253"/>
      <c r="ML87" s="253"/>
      <c r="MM87" s="253"/>
      <c r="MN87" s="253"/>
      <c r="MO87" s="253"/>
      <c r="MP87" s="253"/>
      <c r="MQ87" s="253"/>
      <c r="MR87" s="253"/>
      <c r="MS87" s="253"/>
      <c r="MT87" s="253"/>
      <c r="MU87" s="253"/>
      <c r="MV87" s="253"/>
      <c r="MW87" s="253"/>
      <c r="MX87" s="253"/>
      <c r="MY87" s="253"/>
      <c r="MZ87" s="253"/>
      <c r="NA87" s="253"/>
      <c r="NB87" s="253"/>
      <c r="NC87" s="253"/>
      <c r="ND87" s="253"/>
      <c r="NE87" s="253"/>
      <c r="NF87" s="253"/>
      <c r="NG87" s="253"/>
      <c r="NH87" s="253"/>
      <c r="NI87" s="253"/>
      <c r="NJ87" s="253"/>
      <c r="NK87" s="253"/>
      <c r="NL87" s="253"/>
      <c r="NM87" s="253"/>
      <c r="NN87" s="253"/>
      <c r="NO87" s="253"/>
      <c r="NP87" s="253"/>
      <c r="NQ87" s="253"/>
      <c r="NR87" s="253"/>
      <c r="NS87" s="253"/>
      <c r="NT87" s="253"/>
      <c r="NU87" s="253"/>
      <c r="NV87" s="253"/>
      <c r="NW87" s="253"/>
      <c r="NX87" s="253"/>
      <c r="NY87" s="253"/>
      <c r="NZ87" s="253"/>
      <c r="OA87" s="253"/>
      <c r="OB87" s="253"/>
      <c r="OC87" s="253"/>
      <c r="OD87" s="253"/>
      <c r="OE87" s="253"/>
      <c r="OF87" s="253"/>
      <c r="OG87" s="253"/>
      <c r="OH87" s="253"/>
      <c r="OI87" s="253"/>
      <c r="OJ87" s="253"/>
      <c r="OK87" s="253"/>
      <c r="OL87" s="253"/>
      <c r="OM87" s="253"/>
      <c r="ON87" s="253"/>
      <c r="OO87" s="253"/>
      <c r="OP87" s="253"/>
      <c r="OQ87" s="253"/>
      <c r="OR87" s="253"/>
      <c r="OS87" s="253"/>
      <c r="OT87" s="253"/>
      <c r="OU87" s="253"/>
      <c r="OV87" s="253"/>
      <c r="OW87" s="253"/>
      <c r="OX87" s="253"/>
      <c r="OY87" s="253"/>
      <c r="OZ87" s="253"/>
      <c r="PA87" s="253"/>
      <c r="PB87" s="253"/>
      <c r="PC87" s="253"/>
      <c r="PD87" s="253"/>
      <c r="PE87" s="253"/>
      <c r="PF87" s="253"/>
      <c r="PG87" s="253"/>
      <c r="PH87" s="253"/>
      <c r="PI87" s="253"/>
      <c r="PJ87" s="253"/>
      <c r="PK87" s="253"/>
      <c r="PL87" s="253"/>
      <c r="PM87" s="253"/>
      <c r="PN87" s="253"/>
      <c r="PO87" s="253"/>
      <c r="PP87" s="253"/>
      <c r="PQ87" s="253"/>
      <c r="PR87" s="253"/>
      <c r="PS87" s="253"/>
      <c r="PT87" s="253"/>
      <c r="PU87" s="253"/>
      <c r="PV87" s="253"/>
      <c r="PW87" s="253"/>
      <c r="PX87" s="253"/>
      <c r="PY87" s="253"/>
      <c r="PZ87" s="253"/>
      <c r="QA87" s="253"/>
      <c r="QB87" s="253"/>
      <c r="QC87" s="253"/>
      <c r="QD87" s="253"/>
      <c r="QE87" s="253"/>
      <c r="QF87" s="253"/>
      <c r="QG87" s="253"/>
      <c r="QH87" s="253"/>
      <c r="QI87" s="253"/>
      <c r="QJ87" s="253"/>
      <c r="QK87" s="253"/>
      <c r="QL87" s="253"/>
      <c r="QM87" s="253"/>
      <c r="QN87" s="253"/>
      <c r="QO87" s="253"/>
      <c r="QP87" s="253"/>
      <c r="QQ87" s="253"/>
      <c r="QR87" s="253"/>
      <c r="QS87" s="253"/>
      <c r="QT87" s="253"/>
      <c r="QU87" s="253"/>
      <c r="QV87" s="253"/>
      <c r="QW87" s="253"/>
      <c r="QX87" s="253"/>
      <c r="QY87" s="253"/>
      <c r="QZ87" s="253"/>
      <c r="RA87" s="253"/>
      <c r="RB87" s="253"/>
      <c r="RC87" s="253"/>
      <c r="RD87" s="253"/>
      <c r="RE87" s="253"/>
      <c r="RF87" s="253"/>
      <c r="RG87" s="253"/>
      <c r="RH87" s="253"/>
      <c r="RI87" s="253"/>
      <c r="RJ87" s="253"/>
      <c r="RK87" s="253"/>
      <c r="RL87" s="253"/>
      <c r="RM87" s="253"/>
      <c r="RN87" s="253"/>
      <c r="RO87" s="253"/>
      <c r="RP87" s="253"/>
      <c r="RQ87" s="253"/>
      <c r="RR87" s="253"/>
      <c r="RS87" s="253"/>
      <c r="RT87" s="253"/>
      <c r="RU87" s="253"/>
      <c r="RV87" s="253"/>
      <c r="RW87" s="253"/>
      <c r="RX87" s="253"/>
      <c r="RY87" s="253"/>
      <c r="RZ87" s="253"/>
      <c r="SA87" s="253"/>
      <c r="SB87" s="253"/>
      <c r="SC87" s="253"/>
      <c r="SD87" s="253"/>
      <c r="SE87" s="253"/>
      <c r="SF87" s="253"/>
      <c r="SG87" s="253"/>
      <c r="SH87" s="253"/>
      <c r="SI87" s="253"/>
      <c r="SJ87" s="253"/>
      <c r="SK87" s="253"/>
      <c r="SL87" s="253"/>
      <c r="SM87" s="253"/>
      <c r="SN87" s="253"/>
      <c r="SO87" s="253"/>
      <c r="SP87" s="253"/>
      <c r="SQ87" s="253"/>
      <c r="SR87" s="253"/>
      <c r="SS87" s="253"/>
      <c r="ST87" s="253"/>
      <c r="SU87" s="253"/>
      <c r="SV87" s="253"/>
      <c r="SW87" s="253"/>
      <c r="SX87" s="253"/>
      <c r="SY87" s="253"/>
      <c r="SZ87" s="253"/>
      <c r="TA87" s="253"/>
      <c r="TB87" s="253"/>
      <c r="TC87" s="253"/>
      <c r="TD87" s="253"/>
      <c r="TE87" s="253"/>
      <c r="TF87" s="253"/>
      <c r="TG87" s="253"/>
      <c r="TH87" s="253"/>
      <c r="TI87" s="253"/>
      <c r="TJ87" s="253"/>
      <c r="TK87" s="253"/>
      <c r="TL87" s="253"/>
      <c r="TM87" s="253"/>
      <c r="TN87" s="253"/>
      <c r="TO87" s="253"/>
      <c r="TP87" s="253"/>
      <c r="TQ87" s="253"/>
      <c r="TR87" s="253"/>
      <c r="TS87" s="253"/>
      <c r="TT87" s="253"/>
      <c r="TU87" s="253"/>
      <c r="TV87" s="253"/>
      <c r="TW87" s="253"/>
      <c r="TX87" s="253"/>
      <c r="TY87" s="253"/>
      <c r="TZ87" s="253"/>
      <c r="UA87" s="253"/>
      <c r="UB87" s="253"/>
      <c r="UC87" s="253"/>
      <c r="UD87" s="253"/>
      <c r="UE87" s="253"/>
      <c r="UF87" s="253"/>
      <c r="UG87" s="253"/>
      <c r="UH87" s="253"/>
      <c r="UI87" s="253"/>
      <c r="UJ87" s="253"/>
      <c r="UK87" s="253"/>
      <c r="UL87" s="253"/>
      <c r="UM87" s="253"/>
      <c r="UN87" s="253"/>
      <c r="UO87" s="253"/>
      <c r="UP87" s="253"/>
      <c r="UQ87" s="253"/>
      <c r="UR87" s="253"/>
      <c r="US87" s="253"/>
      <c r="UT87" s="253"/>
      <c r="UU87" s="253"/>
      <c r="UV87" s="253"/>
      <c r="UW87" s="253"/>
      <c r="UX87" s="253"/>
      <c r="UY87" s="253"/>
      <c r="UZ87" s="253"/>
      <c r="VA87" s="253"/>
      <c r="VB87" s="253"/>
      <c r="VC87" s="253"/>
      <c r="VD87" s="253"/>
      <c r="VE87" s="253"/>
      <c r="VF87" s="253"/>
      <c r="VG87" s="253"/>
      <c r="VH87" s="253"/>
      <c r="VI87" s="253"/>
      <c r="VJ87" s="253"/>
      <c r="VK87" s="253"/>
      <c r="VL87" s="253"/>
      <c r="VM87" s="253"/>
      <c r="VN87" s="253"/>
      <c r="VO87" s="253"/>
      <c r="VP87" s="253"/>
      <c r="VQ87" s="253"/>
      <c r="VR87" s="253"/>
      <c r="VS87" s="253"/>
      <c r="VT87" s="253"/>
      <c r="VU87" s="253"/>
      <c r="VV87" s="253"/>
      <c r="VW87" s="253"/>
      <c r="VX87" s="253"/>
      <c r="VY87" s="253"/>
      <c r="VZ87" s="253"/>
      <c r="WA87" s="253"/>
      <c r="WB87" s="253"/>
      <c r="WC87" s="253"/>
      <c r="WD87" s="253"/>
      <c r="WE87" s="253"/>
      <c r="WF87" s="253"/>
      <c r="WG87" s="253"/>
      <c r="WH87" s="253"/>
      <c r="WI87" s="253"/>
      <c r="WJ87" s="253"/>
      <c r="WK87" s="253"/>
      <c r="WL87" s="253"/>
      <c r="WM87" s="253"/>
      <c r="WN87" s="253"/>
      <c r="WO87" s="253"/>
      <c r="WP87" s="253"/>
      <c r="WQ87" s="253"/>
      <c r="WR87" s="253"/>
      <c r="WS87" s="253"/>
      <c r="WT87" s="253"/>
      <c r="WU87" s="253"/>
      <c r="WV87" s="253"/>
      <c r="WW87" s="253"/>
      <c r="WX87" s="253"/>
      <c r="WY87" s="253"/>
      <c r="WZ87" s="253"/>
      <c r="XA87" s="253"/>
      <c r="XB87" s="253"/>
      <c r="XC87" s="253"/>
      <c r="XD87" s="253"/>
      <c r="XE87" s="253"/>
      <c r="XF87" s="253"/>
      <c r="XG87" s="253"/>
      <c r="XH87" s="253"/>
      <c r="XI87" s="253"/>
      <c r="XJ87" s="253"/>
      <c r="XK87" s="253"/>
      <c r="XL87" s="253"/>
      <c r="XM87" s="253"/>
      <c r="XN87" s="253"/>
      <c r="XO87" s="253"/>
      <c r="XP87" s="253"/>
      <c r="XQ87" s="253"/>
      <c r="XR87" s="253"/>
      <c r="XS87" s="253"/>
      <c r="XT87" s="253"/>
      <c r="XU87" s="253"/>
      <c r="XV87" s="253"/>
      <c r="XW87" s="253"/>
      <c r="XX87" s="253"/>
      <c r="XY87" s="253"/>
      <c r="XZ87" s="253"/>
      <c r="YA87" s="253"/>
      <c r="YB87" s="253"/>
      <c r="YC87" s="253"/>
      <c r="YD87" s="253"/>
      <c r="YE87" s="253"/>
      <c r="YF87" s="253"/>
      <c r="YG87" s="253"/>
      <c r="YH87" s="253"/>
      <c r="YI87" s="253"/>
      <c r="YJ87" s="253"/>
      <c r="YK87" s="253"/>
      <c r="YL87" s="253"/>
      <c r="YM87" s="253"/>
      <c r="YN87" s="253"/>
      <c r="YO87" s="253"/>
      <c r="YP87" s="253"/>
      <c r="YQ87" s="253"/>
      <c r="YR87" s="253"/>
      <c r="YS87" s="253"/>
      <c r="YT87" s="253"/>
      <c r="YU87" s="253"/>
      <c r="YV87" s="253"/>
      <c r="YW87" s="253"/>
      <c r="YX87" s="253"/>
      <c r="YY87" s="253"/>
      <c r="YZ87" s="253"/>
      <c r="ZA87" s="253"/>
      <c r="ZB87" s="253"/>
      <c r="ZC87" s="253"/>
      <c r="ZD87" s="253"/>
      <c r="ZE87" s="253"/>
      <c r="ZF87" s="253"/>
      <c r="ZG87" s="253"/>
      <c r="ZH87" s="253"/>
      <c r="ZI87" s="253"/>
      <c r="ZJ87" s="253"/>
      <c r="ZK87" s="253"/>
      <c r="ZL87" s="253"/>
      <c r="ZM87" s="253"/>
      <c r="ZN87" s="253"/>
      <c r="ZO87" s="253"/>
      <c r="ZP87" s="253"/>
      <c r="ZQ87" s="253"/>
      <c r="ZR87" s="253"/>
      <c r="ZS87" s="253"/>
      <c r="ZT87" s="253"/>
      <c r="ZU87" s="253"/>
      <c r="ZV87" s="253"/>
      <c r="ZW87" s="253"/>
      <c r="ZX87" s="253"/>
      <c r="ZY87" s="253"/>
      <c r="ZZ87" s="253"/>
      <c r="AAA87" s="253"/>
      <c r="AAB87" s="253"/>
      <c r="AAC87" s="253"/>
      <c r="AAD87" s="253"/>
      <c r="AAE87" s="253"/>
      <c r="AAF87" s="253"/>
      <c r="AAG87" s="253"/>
      <c r="AAH87" s="253"/>
      <c r="AAI87" s="253"/>
      <c r="AAJ87" s="253"/>
      <c r="AAK87" s="253"/>
      <c r="AAL87" s="253"/>
      <c r="AAM87" s="253"/>
      <c r="AAN87" s="253"/>
      <c r="AAO87" s="253"/>
      <c r="AAP87" s="253"/>
      <c r="AAQ87" s="253"/>
      <c r="AAR87" s="253"/>
      <c r="AAS87" s="253"/>
      <c r="AAT87" s="253"/>
      <c r="AAU87" s="253"/>
      <c r="AAV87" s="253"/>
      <c r="AAW87" s="253"/>
      <c r="AAX87" s="253"/>
      <c r="AAY87" s="253"/>
      <c r="AAZ87" s="253"/>
      <c r="ABA87" s="253"/>
      <c r="ABB87" s="253"/>
      <c r="ABC87" s="253"/>
      <c r="ABD87" s="253"/>
      <c r="ABE87" s="253"/>
      <c r="ABF87" s="253"/>
      <c r="ABG87" s="253"/>
      <c r="ABH87" s="253"/>
      <c r="ABI87" s="253"/>
      <c r="ABJ87" s="253"/>
      <c r="ABK87" s="253"/>
      <c r="ABL87" s="253"/>
      <c r="ABM87" s="253"/>
      <c r="ABN87" s="253"/>
      <c r="ABO87" s="253"/>
      <c r="ABP87" s="253"/>
      <c r="ABQ87" s="253"/>
      <c r="ABR87" s="253"/>
      <c r="ABS87" s="253"/>
      <c r="ABT87" s="253"/>
      <c r="ABU87" s="253"/>
      <c r="ABV87" s="253"/>
      <c r="ABW87" s="253"/>
      <c r="ABX87" s="253"/>
      <c r="ABY87" s="253"/>
      <c r="ABZ87" s="253"/>
      <c r="ACA87" s="253"/>
      <c r="ACB87" s="253"/>
      <c r="ACC87" s="253"/>
      <c r="ACD87" s="253"/>
      <c r="ACE87" s="253"/>
      <c r="ACF87" s="253"/>
      <c r="ACG87" s="253"/>
      <c r="ACH87" s="253"/>
      <c r="ACI87" s="253"/>
      <c r="ACJ87" s="253"/>
      <c r="ACK87" s="253"/>
      <c r="ACL87" s="253"/>
      <c r="ACM87" s="253"/>
      <c r="ACN87" s="253"/>
      <c r="ACO87" s="253"/>
      <c r="ACP87" s="253"/>
      <c r="ACQ87" s="253"/>
      <c r="ACR87" s="253"/>
      <c r="ACS87" s="253"/>
      <c r="ACT87" s="253"/>
      <c r="ACU87" s="253"/>
      <c r="ACV87" s="253"/>
      <c r="ACW87" s="253"/>
      <c r="ACX87" s="253"/>
      <c r="ACY87" s="253"/>
      <c r="ACZ87" s="253"/>
      <c r="ADA87" s="253"/>
      <c r="ADB87" s="253"/>
      <c r="ADC87" s="253"/>
      <c r="ADD87" s="253"/>
      <c r="ADE87" s="253"/>
      <c r="ADF87" s="253"/>
      <c r="ADG87" s="253"/>
      <c r="ADH87" s="253"/>
      <c r="ADI87" s="253"/>
      <c r="ADJ87" s="253"/>
      <c r="ADK87" s="253"/>
      <c r="ADL87" s="253"/>
      <c r="ADM87" s="253"/>
      <c r="ADN87" s="253"/>
      <c r="ADO87" s="253"/>
      <c r="ADP87" s="253"/>
      <c r="ADQ87" s="253"/>
      <c r="ADR87" s="253"/>
      <c r="ADS87" s="253"/>
      <c r="ADT87" s="253"/>
      <c r="ADU87" s="253"/>
      <c r="ADV87" s="253"/>
      <c r="ADW87" s="253"/>
      <c r="ADX87" s="253"/>
      <c r="ADY87" s="253"/>
      <c r="ADZ87" s="253"/>
      <c r="AEA87" s="253"/>
      <c r="AEB87" s="253"/>
      <c r="AEC87" s="253"/>
      <c r="AED87" s="253"/>
      <c r="AEE87" s="253"/>
      <c r="AEF87" s="253"/>
      <c r="AEG87" s="253"/>
      <c r="AEH87" s="253"/>
      <c r="AEI87" s="253"/>
      <c r="AEJ87" s="253"/>
      <c r="AEK87" s="253"/>
      <c r="AEL87" s="253"/>
      <c r="AEM87" s="253"/>
      <c r="AEN87" s="253"/>
      <c r="AEO87" s="253"/>
      <c r="AEP87" s="253"/>
      <c r="AEQ87" s="253"/>
      <c r="AER87" s="253"/>
      <c r="AES87" s="253"/>
      <c r="AET87" s="253"/>
      <c r="AEU87" s="253"/>
      <c r="AEV87" s="253"/>
      <c r="AEW87" s="253"/>
      <c r="AEX87" s="253"/>
      <c r="AEY87" s="253"/>
      <c r="AEZ87" s="253"/>
      <c r="AFA87" s="253"/>
      <c r="AFB87" s="253"/>
      <c r="AFC87" s="253"/>
      <c r="AFD87" s="253"/>
      <c r="AFE87" s="253"/>
      <c r="AFF87" s="253"/>
      <c r="AFG87" s="253"/>
      <c r="AFH87" s="253"/>
      <c r="AFI87" s="253"/>
      <c r="AFJ87" s="253"/>
      <c r="AFK87" s="253"/>
      <c r="AFL87" s="253"/>
      <c r="AFM87" s="253"/>
      <c r="AFN87" s="253"/>
      <c r="AFO87" s="253"/>
      <c r="AFP87" s="253"/>
      <c r="AFQ87" s="253"/>
      <c r="AFR87" s="253"/>
      <c r="AFS87" s="253"/>
      <c r="AFT87" s="253"/>
      <c r="AFU87" s="253"/>
      <c r="AFV87" s="253"/>
      <c r="AFW87" s="253"/>
      <c r="AFX87" s="253"/>
      <c r="AFY87" s="253"/>
      <c r="AFZ87" s="253"/>
      <c r="AGA87" s="253"/>
      <c r="AGB87" s="253"/>
      <c r="AGC87" s="253"/>
      <c r="AGD87" s="253"/>
      <c r="AGE87" s="253"/>
      <c r="AGF87" s="253"/>
      <c r="AGG87" s="253"/>
      <c r="AGH87" s="253"/>
      <c r="AGI87" s="253"/>
      <c r="AGJ87" s="253"/>
      <c r="AGK87" s="253"/>
      <c r="AGL87" s="253"/>
      <c r="AGM87" s="253"/>
      <c r="AGN87" s="253"/>
      <c r="AGO87" s="253"/>
      <c r="AGP87" s="253"/>
      <c r="AGQ87" s="253"/>
      <c r="AGR87" s="253"/>
      <c r="AGS87" s="253"/>
      <c r="AGT87" s="253"/>
      <c r="AGU87" s="253"/>
      <c r="AGV87" s="253"/>
      <c r="AGW87" s="253"/>
      <c r="AGX87" s="253"/>
      <c r="AGY87" s="253"/>
      <c r="AGZ87" s="253"/>
      <c r="AHA87" s="253"/>
      <c r="AHB87" s="253"/>
      <c r="AHC87" s="253"/>
      <c r="AHD87" s="253"/>
      <c r="AHE87" s="253"/>
      <c r="AHF87" s="253"/>
      <c r="AHG87" s="253"/>
      <c r="AHH87" s="253"/>
      <c r="AHI87" s="253"/>
      <c r="AHJ87" s="253"/>
      <c r="AHK87" s="253"/>
      <c r="AHL87" s="253"/>
      <c r="AHM87" s="253"/>
      <c r="AHN87" s="253"/>
      <c r="AHO87" s="253"/>
      <c r="AHP87" s="253"/>
      <c r="AHQ87" s="253"/>
      <c r="AHR87" s="253"/>
      <c r="AHS87" s="253"/>
      <c r="AHT87" s="253"/>
      <c r="AHU87" s="253"/>
      <c r="AHV87" s="253"/>
      <c r="AHW87" s="253"/>
      <c r="AHX87" s="253"/>
      <c r="AHY87" s="253"/>
      <c r="AHZ87" s="253"/>
      <c r="AIA87" s="253"/>
      <c r="AIB87" s="253"/>
      <c r="AIC87" s="253"/>
      <c r="AID87" s="253"/>
      <c r="AIE87" s="253"/>
      <c r="AIF87" s="253"/>
      <c r="AIG87" s="253"/>
      <c r="AIH87" s="253"/>
      <c r="AII87" s="253"/>
      <c r="AIJ87" s="253"/>
      <c r="AIK87" s="253"/>
      <c r="AIL87" s="253"/>
      <c r="AIM87" s="253"/>
      <c r="AIN87" s="253"/>
      <c r="AIO87" s="253"/>
      <c r="AIP87" s="253"/>
      <c r="AIQ87" s="253"/>
      <c r="AIR87" s="253"/>
      <c r="AIS87" s="253"/>
      <c r="AIT87" s="253"/>
      <c r="AIU87" s="253"/>
      <c r="AIV87" s="253"/>
      <c r="AIW87" s="253"/>
      <c r="AIX87" s="253"/>
      <c r="AIY87" s="253"/>
      <c r="AIZ87" s="253"/>
      <c r="AJA87" s="253"/>
      <c r="AJB87" s="253"/>
      <c r="AJC87" s="253"/>
      <c r="AJD87" s="253"/>
      <c r="AJE87" s="253"/>
      <c r="AJF87" s="253"/>
      <c r="AJG87" s="253"/>
      <c r="AJH87" s="253"/>
      <c r="AJI87" s="253"/>
      <c r="AJJ87" s="253"/>
      <c r="AJK87" s="253"/>
      <c r="AJL87" s="253"/>
      <c r="AJM87" s="253"/>
      <c r="AJN87" s="253"/>
      <c r="AJO87" s="253"/>
      <c r="AJP87" s="253"/>
      <c r="AJQ87" s="253"/>
      <c r="AJR87" s="253"/>
      <c r="AJS87" s="253"/>
      <c r="AJT87" s="253"/>
      <c r="AJU87" s="253"/>
      <c r="AJV87" s="253"/>
      <c r="AJW87" s="253"/>
      <c r="AJX87" s="253"/>
      <c r="AJY87" s="253"/>
      <c r="AJZ87" s="253"/>
      <c r="AKA87" s="253"/>
      <c r="AKB87" s="253"/>
      <c r="AKC87" s="253"/>
      <c r="AKD87" s="253"/>
      <c r="AKE87" s="253"/>
      <c r="AKF87" s="253"/>
      <c r="AKG87" s="253"/>
      <c r="AKH87" s="253"/>
      <c r="AKI87" s="253"/>
      <c r="AKJ87" s="253"/>
      <c r="AKK87" s="253"/>
      <c r="AKL87" s="253"/>
      <c r="AKM87" s="253"/>
      <c r="AKN87" s="253"/>
      <c r="AKO87" s="253"/>
      <c r="AKP87" s="253"/>
      <c r="AKQ87" s="253"/>
      <c r="AKR87" s="253"/>
      <c r="AKS87" s="253"/>
      <c r="AKT87" s="253"/>
      <c r="AKU87" s="253"/>
      <c r="AKV87" s="253"/>
      <c r="AKW87" s="253"/>
      <c r="AKX87" s="253"/>
      <c r="AKY87" s="253"/>
      <c r="AKZ87" s="253"/>
      <c r="ALA87" s="253"/>
      <c r="ALB87" s="253"/>
      <c r="ALC87" s="253"/>
      <c r="ALD87" s="253"/>
      <c r="ALE87" s="253"/>
      <c r="ALF87" s="253"/>
      <c r="ALG87" s="253"/>
      <c r="ALH87" s="253"/>
      <c r="ALI87" s="253"/>
      <c r="ALJ87" s="253"/>
      <c r="ALK87" s="253"/>
      <c r="ALL87" s="253"/>
      <c r="ALM87" s="253"/>
      <c r="ALN87" s="253"/>
      <c r="ALO87" s="253"/>
      <c r="ALP87" s="253"/>
      <c r="ALQ87" s="253"/>
      <c r="ALR87" s="253"/>
      <c r="ALS87" s="253"/>
      <c r="ALT87" s="253"/>
      <c r="ALU87" s="253"/>
      <c r="ALV87" s="253"/>
      <c r="ALW87" s="253"/>
      <c r="ALX87" s="253"/>
      <c r="ALY87" s="253"/>
      <c r="ALZ87" s="253"/>
      <c r="AMA87" s="253"/>
    </row>
    <row r="88" spans="2:1015" s="153" customFormat="1" ht="17.399999999999999" x14ac:dyDescent="0.3">
      <c r="B88" s="288"/>
      <c r="C88" s="288"/>
      <c r="D88" s="288"/>
      <c r="E88" s="288"/>
      <c r="F88" s="288"/>
      <c r="G88" s="288"/>
      <c r="H88" s="289"/>
      <c r="I88" s="289"/>
      <c r="J88" s="289"/>
      <c r="K88" s="289"/>
      <c r="L88" s="329"/>
      <c r="M88" s="330"/>
      <c r="N88" s="330"/>
      <c r="O88" s="33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G88" s="280"/>
      <c r="FH88" s="280"/>
      <c r="FI88" s="280"/>
      <c r="FJ88" s="280"/>
      <c r="FK88" s="280"/>
      <c r="FL88" s="280"/>
      <c r="FM88" s="280"/>
      <c r="FN88" s="280"/>
      <c r="FO88" s="280"/>
      <c r="FP88" s="280"/>
      <c r="FQ88" s="280"/>
      <c r="FR88" s="280"/>
      <c r="FS88" s="280"/>
      <c r="FT88" s="280"/>
      <c r="FU88" s="280"/>
      <c r="FV88" s="280"/>
      <c r="FW88" s="280"/>
      <c r="FX88" s="280"/>
      <c r="FY88" s="280"/>
      <c r="FZ88" s="280"/>
      <c r="GA88" s="280"/>
      <c r="GB88" s="280"/>
      <c r="GC88" s="280"/>
      <c r="GD88" s="280"/>
      <c r="GE88" s="280"/>
      <c r="GF88" s="280"/>
      <c r="GG88" s="280"/>
      <c r="GH88" s="280"/>
      <c r="GI88" s="280"/>
      <c r="GJ88" s="280"/>
      <c r="GK88" s="280"/>
      <c r="GL88" s="280"/>
      <c r="GM88" s="280"/>
      <c r="GN88" s="280"/>
      <c r="GO88" s="280"/>
      <c r="GP88" s="280"/>
      <c r="GQ88" s="280"/>
      <c r="GR88" s="280"/>
      <c r="GS88" s="280"/>
      <c r="GT88" s="280"/>
      <c r="GU88" s="280"/>
      <c r="GV88" s="280"/>
      <c r="GW88" s="280"/>
      <c r="GX88" s="280"/>
      <c r="GY88" s="280"/>
      <c r="GZ88" s="280"/>
      <c r="HA88" s="280"/>
      <c r="HB88" s="280"/>
      <c r="HC88" s="280"/>
      <c r="HD88" s="280"/>
      <c r="HE88" s="280"/>
      <c r="HF88" s="280"/>
      <c r="HG88" s="280"/>
      <c r="HH88" s="280"/>
      <c r="HI88" s="280"/>
      <c r="HJ88" s="280"/>
      <c r="HK88" s="280"/>
      <c r="HL88" s="280"/>
      <c r="HM88" s="280"/>
      <c r="HN88" s="280"/>
      <c r="HO88" s="280"/>
      <c r="HP88" s="280"/>
      <c r="HQ88" s="280"/>
      <c r="HR88" s="280"/>
      <c r="HS88" s="280"/>
      <c r="HT88" s="280"/>
      <c r="HU88" s="280"/>
      <c r="HV88" s="280"/>
      <c r="HW88" s="280"/>
      <c r="HX88" s="280"/>
      <c r="HY88" s="280"/>
      <c r="HZ88" s="280"/>
      <c r="IA88" s="280"/>
      <c r="IB88" s="280"/>
      <c r="IC88" s="280"/>
      <c r="ID88" s="280"/>
      <c r="IE88" s="280"/>
      <c r="IF88" s="280"/>
      <c r="IG88" s="280"/>
      <c r="IH88" s="280"/>
      <c r="II88" s="280"/>
      <c r="IJ88" s="280"/>
      <c r="IK88" s="280"/>
      <c r="IL88" s="280"/>
      <c r="IM88" s="280"/>
      <c r="IN88" s="280"/>
      <c r="IO88" s="280"/>
      <c r="IP88" s="280"/>
      <c r="IQ88" s="280"/>
      <c r="IR88" s="280"/>
      <c r="IS88" s="280"/>
      <c r="IT88" s="280"/>
      <c r="IU88" s="280"/>
      <c r="IV88" s="280"/>
      <c r="IW88" s="280"/>
      <c r="IX88" s="280"/>
      <c r="IY88" s="280"/>
      <c r="IZ88" s="280"/>
      <c r="JA88" s="280"/>
      <c r="JB88" s="280"/>
      <c r="JC88" s="280"/>
      <c r="JD88" s="280"/>
      <c r="JE88" s="280"/>
      <c r="JF88" s="280"/>
      <c r="JG88" s="280"/>
      <c r="JH88" s="280"/>
      <c r="JI88" s="280"/>
      <c r="JJ88" s="280"/>
      <c r="JK88" s="280"/>
      <c r="JL88" s="280"/>
      <c r="JM88" s="280"/>
      <c r="JN88" s="280"/>
      <c r="JO88" s="280"/>
      <c r="JP88" s="280"/>
      <c r="JQ88" s="280"/>
      <c r="JR88" s="280"/>
      <c r="JS88" s="280"/>
      <c r="JT88" s="280"/>
      <c r="JU88" s="280"/>
      <c r="JV88" s="280"/>
      <c r="JW88" s="280"/>
      <c r="JX88" s="280"/>
      <c r="JY88" s="280"/>
      <c r="JZ88" s="280"/>
      <c r="KA88" s="280"/>
      <c r="KB88" s="280"/>
      <c r="KC88" s="280"/>
      <c r="KD88" s="280"/>
      <c r="KE88" s="280"/>
      <c r="KF88" s="280"/>
      <c r="KG88" s="280"/>
      <c r="KH88" s="280"/>
      <c r="KI88" s="280"/>
      <c r="KJ88" s="280"/>
      <c r="KK88" s="280"/>
      <c r="KL88" s="280"/>
      <c r="KM88" s="280"/>
      <c r="KN88" s="280"/>
      <c r="KO88" s="280"/>
      <c r="KP88" s="280"/>
      <c r="KQ88" s="280"/>
      <c r="KR88" s="280"/>
      <c r="KS88" s="280"/>
      <c r="KT88" s="280"/>
      <c r="KU88" s="280"/>
      <c r="KV88" s="280"/>
      <c r="KW88" s="280"/>
      <c r="KX88" s="280"/>
      <c r="KY88" s="280"/>
      <c r="KZ88" s="280"/>
      <c r="LA88" s="280"/>
      <c r="LB88" s="280"/>
      <c r="LC88" s="280"/>
      <c r="LD88" s="280"/>
      <c r="LE88" s="280"/>
      <c r="LF88" s="280"/>
      <c r="LG88" s="280"/>
      <c r="LH88" s="280"/>
      <c r="LI88" s="280"/>
      <c r="LJ88" s="280"/>
      <c r="LK88" s="280"/>
      <c r="LL88" s="280"/>
      <c r="LM88" s="280"/>
      <c r="LN88" s="280"/>
      <c r="LO88" s="280"/>
      <c r="LP88" s="280"/>
      <c r="LQ88" s="280"/>
      <c r="LR88" s="280"/>
      <c r="LS88" s="280"/>
      <c r="LT88" s="280"/>
      <c r="LU88" s="280"/>
      <c r="LV88" s="280"/>
      <c r="LW88" s="280"/>
      <c r="LX88" s="280"/>
      <c r="LY88" s="280"/>
      <c r="LZ88" s="280"/>
      <c r="MA88" s="280"/>
      <c r="MB88" s="280"/>
      <c r="MC88" s="280"/>
      <c r="MD88" s="280"/>
      <c r="ME88" s="280"/>
      <c r="MF88" s="280"/>
      <c r="MG88" s="280"/>
      <c r="MH88" s="280"/>
      <c r="MI88" s="280"/>
      <c r="MJ88" s="280"/>
      <c r="MK88" s="280"/>
      <c r="ML88" s="280"/>
      <c r="MM88" s="280"/>
      <c r="MN88" s="280"/>
      <c r="MO88" s="280"/>
      <c r="MP88" s="280"/>
      <c r="MQ88" s="280"/>
      <c r="MR88" s="280"/>
      <c r="MS88" s="280"/>
      <c r="MT88" s="280"/>
      <c r="MU88" s="280"/>
      <c r="MV88" s="280"/>
      <c r="MW88" s="280"/>
      <c r="MX88" s="280"/>
      <c r="MY88" s="280"/>
      <c r="MZ88" s="280"/>
      <c r="NA88" s="280"/>
      <c r="NB88" s="280"/>
      <c r="NC88" s="280"/>
      <c r="ND88" s="280"/>
      <c r="NE88" s="280"/>
      <c r="NF88" s="280"/>
      <c r="NG88" s="280"/>
      <c r="NH88" s="280"/>
      <c r="NI88" s="280"/>
      <c r="NJ88" s="280"/>
      <c r="NK88" s="280"/>
      <c r="NL88" s="280"/>
      <c r="NM88" s="280"/>
      <c r="NN88" s="280"/>
      <c r="NO88" s="280"/>
      <c r="NP88" s="280"/>
      <c r="NQ88" s="280"/>
      <c r="NR88" s="280"/>
      <c r="NS88" s="280"/>
      <c r="NT88" s="280"/>
      <c r="NU88" s="280"/>
      <c r="NV88" s="280"/>
      <c r="NW88" s="280"/>
      <c r="NX88" s="280"/>
      <c r="NY88" s="280"/>
      <c r="NZ88" s="280"/>
      <c r="OA88" s="280"/>
      <c r="OB88" s="280"/>
      <c r="OC88" s="280"/>
      <c r="OD88" s="280"/>
      <c r="OE88" s="280"/>
      <c r="OF88" s="280"/>
      <c r="OG88" s="280"/>
      <c r="OH88" s="280"/>
      <c r="OI88" s="280"/>
      <c r="OJ88" s="280"/>
      <c r="OK88" s="280"/>
      <c r="OL88" s="280"/>
      <c r="OM88" s="280"/>
      <c r="ON88" s="280"/>
      <c r="OO88" s="280"/>
      <c r="OP88" s="280"/>
      <c r="OQ88" s="280"/>
      <c r="OR88" s="280"/>
      <c r="OS88" s="280"/>
      <c r="OT88" s="280"/>
      <c r="OU88" s="280"/>
      <c r="OV88" s="280"/>
      <c r="OW88" s="280"/>
      <c r="OX88" s="280"/>
      <c r="OY88" s="280"/>
      <c r="OZ88" s="280"/>
      <c r="PA88" s="280"/>
      <c r="PB88" s="280"/>
      <c r="PC88" s="280"/>
      <c r="PD88" s="280"/>
      <c r="PE88" s="280"/>
      <c r="PF88" s="280"/>
      <c r="PG88" s="280"/>
      <c r="PH88" s="280"/>
      <c r="PI88" s="280"/>
      <c r="PJ88" s="280"/>
      <c r="PK88" s="280"/>
      <c r="PL88" s="280"/>
      <c r="PM88" s="280"/>
      <c r="PN88" s="280"/>
      <c r="PO88" s="280"/>
      <c r="PP88" s="280"/>
      <c r="PQ88" s="280"/>
      <c r="PR88" s="280"/>
      <c r="PS88" s="280"/>
      <c r="PT88" s="280"/>
      <c r="PU88" s="280"/>
      <c r="PV88" s="280"/>
      <c r="PW88" s="280"/>
      <c r="PX88" s="280"/>
      <c r="PY88" s="280"/>
      <c r="PZ88" s="280"/>
      <c r="QA88" s="280"/>
      <c r="QB88" s="280"/>
      <c r="QC88" s="280"/>
      <c r="QD88" s="280"/>
      <c r="QE88" s="280"/>
      <c r="QF88" s="280"/>
      <c r="QG88" s="280"/>
      <c r="QH88" s="280"/>
      <c r="QI88" s="280"/>
      <c r="QJ88" s="280"/>
      <c r="QK88" s="280"/>
      <c r="QL88" s="280"/>
      <c r="QM88" s="280"/>
      <c r="QN88" s="280"/>
      <c r="QO88" s="280"/>
      <c r="QP88" s="280"/>
      <c r="QQ88" s="280"/>
      <c r="QR88" s="280"/>
      <c r="QS88" s="280"/>
      <c r="QT88" s="280"/>
      <c r="QU88" s="280"/>
      <c r="QV88" s="280"/>
      <c r="QW88" s="280"/>
      <c r="QX88" s="280"/>
      <c r="QY88" s="280"/>
      <c r="QZ88" s="280"/>
      <c r="RA88" s="280"/>
      <c r="RB88" s="280"/>
      <c r="RC88" s="280"/>
      <c r="RD88" s="280"/>
      <c r="RE88" s="280"/>
      <c r="RF88" s="280"/>
      <c r="RG88" s="280"/>
      <c r="RH88" s="280"/>
      <c r="RI88" s="280"/>
      <c r="RJ88" s="280"/>
      <c r="RK88" s="280"/>
      <c r="RL88" s="280"/>
      <c r="RM88" s="280"/>
      <c r="RN88" s="280"/>
      <c r="RO88" s="280"/>
      <c r="RP88" s="280"/>
      <c r="RQ88" s="280"/>
      <c r="RR88" s="280"/>
      <c r="RS88" s="280"/>
      <c r="RT88" s="280"/>
      <c r="RU88" s="280"/>
      <c r="RV88" s="280"/>
      <c r="RW88" s="280"/>
      <c r="RX88" s="280"/>
      <c r="RY88" s="280"/>
      <c r="RZ88" s="280"/>
      <c r="SA88" s="280"/>
      <c r="SB88" s="280"/>
      <c r="SC88" s="280"/>
      <c r="SD88" s="280"/>
      <c r="SE88" s="280"/>
      <c r="SF88" s="280"/>
      <c r="SG88" s="280"/>
      <c r="SH88" s="280"/>
      <c r="SI88" s="280"/>
      <c r="SJ88" s="280"/>
      <c r="SK88" s="280"/>
      <c r="SL88" s="280"/>
      <c r="SM88" s="280"/>
      <c r="SN88" s="280"/>
      <c r="SO88" s="280"/>
      <c r="SP88" s="280"/>
      <c r="SQ88" s="280"/>
      <c r="SR88" s="280"/>
      <c r="SS88" s="280"/>
      <c r="ST88" s="280"/>
      <c r="SU88" s="280"/>
      <c r="SV88" s="280"/>
      <c r="SW88" s="280"/>
      <c r="SX88" s="280"/>
      <c r="SY88" s="280"/>
      <c r="SZ88" s="280"/>
      <c r="TA88" s="280"/>
      <c r="TB88" s="280"/>
      <c r="TC88" s="280"/>
      <c r="TD88" s="280"/>
      <c r="TE88" s="280"/>
      <c r="TF88" s="280"/>
      <c r="TG88" s="280"/>
      <c r="TH88" s="280"/>
      <c r="TI88" s="280"/>
      <c r="TJ88" s="280"/>
      <c r="TK88" s="280"/>
      <c r="TL88" s="280"/>
      <c r="TM88" s="280"/>
      <c r="TN88" s="280"/>
      <c r="TO88" s="280"/>
      <c r="TP88" s="280"/>
      <c r="TQ88" s="280"/>
      <c r="TR88" s="280"/>
      <c r="TS88" s="280"/>
      <c r="TT88" s="280"/>
      <c r="TU88" s="280"/>
      <c r="TV88" s="280"/>
      <c r="TW88" s="280"/>
      <c r="TX88" s="280"/>
      <c r="TY88" s="280"/>
      <c r="TZ88" s="280"/>
      <c r="UA88" s="280"/>
      <c r="UB88" s="280"/>
      <c r="UC88" s="280"/>
      <c r="UD88" s="280"/>
      <c r="UE88" s="280"/>
      <c r="UF88" s="280"/>
      <c r="UG88" s="280"/>
      <c r="UH88" s="280"/>
      <c r="UI88" s="280"/>
      <c r="UJ88" s="280"/>
      <c r="UK88" s="280"/>
      <c r="UL88" s="280"/>
      <c r="UM88" s="280"/>
      <c r="UN88" s="280"/>
      <c r="UO88" s="280"/>
      <c r="UP88" s="280"/>
      <c r="UQ88" s="280"/>
      <c r="UR88" s="280"/>
      <c r="US88" s="280"/>
      <c r="UT88" s="280"/>
      <c r="UU88" s="280"/>
      <c r="UV88" s="280"/>
      <c r="UW88" s="280"/>
      <c r="UX88" s="280"/>
      <c r="UY88" s="280"/>
      <c r="UZ88" s="280"/>
      <c r="VA88" s="280"/>
      <c r="VB88" s="280"/>
      <c r="VC88" s="280"/>
      <c r="VD88" s="280"/>
      <c r="VE88" s="280"/>
      <c r="VF88" s="280"/>
      <c r="VG88" s="280"/>
      <c r="VH88" s="280"/>
      <c r="VI88" s="280"/>
      <c r="VJ88" s="280"/>
      <c r="VK88" s="280"/>
      <c r="VL88" s="280"/>
      <c r="VM88" s="280"/>
      <c r="VN88" s="280"/>
      <c r="VO88" s="280"/>
      <c r="VP88" s="280"/>
      <c r="VQ88" s="280"/>
      <c r="VR88" s="280"/>
      <c r="VS88" s="280"/>
      <c r="VT88" s="280"/>
      <c r="VU88" s="280"/>
      <c r="VV88" s="280"/>
      <c r="VW88" s="280"/>
      <c r="VX88" s="280"/>
      <c r="VY88" s="280"/>
      <c r="VZ88" s="280"/>
      <c r="WA88" s="280"/>
      <c r="WB88" s="280"/>
      <c r="WC88" s="280"/>
      <c r="WD88" s="280"/>
      <c r="WE88" s="280"/>
      <c r="WF88" s="280"/>
      <c r="WG88" s="280"/>
      <c r="WH88" s="280"/>
      <c r="WI88" s="280"/>
      <c r="WJ88" s="280"/>
      <c r="WK88" s="280"/>
      <c r="WL88" s="280"/>
      <c r="WM88" s="280"/>
      <c r="WN88" s="280"/>
      <c r="WO88" s="280"/>
      <c r="WP88" s="280"/>
      <c r="WQ88" s="280"/>
      <c r="WR88" s="280"/>
      <c r="WS88" s="280"/>
      <c r="WT88" s="280"/>
      <c r="WU88" s="280"/>
      <c r="WV88" s="280"/>
      <c r="WW88" s="280"/>
      <c r="WX88" s="280"/>
      <c r="WY88" s="280"/>
      <c r="WZ88" s="280"/>
      <c r="XA88" s="280"/>
      <c r="XB88" s="280"/>
      <c r="XC88" s="280"/>
      <c r="XD88" s="280"/>
      <c r="XE88" s="280"/>
      <c r="XF88" s="280"/>
      <c r="XG88" s="280"/>
      <c r="XH88" s="280"/>
      <c r="XI88" s="280"/>
      <c r="XJ88" s="280"/>
      <c r="XK88" s="280"/>
      <c r="XL88" s="280"/>
      <c r="XM88" s="280"/>
      <c r="XN88" s="280"/>
      <c r="XO88" s="280"/>
      <c r="XP88" s="280"/>
      <c r="XQ88" s="280"/>
      <c r="XR88" s="280"/>
      <c r="XS88" s="280"/>
      <c r="XT88" s="280"/>
      <c r="XU88" s="280"/>
      <c r="XV88" s="280"/>
      <c r="XW88" s="280"/>
      <c r="XX88" s="280"/>
      <c r="XY88" s="280"/>
      <c r="XZ88" s="280"/>
      <c r="YA88" s="280"/>
      <c r="YB88" s="280"/>
      <c r="YC88" s="280"/>
      <c r="YD88" s="280"/>
      <c r="YE88" s="280"/>
      <c r="YF88" s="280"/>
      <c r="YG88" s="280"/>
      <c r="YH88" s="280"/>
      <c r="YI88" s="280"/>
      <c r="YJ88" s="280"/>
      <c r="YK88" s="280"/>
      <c r="YL88" s="280"/>
      <c r="YM88" s="280"/>
      <c r="YN88" s="280"/>
      <c r="YO88" s="280"/>
      <c r="YP88" s="280"/>
      <c r="YQ88" s="280"/>
      <c r="YR88" s="280"/>
      <c r="YS88" s="280"/>
      <c r="YT88" s="280"/>
      <c r="YU88" s="280"/>
      <c r="YV88" s="280"/>
      <c r="YW88" s="280"/>
      <c r="YX88" s="280"/>
      <c r="YY88" s="280"/>
      <c r="YZ88" s="280"/>
      <c r="ZA88" s="280"/>
      <c r="ZB88" s="280"/>
      <c r="ZC88" s="280"/>
      <c r="ZD88" s="280"/>
      <c r="ZE88" s="280"/>
      <c r="ZF88" s="280"/>
      <c r="ZG88" s="280"/>
      <c r="ZH88" s="280"/>
      <c r="ZI88" s="280"/>
      <c r="ZJ88" s="280"/>
      <c r="ZK88" s="280"/>
      <c r="ZL88" s="280"/>
      <c r="ZM88" s="280"/>
      <c r="ZN88" s="280"/>
      <c r="ZO88" s="280"/>
      <c r="ZP88" s="280"/>
      <c r="ZQ88" s="280"/>
      <c r="ZR88" s="280"/>
      <c r="ZS88" s="280"/>
      <c r="ZT88" s="280"/>
      <c r="ZU88" s="280"/>
      <c r="ZV88" s="280"/>
      <c r="ZW88" s="280"/>
      <c r="ZX88" s="280"/>
      <c r="ZY88" s="280"/>
      <c r="ZZ88" s="280"/>
      <c r="AAA88" s="280"/>
      <c r="AAB88" s="280"/>
      <c r="AAC88" s="280"/>
      <c r="AAD88" s="280"/>
      <c r="AAE88" s="280"/>
      <c r="AAF88" s="280"/>
      <c r="AAG88" s="280"/>
      <c r="AAH88" s="280"/>
      <c r="AAI88" s="280"/>
      <c r="AAJ88" s="280"/>
      <c r="AAK88" s="280"/>
      <c r="AAL88" s="280"/>
      <c r="AAM88" s="280"/>
      <c r="AAN88" s="280"/>
      <c r="AAO88" s="280"/>
      <c r="AAP88" s="280"/>
      <c r="AAQ88" s="280"/>
      <c r="AAR88" s="280"/>
      <c r="AAS88" s="280"/>
      <c r="AAT88" s="280"/>
      <c r="AAU88" s="280"/>
      <c r="AAV88" s="280"/>
      <c r="AAW88" s="280"/>
      <c r="AAX88" s="280"/>
      <c r="AAY88" s="280"/>
      <c r="AAZ88" s="280"/>
      <c r="ABA88" s="280"/>
      <c r="ABB88" s="280"/>
      <c r="ABC88" s="280"/>
      <c r="ABD88" s="280"/>
      <c r="ABE88" s="280"/>
      <c r="ABF88" s="280"/>
      <c r="ABG88" s="280"/>
      <c r="ABH88" s="280"/>
      <c r="ABI88" s="280"/>
      <c r="ABJ88" s="280"/>
      <c r="ABK88" s="280"/>
      <c r="ABL88" s="280"/>
      <c r="ABM88" s="280"/>
      <c r="ABN88" s="280"/>
      <c r="ABO88" s="280"/>
      <c r="ABP88" s="280"/>
      <c r="ABQ88" s="280"/>
      <c r="ABR88" s="280"/>
      <c r="ABS88" s="280"/>
      <c r="ABT88" s="280"/>
      <c r="ABU88" s="280"/>
      <c r="ABV88" s="280"/>
      <c r="ABW88" s="280"/>
      <c r="ABX88" s="280"/>
      <c r="ABY88" s="280"/>
      <c r="ABZ88" s="280"/>
      <c r="ACA88" s="280"/>
      <c r="ACB88" s="280"/>
      <c r="ACC88" s="280"/>
      <c r="ACD88" s="280"/>
      <c r="ACE88" s="280"/>
      <c r="ACF88" s="280"/>
      <c r="ACG88" s="280"/>
      <c r="ACH88" s="280"/>
      <c r="ACI88" s="280"/>
      <c r="ACJ88" s="280"/>
      <c r="ACK88" s="280"/>
      <c r="ACL88" s="280"/>
      <c r="ACM88" s="280"/>
      <c r="ACN88" s="280"/>
      <c r="ACO88" s="280"/>
      <c r="ACP88" s="280"/>
      <c r="ACQ88" s="280"/>
      <c r="ACR88" s="280"/>
      <c r="ACS88" s="280"/>
      <c r="ACT88" s="280"/>
      <c r="ACU88" s="280"/>
      <c r="ACV88" s="280"/>
      <c r="ACW88" s="280"/>
      <c r="ACX88" s="280"/>
      <c r="ACY88" s="280"/>
      <c r="ACZ88" s="280"/>
      <c r="ADA88" s="280"/>
      <c r="ADB88" s="280"/>
      <c r="ADC88" s="280"/>
      <c r="ADD88" s="280"/>
      <c r="ADE88" s="280"/>
      <c r="ADF88" s="280"/>
      <c r="ADG88" s="280"/>
      <c r="ADH88" s="280"/>
      <c r="ADI88" s="280"/>
      <c r="ADJ88" s="280"/>
      <c r="ADK88" s="280"/>
      <c r="ADL88" s="280"/>
      <c r="ADM88" s="280"/>
      <c r="ADN88" s="280"/>
      <c r="ADO88" s="280"/>
      <c r="ADP88" s="280"/>
      <c r="ADQ88" s="280"/>
      <c r="ADR88" s="280"/>
      <c r="ADS88" s="280"/>
      <c r="ADT88" s="280"/>
      <c r="ADU88" s="280"/>
      <c r="ADV88" s="280"/>
      <c r="ADW88" s="280"/>
      <c r="ADX88" s="280"/>
      <c r="ADY88" s="280"/>
      <c r="ADZ88" s="280"/>
      <c r="AEA88" s="280"/>
      <c r="AEB88" s="280"/>
      <c r="AEC88" s="280"/>
      <c r="AED88" s="280"/>
      <c r="AEE88" s="280"/>
      <c r="AEF88" s="280"/>
      <c r="AEG88" s="280"/>
      <c r="AEH88" s="280"/>
      <c r="AEI88" s="280"/>
      <c r="AEJ88" s="280"/>
      <c r="AEK88" s="280"/>
      <c r="AEL88" s="280"/>
      <c r="AEM88" s="280"/>
      <c r="AEN88" s="280"/>
      <c r="AEO88" s="280"/>
      <c r="AEP88" s="280"/>
      <c r="AEQ88" s="280"/>
      <c r="AER88" s="280"/>
      <c r="AES88" s="280"/>
      <c r="AET88" s="280"/>
      <c r="AEU88" s="280"/>
      <c r="AEV88" s="280"/>
      <c r="AEW88" s="280"/>
      <c r="AEX88" s="280"/>
      <c r="AEY88" s="280"/>
      <c r="AEZ88" s="280"/>
      <c r="AFA88" s="280"/>
      <c r="AFB88" s="280"/>
      <c r="AFC88" s="280"/>
      <c r="AFD88" s="280"/>
      <c r="AFE88" s="280"/>
      <c r="AFF88" s="280"/>
      <c r="AFG88" s="280"/>
      <c r="AFH88" s="280"/>
      <c r="AFI88" s="280"/>
      <c r="AFJ88" s="280"/>
      <c r="AFK88" s="280"/>
      <c r="AFL88" s="280"/>
      <c r="AFM88" s="280"/>
      <c r="AFN88" s="280"/>
      <c r="AFO88" s="280"/>
      <c r="AFP88" s="280"/>
      <c r="AFQ88" s="280"/>
      <c r="AFR88" s="280"/>
      <c r="AFS88" s="280"/>
      <c r="AFT88" s="280"/>
      <c r="AFU88" s="280"/>
      <c r="AFV88" s="280"/>
      <c r="AFW88" s="280"/>
      <c r="AFX88" s="280"/>
      <c r="AFY88" s="280"/>
      <c r="AFZ88" s="280"/>
      <c r="AGA88" s="280"/>
      <c r="AGB88" s="280"/>
      <c r="AGC88" s="280"/>
      <c r="AGD88" s="280"/>
      <c r="AGE88" s="280"/>
      <c r="AGF88" s="280"/>
      <c r="AGG88" s="280"/>
      <c r="AGH88" s="280"/>
      <c r="AGI88" s="280"/>
      <c r="AGJ88" s="280"/>
      <c r="AGK88" s="280"/>
      <c r="AGL88" s="280"/>
      <c r="AGM88" s="280"/>
      <c r="AGN88" s="280"/>
      <c r="AGO88" s="280"/>
      <c r="AGP88" s="280"/>
      <c r="AGQ88" s="280"/>
      <c r="AGR88" s="280"/>
      <c r="AGS88" s="280"/>
      <c r="AGT88" s="280"/>
      <c r="AGU88" s="280"/>
      <c r="AGV88" s="280"/>
      <c r="AGW88" s="280"/>
      <c r="AGX88" s="280"/>
      <c r="AGY88" s="280"/>
      <c r="AGZ88" s="280"/>
      <c r="AHA88" s="280"/>
      <c r="AHB88" s="280"/>
      <c r="AHC88" s="280"/>
      <c r="AHD88" s="280"/>
      <c r="AHE88" s="280"/>
      <c r="AHF88" s="280"/>
      <c r="AHG88" s="280"/>
      <c r="AHH88" s="280"/>
      <c r="AHI88" s="280"/>
      <c r="AHJ88" s="280"/>
      <c r="AHK88" s="280"/>
      <c r="AHL88" s="280"/>
      <c r="AHM88" s="280"/>
      <c r="AHN88" s="280"/>
      <c r="AHO88" s="280"/>
      <c r="AHP88" s="280"/>
      <c r="AHQ88" s="280"/>
      <c r="AHR88" s="280"/>
      <c r="AHS88" s="280"/>
      <c r="AHT88" s="280"/>
      <c r="AHU88" s="280"/>
      <c r="AHV88" s="280"/>
      <c r="AHW88" s="280"/>
      <c r="AHX88" s="280"/>
      <c r="AHY88" s="280"/>
      <c r="AHZ88" s="280"/>
      <c r="AIA88" s="280"/>
      <c r="AIB88" s="280"/>
      <c r="AIC88" s="280"/>
      <c r="AID88" s="280"/>
      <c r="AIE88" s="280"/>
      <c r="AIF88" s="280"/>
      <c r="AIG88" s="280"/>
      <c r="AIH88" s="280"/>
      <c r="AII88" s="280"/>
      <c r="AIJ88" s="280"/>
      <c r="AIK88" s="280"/>
      <c r="AIL88" s="280"/>
      <c r="AIM88" s="280"/>
      <c r="AIN88" s="280"/>
      <c r="AIO88" s="280"/>
      <c r="AIP88" s="280"/>
      <c r="AIQ88" s="280"/>
      <c r="AIR88" s="280"/>
      <c r="AIS88" s="280"/>
      <c r="AIT88" s="280"/>
      <c r="AIU88" s="280"/>
      <c r="AIV88" s="280"/>
      <c r="AIW88" s="280"/>
      <c r="AIX88" s="280"/>
      <c r="AIY88" s="280"/>
      <c r="AIZ88" s="280"/>
      <c r="AJA88" s="280"/>
      <c r="AJB88" s="280"/>
      <c r="AJC88" s="280"/>
      <c r="AJD88" s="280"/>
      <c r="AJE88" s="280"/>
      <c r="AJF88" s="280"/>
      <c r="AJG88" s="280"/>
      <c r="AJH88" s="280"/>
      <c r="AJI88" s="280"/>
      <c r="AJJ88" s="280"/>
      <c r="AJK88" s="280"/>
      <c r="AJL88" s="280"/>
      <c r="AJM88" s="280"/>
      <c r="AJN88" s="280"/>
      <c r="AJO88" s="280"/>
      <c r="AJP88" s="280"/>
      <c r="AJQ88" s="280"/>
      <c r="AJR88" s="280"/>
      <c r="AJS88" s="280"/>
      <c r="AJT88" s="280"/>
      <c r="AJU88" s="280"/>
      <c r="AJV88" s="280"/>
      <c r="AJW88" s="280"/>
      <c r="AJX88" s="280"/>
      <c r="AJY88" s="280"/>
      <c r="AJZ88" s="280"/>
      <c r="AKA88" s="280"/>
      <c r="AKB88" s="280"/>
      <c r="AKC88" s="280"/>
      <c r="AKD88" s="280"/>
      <c r="AKE88" s="280"/>
      <c r="AKF88" s="280"/>
      <c r="AKG88" s="280"/>
      <c r="AKH88" s="280"/>
      <c r="AKI88" s="280"/>
      <c r="AKJ88" s="280"/>
      <c r="AKK88" s="280"/>
      <c r="AKL88" s="280"/>
      <c r="AKM88" s="280"/>
      <c r="AKN88" s="280"/>
      <c r="AKO88" s="280"/>
      <c r="AKP88" s="280"/>
      <c r="AKQ88" s="280"/>
      <c r="AKR88" s="280"/>
      <c r="AKS88" s="280"/>
      <c r="AKT88" s="280"/>
      <c r="AKU88" s="280"/>
      <c r="AKV88" s="280"/>
      <c r="AKW88" s="280"/>
      <c r="AKX88" s="280"/>
      <c r="AKY88" s="280"/>
      <c r="AKZ88" s="280"/>
      <c r="ALA88" s="280"/>
      <c r="ALB88" s="280"/>
      <c r="ALC88" s="280"/>
      <c r="ALD88" s="280"/>
      <c r="ALE88" s="280"/>
      <c r="ALF88" s="280"/>
      <c r="ALG88" s="280"/>
      <c r="ALH88" s="280"/>
      <c r="ALI88" s="280"/>
      <c r="ALJ88" s="280"/>
      <c r="ALK88" s="280"/>
      <c r="ALL88" s="280"/>
      <c r="ALM88" s="280"/>
      <c r="ALN88" s="280"/>
      <c r="ALO88" s="280"/>
      <c r="ALP88" s="280"/>
      <c r="ALQ88" s="280"/>
      <c r="ALR88" s="280"/>
      <c r="ALS88" s="280"/>
      <c r="ALT88" s="280"/>
      <c r="ALU88" s="280"/>
      <c r="ALV88" s="280"/>
      <c r="ALW88" s="280"/>
      <c r="ALX88" s="280"/>
      <c r="ALY88" s="280"/>
      <c r="ALZ88" s="280"/>
      <c r="AMA88" s="280"/>
    </row>
    <row r="89" spans="2:1015" s="153" customFormat="1" ht="17.399999999999999" x14ac:dyDescent="0.3">
      <c r="B89" s="288"/>
      <c r="C89" s="288"/>
      <c r="D89" s="288"/>
      <c r="E89" s="288"/>
      <c r="F89" s="288"/>
      <c r="G89" s="288"/>
      <c r="H89" s="289"/>
      <c r="I89" s="289"/>
      <c r="J89" s="289"/>
      <c r="K89" s="289"/>
      <c r="L89" s="290"/>
      <c r="M89" s="277"/>
      <c r="N89" s="277"/>
      <c r="O89" s="277"/>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68"/>
      <c r="FM89" s="168"/>
      <c r="FN89" s="168"/>
      <c r="FO89" s="168"/>
      <c r="FP89" s="168"/>
      <c r="FQ89" s="168"/>
      <c r="FR89" s="168"/>
      <c r="FS89" s="168"/>
      <c r="FT89" s="168"/>
      <c r="FU89" s="168"/>
      <c r="FV89" s="168"/>
      <c r="FW89" s="168"/>
      <c r="FX89" s="168"/>
      <c r="FY89" s="168"/>
      <c r="FZ89" s="168"/>
      <c r="GA89" s="168"/>
      <c r="GB89" s="168"/>
      <c r="GC89" s="168"/>
      <c r="GD89" s="168"/>
      <c r="GE89" s="168"/>
      <c r="GF89" s="168"/>
      <c r="GG89" s="168"/>
      <c r="GH89" s="168"/>
      <c r="GI89" s="168"/>
      <c r="GJ89" s="168"/>
      <c r="GK89" s="168"/>
      <c r="GL89" s="168"/>
      <c r="GM89" s="168"/>
      <c r="GN89" s="168"/>
      <c r="GO89" s="168"/>
      <c r="GP89" s="168"/>
      <c r="GQ89" s="168"/>
      <c r="GR89" s="168"/>
      <c r="GS89" s="168"/>
      <c r="GT89" s="168"/>
      <c r="GU89" s="168"/>
      <c r="GV89" s="168"/>
      <c r="GW89" s="168"/>
      <c r="GX89" s="168"/>
      <c r="GY89" s="168"/>
      <c r="GZ89" s="168"/>
      <c r="HA89" s="168"/>
      <c r="HB89" s="168"/>
      <c r="HC89" s="168"/>
      <c r="HD89" s="168"/>
      <c r="HE89" s="168"/>
      <c r="HF89" s="168"/>
      <c r="HG89" s="168"/>
      <c r="HH89" s="168"/>
      <c r="HI89" s="168"/>
      <c r="HJ89" s="168"/>
      <c r="HK89" s="168"/>
      <c r="HL89" s="168"/>
      <c r="HM89" s="168"/>
      <c r="HN89" s="168"/>
      <c r="HO89" s="168"/>
      <c r="HP89" s="168"/>
      <c r="HQ89" s="168"/>
      <c r="HR89" s="168"/>
      <c r="HS89" s="168"/>
      <c r="HT89" s="168"/>
      <c r="HU89" s="168"/>
      <c r="HV89" s="168"/>
      <c r="HW89" s="168"/>
      <c r="HX89" s="168"/>
      <c r="HY89" s="168"/>
      <c r="HZ89" s="168"/>
      <c r="IA89" s="168"/>
      <c r="IB89" s="168"/>
      <c r="IC89" s="168"/>
      <c r="ID89" s="168"/>
      <c r="IE89" s="168"/>
      <c r="IF89" s="168"/>
      <c r="IG89" s="168"/>
      <c r="IH89" s="168"/>
      <c r="II89" s="168"/>
      <c r="IJ89" s="168"/>
      <c r="IK89" s="168"/>
      <c r="IL89" s="168"/>
      <c r="IM89" s="168"/>
      <c r="IN89" s="168"/>
      <c r="IO89" s="168"/>
      <c r="IP89" s="168"/>
      <c r="IQ89" s="168"/>
      <c r="IR89" s="168"/>
      <c r="IS89" s="168"/>
      <c r="IT89" s="168"/>
      <c r="IU89" s="168"/>
      <c r="IV89" s="168"/>
      <c r="IW89" s="168"/>
      <c r="IX89" s="168"/>
      <c r="IY89" s="168"/>
      <c r="IZ89" s="168"/>
      <c r="JA89" s="168"/>
      <c r="JB89" s="168"/>
      <c r="JC89" s="168"/>
      <c r="JD89" s="168"/>
      <c r="JE89" s="168"/>
      <c r="JF89" s="168"/>
      <c r="JG89" s="168"/>
      <c r="JH89" s="168"/>
      <c r="JI89" s="168"/>
      <c r="JJ89" s="168"/>
      <c r="JK89" s="168"/>
      <c r="JL89" s="168"/>
      <c r="JM89" s="168"/>
      <c r="JN89" s="168"/>
      <c r="JO89" s="168"/>
      <c r="JP89" s="168"/>
      <c r="JQ89" s="168"/>
      <c r="JR89" s="168"/>
      <c r="JS89" s="168"/>
      <c r="JT89" s="168"/>
      <c r="JU89" s="168"/>
      <c r="JV89" s="168"/>
      <c r="JW89" s="168"/>
      <c r="JX89" s="168"/>
      <c r="JY89" s="168"/>
      <c r="JZ89" s="168"/>
      <c r="KA89" s="168"/>
      <c r="KB89" s="168"/>
      <c r="KC89" s="168"/>
      <c r="KD89" s="168"/>
      <c r="KE89" s="168"/>
      <c r="KF89" s="168"/>
      <c r="KG89" s="168"/>
      <c r="KH89" s="168"/>
      <c r="KI89" s="168"/>
      <c r="KJ89" s="168"/>
      <c r="KK89" s="168"/>
      <c r="KL89" s="168"/>
      <c r="KM89" s="168"/>
      <c r="KN89" s="168"/>
      <c r="KO89" s="168"/>
      <c r="KP89" s="168"/>
      <c r="KQ89" s="168"/>
      <c r="KR89" s="168"/>
      <c r="KS89" s="168"/>
      <c r="KT89" s="168"/>
      <c r="KU89" s="168"/>
      <c r="KV89" s="168"/>
      <c r="KW89" s="168"/>
      <c r="KX89" s="168"/>
      <c r="KY89" s="168"/>
      <c r="KZ89" s="168"/>
      <c r="LA89" s="168"/>
      <c r="LB89" s="168"/>
      <c r="LC89" s="168"/>
      <c r="LD89" s="168"/>
      <c r="LE89" s="168"/>
      <c r="LF89" s="168"/>
      <c r="LG89" s="168"/>
      <c r="LH89" s="168"/>
      <c r="LI89" s="168"/>
      <c r="LJ89" s="168"/>
      <c r="LK89" s="168"/>
      <c r="LL89" s="168"/>
      <c r="LM89" s="168"/>
      <c r="LN89" s="168"/>
      <c r="LO89" s="168"/>
      <c r="LP89" s="168"/>
      <c r="LQ89" s="168"/>
      <c r="LR89" s="168"/>
      <c r="LS89" s="168"/>
      <c r="LT89" s="168"/>
      <c r="LU89" s="168"/>
      <c r="LV89" s="168"/>
      <c r="LW89" s="168"/>
      <c r="LX89" s="168"/>
      <c r="LY89" s="168"/>
      <c r="LZ89" s="168"/>
      <c r="MA89" s="168"/>
      <c r="MB89" s="168"/>
      <c r="MC89" s="168"/>
      <c r="MD89" s="168"/>
      <c r="ME89" s="168"/>
      <c r="MF89" s="168"/>
      <c r="MG89" s="168"/>
      <c r="MH89" s="168"/>
      <c r="MI89" s="168"/>
      <c r="MJ89" s="168"/>
      <c r="MK89" s="168"/>
      <c r="ML89" s="168"/>
      <c r="MM89" s="168"/>
      <c r="MN89" s="168"/>
      <c r="MO89" s="168"/>
      <c r="MP89" s="168"/>
      <c r="MQ89" s="168"/>
      <c r="MR89" s="168"/>
      <c r="MS89" s="168"/>
      <c r="MT89" s="168"/>
      <c r="MU89" s="168"/>
      <c r="MV89" s="168"/>
      <c r="MW89" s="168"/>
      <c r="MX89" s="168"/>
      <c r="MY89" s="168"/>
      <c r="MZ89" s="168"/>
      <c r="NA89" s="168"/>
      <c r="NB89" s="168"/>
      <c r="NC89" s="168"/>
      <c r="ND89" s="168"/>
      <c r="NE89" s="168"/>
      <c r="NF89" s="168"/>
      <c r="NG89" s="168"/>
      <c r="NH89" s="168"/>
      <c r="NI89" s="168"/>
      <c r="NJ89" s="168"/>
      <c r="NK89" s="168"/>
      <c r="NL89" s="168"/>
      <c r="NM89" s="168"/>
      <c r="NN89" s="168"/>
      <c r="NO89" s="168"/>
      <c r="NP89" s="168"/>
      <c r="NQ89" s="168"/>
      <c r="NR89" s="168"/>
      <c r="NS89" s="168"/>
      <c r="NT89" s="168"/>
      <c r="NU89" s="168"/>
      <c r="NV89" s="168"/>
      <c r="NW89" s="168"/>
      <c r="NX89" s="168"/>
      <c r="NY89" s="168"/>
      <c r="NZ89" s="168"/>
      <c r="OA89" s="168"/>
      <c r="OB89" s="168"/>
      <c r="OC89" s="168"/>
      <c r="OD89" s="168"/>
      <c r="OE89" s="168"/>
      <c r="OF89" s="168"/>
      <c r="OG89" s="168"/>
      <c r="OH89" s="168"/>
      <c r="OI89" s="168"/>
      <c r="OJ89" s="168"/>
      <c r="OK89" s="168"/>
      <c r="OL89" s="168"/>
      <c r="OM89" s="168"/>
      <c r="ON89" s="168"/>
      <c r="OO89" s="168"/>
      <c r="OP89" s="168"/>
      <c r="OQ89" s="168"/>
      <c r="OR89" s="168"/>
      <c r="OS89" s="168"/>
      <c r="OT89" s="168"/>
      <c r="OU89" s="168"/>
      <c r="OV89" s="168"/>
      <c r="OW89" s="168"/>
      <c r="OX89" s="168"/>
      <c r="OY89" s="168"/>
      <c r="OZ89" s="168"/>
      <c r="PA89" s="168"/>
      <c r="PB89" s="168"/>
      <c r="PC89" s="168"/>
      <c r="PD89" s="168"/>
      <c r="PE89" s="168"/>
      <c r="PF89" s="168"/>
      <c r="PG89" s="168"/>
      <c r="PH89" s="168"/>
      <c r="PI89" s="168"/>
      <c r="PJ89" s="168"/>
      <c r="PK89" s="168"/>
      <c r="PL89" s="168"/>
      <c r="PM89" s="168"/>
      <c r="PN89" s="168"/>
      <c r="PO89" s="168"/>
      <c r="PP89" s="168"/>
      <c r="PQ89" s="168"/>
      <c r="PR89" s="168"/>
      <c r="PS89" s="168"/>
      <c r="PT89" s="168"/>
      <c r="PU89" s="168"/>
      <c r="PV89" s="168"/>
      <c r="PW89" s="168"/>
      <c r="PX89" s="168"/>
      <c r="PY89" s="168"/>
      <c r="PZ89" s="168"/>
      <c r="QA89" s="168"/>
      <c r="QB89" s="168"/>
      <c r="QC89" s="168"/>
      <c r="QD89" s="168"/>
      <c r="QE89" s="168"/>
      <c r="QF89" s="168"/>
      <c r="QG89" s="168"/>
      <c r="QH89" s="168"/>
      <c r="QI89" s="168"/>
      <c r="QJ89" s="168"/>
      <c r="QK89" s="168"/>
      <c r="QL89" s="168"/>
      <c r="QM89" s="168"/>
      <c r="QN89" s="168"/>
      <c r="QO89" s="168"/>
      <c r="QP89" s="168"/>
      <c r="QQ89" s="168"/>
      <c r="QR89" s="168"/>
      <c r="QS89" s="168"/>
      <c r="QT89" s="168"/>
      <c r="QU89" s="168"/>
      <c r="QV89" s="168"/>
      <c r="QW89" s="168"/>
      <c r="QX89" s="168"/>
      <c r="QY89" s="168"/>
      <c r="QZ89" s="168"/>
      <c r="RA89" s="168"/>
      <c r="RB89" s="168"/>
      <c r="RC89" s="168"/>
      <c r="RD89" s="168"/>
      <c r="RE89" s="168"/>
      <c r="RF89" s="168"/>
      <c r="RG89" s="168"/>
      <c r="RH89" s="168"/>
      <c r="RI89" s="168"/>
      <c r="RJ89" s="168"/>
      <c r="RK89" s="168"/>
      <c r="RL89" s="168"/>
      <c r="RM89" s="168"/>
      <c r="RN89" s="168"/>
      <c r="RO89" s="168"/>
      <c r="RP89" s="168"/>
      <c r="RQ89" s="168"/>
      <c r="RR89" s="168"/>
      <c r="RS89" s="168"/>
      <c r="RT89" s="168"/>
      <c r="RU89" s="168"/>
      <c r="RV89" s="168"/>
      <c r="RW89" s="168"/>
      <c r="RX89" s="168"/>
      <c r="RY89" s="168"/>
      <c r="RZ89" s="168"/>
      <c r="SA89" s="168"/>
      <c r="SB89" s="168"/>
      <c r="SC89" s="168"/>
      <c r="SD89" s="168"/>
      <c r="SE89" s="168"/>
      <c r="SF89" s="168"/>
      <c r="SG89" s="168"/>
      <c r="SH89" s="168"/>
      <c r="SI89" s="168"/>
      <c r="SJ89" s="168"/>
      <c r="SK89" s="168"/>
      <c r="SL89" s="168"/>
      <c r="SM89" s="168"/>
      <c r="SN89" s="168"/>
      <c r="SO89" s="168"/>
      <c r="SP89" s="168"/>
      <c r="SQ89" s="168"/>
      <c r="SR89" s="168"/>
      <c r="SS89" s="168"/>
      <c r="ST89" s="168"/>
      <c r="SU89" s="168"/>
      <c r="SV89" s="168"/>
      <c r="SW89" s="168"/>
      <c r="SX89" s="168"/>
      <c r="SY89" s="168"/>
      <c r="SZ89" s="168"/>
      <c r="TA89" s="168"/>
      <c r="TB89" s="168"/>
      <c r="TC89" s="168"/>
      <c r="TD89" s="168"/>
      <c r="TE89" s="168"/>
      <c r="TF89" s="168"/>
      <c r="TG89" s="168"/>
      <c r="TH89" s="168"/>
      <c r="TI89" s="168"/>
      <c r="TJ89" s="168"/>
      <c r="TK89" s="168"/>
      <c r="TL89" s="168"/>
      <c r="TM89" s="168"/>
      <c r="TN89" s="168"/>
      <c r="TO89" s="168"/>
      <c r="TP89" s="168"/>
      <c r="TQ89" s="168"/>
      <c r="TR89" s="168"/>
      <c r="TS89" s="168"/>
      <c r="TT89" s="168"/>
      <c r="TU89" s="168"/>
      <c r="TV89" s="168"/>
      <c r="TW89" s="168"/>
      <c r="TX89" s="168"/>
      <c r="TY89" s="168"/>
      <c r="TZ89" s="168"/>
      <c r="UA89" s="168"/>
      <c r="UB89" s="168"/>
      <c r="UC89" s="168"/>
      <c r="UD89" s="168"/>
      <c r="UE89" s="168"/>
      <c r="UF89" s="168"/>
      <c r="UG89" s="168"/>
      <c r="UH89" s="168"/>
      <c r="UI89" s="168"/>
      <c r="UJ89" s="168"/>
      <c r="UK89" s="168"/>
      <c r="UL89" s="168"/>
      <c r="UM89" s="168"/>
      <c r="UN89" s="168"/>
      <c r="UO89" s="168"/>
      <c r="UP89" s="168"/>
      <c r="UQ89" s="168"/>
      <c r="UR89" s="168"/>
      <c r="US89" s="168"/>
      <c r="UT89" s="168"/>
      <c r="UU89" s="168"/>
      <c r="UV89" s="168"/>
      <c r="UW89" s="168"/>
      <c r="UX89" s="168"/>
      <c r="UY89" s="168"/>
      <c r="UZ89" s="168"/>
      <c r="VA89" s="168"/>
      <c r="VB89" s="168"/>
      <c r="VC89" s="168"/>
      <c r="VD89" s="168"/>
      <c r="VE89" s="168"/>
      <c r="VF89" s="168"/>
      <c r="VG89" s="168"/>
      <c r="VH89" s="168"/>
      <c r="VI89" s="168"/>
      <c r="VJ89" s="168"/>
      <c r="VK89" s="168"/>
      <c r="VL89" s="168"/>
      <c r="VM89" s="168"/>
      <c r="VN89" s="168"/>
      <c r="VO89" s="168"/>
      <c r="VP89" s="168"/>
      <c r="VQ89" s="168"/>
      <c r="VR89" s="168"/>
      <c r="VS89" s="168"/>
      <c r="VT89" s="168"/>
      <c r="VU89" s="168"/>
      <c r="VV89" s="168"/>
      <c r="VW89" s="168"/>
      <c r="VX89" s="168"/>
      <c r="VY89" s="168"/>
      <c r="VZ89" s="168"/>
      <c r="WA89" s="168"/>
      <c r="WB89" s="168"/>
      <c r="WC89" s="168"/>
      <c r="WD89" s="168"/>
      <c r="WE89" s="168"/>
      <c r="WF89" s="168"/>
      <c r="WG89" s="168"/>
      <c r="WH89" s="168"/>
      <c r="WI89" s="168"/>
      <c r="WJ89" s="168"/>
      <c r="WK89" s="168"/>
      <c r="WL89" s="168"/>
      <c r="WM89" s="168"/>
      <c r="WN89" s="168"/>
      <c r="WO89" s="168"/>
      <c r="WP89" s="168"/>
      <c r="WQ89" s="168"/>
      <c r="WR89" s="168"/>
      <c r="WS89" s="168"/>
      <c r="WT89" s="168"/>
      <c r="WU89" s="168"/>
      <c r="WV89" s="168"/>
      <c r="WW89" s="168"/>
      <c r="WX89" s="168"/>
      <c r="WY89" s="168"/>
      <c r="WZ89" s="168"/>
      <c r="XA89" s="168"/>
      <c r="XB89" s="168"/>
      <c r="XC89" s="168"/>
      <c r="XD89" s="168"/>
      <c r="XE89" s="168"/>
      <c r="XF89" s="168"/>
      <c r="XG89" s="168"/>
      <c r="XH89" s="168"/>
      <c r="XI89" s="168"/>
      <c r="XJ89" s="168"/>
      <c r="XK89" s="168"/>
      <c r="XL89" s="168"/>
      <c r="XM89" s="168"/>
      <c r="XN89" s="168"/>
      <c r="XO89" s="168"/>
      <c r="XP89" s="168"/>
      <c r="XQ89" s="168"/>
      <c r="XR89" s="168"/>
      <c r="XS89" s="168"/>
      <c r="XT89" s="168"/>
      <c r="XU89" s="168"/>
      <c r="XV89" s="168"/>
      <c r="XW89" s="168"/>
      <c r="XX89" s="168"/>
      <c r="XY89" s="168"/>
      <c r="XZ89" s="168"/>
      <c r="YA89" s="168"/>
      <c r="YB89" s="168"/>
      <c r="YC89" s="168"/>
      <c r="YD89" s="168"/>
      <c r="YE89" s="168"/>
      <c r="YF89" s="168"/>
      <c r="YG89" s="168"/>
      <c r="YH89" s="168"/>
      <c r="YI89" s="168"/>
      <c r="YJ89" s="168"/>
      <c r="YK89" s="168"/>
      <c r="YL89" s="168"/>
      <c r="YM89" s="168"/>
      <c r="YN89" s="168"/>
      <c r="YO89" s="168"/>
      <c r="YP89" s="168"/>
      <c r="YQ89" s="168"/>
      <c r="YR89" s="168"/>
      <c r="YS89" s="168"/>
      <c r="YT89" s="168"/>
      <c r="YU89" s="168"/>
      <c r="YV89" s="168"/>
      <c r="YW89" s="168"/>
      <c r="YX89" s="168"/>
      <c r="YY89" s="168"/>
      <c r="YZ89" s="168"/>
      <c r="ZA89" s="168"/>
      <c r="ZB89" s="168"/>
      <c r="ZC89" s="168"/>
      <c r="ZD89" s="168"/>
      <c r="ZE89" s="168"/>
      <c r="ZF89" s="168"/>
      <c r="ZG89" s="168"/>
      <c r="ZH89" s="168"/>
      <c r="ZI89" s="168"/>
      <c r="ZJ89" s="168"/>
      <c r="ZK89" s="168"/>
      <c r="ZL89" s="168"/>
      <c r="ZM89" s="168"/>
      <c r="ZN89" s="168"/>
      <c r="ZO89" s="168"/>
      <c r="ZP89" s="168"/>
      <c r="ZQ89" s="168"/>
      <c r="ZR89" s="168"/>
      <c r="ZS89" s="168"/>
      <c r="ZT89" s="168"/>
      <c r="ZU89" s="168"/>
      <c r="ZV89" s="168"/>
      <c r="ZW89" s="168"/>
      <c r="ZX89" s="168"/>
      <c r="ZY89" s="168"/>
      <c r="ZZ89" s="168"/>
      <c r="AAA89" s="168"/>
      <c r="AAB89" s="168"/>
      <c r="AAC89" s="168"/>
      <c r="AAD89" s="168"/>
      <c r="AAE89" s="168"/>
      <c r="AAF89" s="168"/>
      <c r="AAG89" s="168"/>
      <c r="AAH89" s="168"/>
      <c r="AAI89" s="168"/>
      <c r="AAJ89" s="168"/>
      <c r="AAK89" s="168"/>
      <c r="AAL89" s="168"/>
      <c r="AAM89" s="168"/>
      <c r="AAN89" s="168"/>
      <c r="AAO89" s="168"/>
      <c r="AAP89" s="168"/>
      <c r="AAQ89" s="168"/>
      <c r="AAR89" s="168"/>
      <c r="AAS89" s="168"/>
      <c r="AAT89" s="168"/>
      <c r="AAU89" s="168"/>
      <c r="AAV89" s="168"/>
      <c r="AAW89" s="168"/>
      <c r="AAX89" s="168"/>
      <c r="AAY89" s="168"/>
      <c r="AAZ89" s="168"/>
      <c r="ABA89" s="168"/>
      <c r="ABB89" s="168"/>
      <c r="ABC89" s="168"/>
      <c r="ABD89" s="168"/>
      <c r="ABE89" s="168"/>
      <c r="ABF89" s="168"/>
      <c r="ABG89" s="168"/>
      <c r="ABH89" s="168"/>
      <c r="ABI89" s="168"/>
      <c r="ABJ89" s="168"/>
      <c r="ABK89" s="168"/>
      <c r="ABL89" s="168"/>
      <c r="ABM89" s="168"/>
      <c r="ABN89" s="168"/>
      <c r="ABO89" s="168"/>
      <c r="ABP89" s="168"/>
      <c r="ABQ89" s="168"/>
      <c r="ABR89" s="168"/>
      <c r="ABS89" s="168"/>
      <c r="ABT89" s="168"/>
      <c r="ABU89" s="168"/>
      <c r="ABV89" s="168"/>
      <c r="ABW89" s="168"/>
      <c r="ABX89" s="168"/>
      <c r="ABY89" s="168"/>
      <c r="ABZ89" s="168"/>
      <c r="ACA89" s="168"/>
      <c r="ACB89" s="168"/>
      <c r="ACC89" s="168"/>
      <c r="ACD89" s="168"/>
      <c r="ACE89" s="168"/>
      <c r="ACF89" s="168"/>
      <c r="ACG89" s="168"/>
      <c r="ACH89" s="168"/>
      <c r="ACI89" s="168"/>
      <c r="ACJ89" s="168"/>
      <c r="ACK89" s="168"/>
      <c r="ACL89" s="168"/>
      <c r="ACM89" s="168"/>
      <c r="ACN89" s="168"/>
      <c r="ACO89" s="168"/>
      <c r="ACP89" s="168"/>
      <c r="ACQ89" s="168"/>
      <c r="ACR89" s="168"/>
      <c r="ACS89" s="168"/>
      <c r="ACT89" s="168"/>
      <c r="ACU89" s="168"/>
      <c r="ACV89" s="168"/>
      <c r="ACW89" s="168"/>
      <c r="ACX89" s="168"/>
      <c r="ACY89" s="168"/>
      <c r="ACZ89" s="168"/>
      <c r="ADA89" s="168"/>
      <c r="ADB89" s="168"/>
      <c r="ADC89" s="168"/>
      <c r="ADD89" s="168"/>
      <c r="ADE89" s="168"/>
      <c r="ADF89" s="168"/>
      <c r="ADG89" s="168"/>
      <c r="ADH89" s="168"/>
      <c r="ADI89" s="168"/>
      <c r="ADJ89" s="168"/>
      <c r="ADK89" s="168"/>
      <c r="ADL89" s="168"/>
      <c r="ADM89" s="168"/>
      <c r="ADN89" s="168"/>
      <c r="ADO89" s="168"/>
      <c r="ADP89" s="168"/>
      <c r="ADQ89" s="168"/>
      <c r="ADR89" s="168"/>
      <c r="ADS89" s="168"/>
      <c r="ADT89" s="168"/>
      <c r="ADU89" s="168"/>
      <c r="ADV89" s="168"/>
      <c r="ADW89" s="168"/>
      <c r="ADX89" s="168"/>
      <c r="ADY89" s="168"/>
      <c r="ADZ89" s="168"/>
      <c r="AEA89" s="168"/>
      <c r="AEB89" s="168"/>
      <c r="AEC89" s="168"/>
      <c r="AED89" s="168"/>
      <c r="AEE89" s="168"/>
      <c r="AEF89" s="168"/>
      <c r="AEG89" s="168"/>
      <c r="AEH89" s="168"/>
      <c r="AEI89" s="168"/>
      <c r="AEJ89" s="168"/>
      <c r="AEK89" s="168"/>
      <c r="AEL89" s="168"/>
      <c r="AEM89" s="168"/>
      <c r="AEN89" s="168"/>
      <c r="AEO89" s="168"/>
      <c r="AEP89" s="168"/>
      <c r="AEQ89" s="168"/>
      <c r="AER89" s="168"/>
      <c r="AES89" s="168"/>
      <c r="AET89" s="168"/>
      <c r="AEU89" s="168"/>
      <c r="AEV89" s="168"/>
      <c r="AEW89" s="168"/>
      <c r="AEX89" s="168"/>
      <c r="AEY89" s="168"/>
      <c r="AEZ89" s="168"/>
      <c r="AFA89" s="168"/>
      <c r="AFB89" s="168"/>
      <c r="AFC89" s="168"/>
      <c r="AFD89" s="168"/>
      <c r="AFE89" s="168"/>
      <c r="AFF89" s="168"/>
      <c r="AFG89" s="168"/>
      <c r="AFH89" s="168"/>
      <c r="AFI89" s="168"/>
      <c r="AFJ89" s="168"/>
      <c r="AFK89" s="168"/>
      <c r="AFL89" s="168"/>
      <c r="AFM89" s="168"/>
      <c r="AFN89" s="168"/>
      <c r="AFO89" s="168"/>
      <c r="AFP89" s="168"/>
      <c r="AFQ89" s="168"/>
      <c r="AFR89" s="168"/>
      <c r="AFS89" s="168"/>
      <c r="AFT89" s="168"/>
      <c r="AFU89" s="168"/>
      <c r="AFV89" s="168"/>
      <c r="AFW89" s="168"/>
      <c r="AFX89" s="168"/>
      <c r="AFY89" s="168"/>
      <c r="AFZ89" s="168"/>
      <c r="AGA89" s="168"/>
      <c r="AGB89" s="168"/>
      <c r="AGC89" s="168"/>
      <c r="AGD89" s="168"/>
      <c r="AGE89" s="168"/>
      <c r="AGF89" s="168"/>
      <c r="AGG89" s="168"/>
      <c r="AGH89" s="168"/>
      <c r="AGI89" s="168"/>
      <c r="AGJ89" s="168"/>
      <c r="AGK89" s="168"/>
      <c r="AGL89" s="168"/>
      <c r="AGM89" s="168"/>
      <c r="AGN89" s="168"/>
      <c r="AGO89" s="168"/>
      <c r="AGP89" s="168"/>
      <c r="AGQ89" s="168"/>
      <c r="AGR89" s="168"/>
      <c r="AGS89" s="168"/>
      <c r="AGT89" s="168"/>
      <c r="AGU89" s="168"/>
      <c r="AGV89" s="168"/>
      <c r="AGW89" s="168"/>
      <c r="AGX89" s="168"/>
      <c r="AGY89" s="168"/>
      <c r="AGZ89" s="168"/>
      <c r="AHA89" s="168"/>
      <c r="AHB89" s="168"/>
      <c r="AHC89" s="168"/>
      <c r="AHD89" s="168"/>
      <c r="AHE89" s="168"/>
      <c r="AHF89" s="168"/>
      <c r="AHG89" s="168"/>
      <c r="AHH89" s="168"/>
      <c r="AHI89" s="168"/>
      <c r="AHJ89" s="168"/>
      <c r="AHK89" s="168"/>
      <c r="AHL89" s="168"/>
      <c r="AHM89" s="168"/>
      <c r="AHN89" s="168"/>
      <c r="AHO89" s="168"/>
      <c r="AHP89" s="168"/>
      <c r="AHQ89" s="168"/>
      <c r="AHR89" s="168"/>
      <c r="AHS89" s="168"/>
      <c r="AHT89" s="168"/>
      <c r="AHU89" s="168"/>
      <c r="AHV89" s="168"/>
      <c r="AHW89" s="168"/>
      <c r="AHX89" s="168"/>
      <c r="AHY89" s="168"/>
      <c r="AHZ89" s="168"/>
      <c r="AIA89" s="168"/>
      <c r="AIB89" s="168"/>
      <c r="AIC89" s="168"/>
      <c r="AID89" s="168"/>
      <c r="AIE89" s="168"/>
      <c r="AIF89" s="168"/>
      <c r="AIG89" s="168"/>
      <c r="AIH89" s="168"/>
      <c r="AII89" s="168"/>
      <c r="AIJ89" s="168"/>
      <c r="AIK89" s="168"/>
      <c r="AIL89" s="168"/>
      <c r="AIM89" s="168"/>
      <c r="AIN89" s="168"/>
      <c r="AIO89" s="168"/>
      <c r="AIP89" s="168"/>
      <c r="AIQ89" s="168"/>
      <c r="AIR89" s="168"/>
      <c r="AIS89" s="168"/>
      <c r="AIT89" s="168"/>
      <c r="AIU89" s="168"/>
      <c r="AIV89" s="168"/>
      <c r="AIW89" s="168"/>
      <c r="AIX89" s="168"/>
      <c r="AIY89" s="168"/>
      <c r="AIZ89" s="168"/>
      <c r="AJA89" s="168"/>
      <c r="AJB89" s="168"/>
      <c r="AJC89" s="168"/>
      <c r="AJD89" s="168"/>
      <c r="AJE89" s="168"/>
      <c r="AJF89" s="168"/>
      <c r="AJG89" s="168"/>
      <c r="AJH89" s="168"/>
      <c r="AJI89" s="168"/>
      <c r="AJJ89" s="168"/>
      <c r="AJK89" s="168"/>
      <c r="AJL89" s="168"/>
      <c r="AJM89" s="168"/>
      <c r="AJN89" s="168"/>
      <c r="AJO89" s="168"/>
      <c r="AJP89" s="168"/>
      <c r="AJQ89" s="168"/>
      <c r="AJR89" s="168"/>
      <c r="AJS89" s="168"/>
      <c r="AJT89" s="168"/>
      <c r="AJU89" s="168"/>
      <c r="AJV89" s="168"/>
      <c r="AJW89" s="168"/>
      <c r="AJX89" s="168"/>
      <c r="AJY89" s="168"/>
      <c r="AJZ89" s="168"/>
      <c r="AKA89" s="168"/>
      <c r="AKB89" s="168"/>
      <c r="AKC89" s="168"/>
      <c r="AKD89" s="168"/>
      <c r="AKE89" s="168"/>
      <c r="AKF89" s="168"/>
      <c r="AKG89" s="168"/>
      <c r="AKH89" s="168"/>
      <c r="AKI89" s="168"/>
      <c r="AKJ89" s="168"/>
      <c r="AKK89" s="168"/>
      <c r="AKL89" s="168"/>
      <c r="AKM89" s="168"/>
      <c r="AKN89" s="168"/>
      <c r="AKO89" s="168"/>
      <c r="AKP89" s="168"/>
      <c r="AKQ89" s="168"/>
      <c r="AKR89" s="168"/>
      <c r="AKS89" s="168"/>
      <c r="AKT89" s="168"/>
      <c r="AKU89" s="168"/>
      <c r="AKV89" s="168"/>
      <c r="AKW89" s="168"/>
      <c r="AKX89" s="168"/>
      <c r="AKY89" s="168"/>
      <c r="AKZ89" s="168"/>
      <c r="ALA89" s="168"/>
      <c r="ALB89" s="168"/>
      <c r="ALC89" s="168"/>
      <c r="ALD89" s="168"/>
      <c r="ALE89" s="168"/>
      <c r="ALF89" s="168"/>
      <c r="ALG89" s="168"/>
      <c r="ALH89" s="168"/>
      <c r="ALI89" s="168"/>
      <c r="ALJ89" s="168"/>
      <c r="ALK89" s="168"/>
      <c r="ALL89" s="168"/>
      <c r="ALM89" s="168"/>
      <c r="ALN89" s="168"/>
      <c r="ALO89" s="168"/>
      <c r="ALP89" s="168"/>
      <c r="ALQ89" s="168"/>
      <c r="ALR89" s="168"/>
      <c r="ALS89" s="168"/>
      <c r="ALT89" s="168"/>
      <c r="ALU89" s="168"/>
      <c r="ALV89" s="168"/>
      <c r="ALW89" s="168"/>
      <c r="ALX89" s="168"/>
      <c r="ALY89" s="168"/>
      <c r="ALZ89" s="168"/>
      <c r="AMA89" s="168"/>
    </row>
    <row r="90" spans="2:1015" s="153" customFormat="1" ht="17.399999999999999" x14ac:dyDescent="0.3">
      <c r="B90" s="288"/>
      <c r="C90" s="288"/>
      <c r="D90" s="288"/>
      <c r="E90" s="288"/>
      <c r="F90" s="288"/>
      <c r="G90" s="288"/>
      <c r="H90" s="289"/>
      <c r="I90" s="289"/>
      <c r="J90" s="289"/>
      <c r="K90" s="289"/>
      <c r="L90" s="290"/>
      <c r="M90" s="277"/>
      <c r="N90" s="277"/>
      <c r="O90" s="277"/>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68"/>
      <c r="FM90" s="168"/>
      <c r="FN90" s="168"/>
      <c r="FO90" s="168"/>
      <c r="FP90" s="168"/>
      <c r="FQ90" s="168"/>
      <c r="FR90" s="168"/>
      <c r="FS90" s="168"/>
      <c r="FT90" s="168"/>
      <c r="FU90" s="168"/>
      <c r="FV90" s="168"/>
      <c r="FW90" s="168"/>
      <c r="FX90" s="168"/>
      <c r="FY90" s="168"/>
      <c r="FZ90" s="168"/>
      <c r="GA90" s="168"/>
      <c r="GB90" s="168"/>
      <c r="GC90" s="168"/>
      <c r="GD90" s="168"/>
      <c r="GE90" s="168"/>
      <c r="GF90" s="168"/>
      <c r="GG90" s="168"/>
      <c r="GH90" s="168"/>
      <c r="GI90" s="168"/>
      <c r="GJ90" s="168"/>
      <c r="GK90" s="168"/>
      <c r="GL90" s="168"/>
      <c r="GM90" s="168"/>
      <c r="GN90" s="168"/>
      <c r="GO90" s="168"/>
      <c r="GP90" s="168"/>
      <c r="GQ90" s="168"/>
      <c r="GR90" s="168"/>
      <c r="GS90" s="168"/>
      <c r="GT90" s="168"/>
      <c r="GU90" s="168"/>
      <c r="GV90" s="168"/>
      <c r="GW90" s="168"/>
      <c r="GX90" s="168"/>
      <c r="GY90" s="168"/>
      <c r="GZ90" s="168"/>
      <c r="HA90" s="168"/>
      <c r="HB90" s="168"/>
      <c r="HC90" s="168"/>
      <c r="HD90" s="168"/>
      <c r="HE90" s="168"/>
      <c r="HF90" s="168"/>
      <c r="HG90" s="168"/>
      <c r="HH90" s="168"/>
      <c r="HI90" s="168"/>
      <c r="HJ90" s="168"/>
      <c r="HK90" s="168"/>
      <c r="HL90" s="168"/>
      <c r="HM90" s="168"/>
      <c r="HN90" s="168"/>
      <c r="HO90" s="168"/>
      <c r="HP90" s="168"/>
      <c r="HQ90" s="168"/>
      <c r="HR90" s="168"/>
      <c r="HS90" s="168"/>
      <c r="HT90" s="168"/>
      <c r="HU90" s="168"/>
      <c r="HV90" s="168"/>
      <c r="HW90" s="168"/>
      <c r="HX90" s="168"/>
      <c r="HY90" s="168"/>
      <c r="HZ90" s="168"/>
      <c r="IA90" s="168"/>
      <c r="IB90" s="168"/>
      <c r="IC90" s="168"/>
      <c r="ID90" s="168"/>
      <c r="IE90" s="168"/>
      <c r="IF90" s="168"/>
      <c r="IG90" s="168"/>
      <c r="IH90" s="168"/>
      <c r="II90" s="168"/>
      <c r="IJ90" s="168"/>
      <c r="IK90" s="168"/>
      <c r="IL90" s="168"/>
      <c r="IM90" s="168"/>
      <c r="IN90" s="168"/>
      <c r="IO90" s="168"/>
      <c r="IP90" s="168"/>
      <c r="IQ90" s="168"/>
      <c r="IR90" s="168"/>
      <c r="IS90" s="168"/>
      <c r="IT90" s="168"/>
      <c r="IU90" s="168"/>
      <c r="IV90" s="168"/>
      <c r="IW90" s="168"/>
      <c r="IX90" s="168"/>
      <c r="IY90" s="168"/>
      <c r="IZ90" s="168"/>
      <c r="JA90" s="168"/>
      <c r="JB90" s="168"/>
      <c r="JC90" s="168"/>
      <c r="JD90" s="168"/>
      <c r="JE90" s="168"/>
      <c r="JF90" s="168"/>
      <c r="JG90" s="168"/>
      <c r="JH90" s="168"/>
      <c r="JI90" s="168"/>
      <c r="JJ90" s="168"/>
      <c r="JK90" s="168"/>
      <c r="JL90" s="168"/>
      <c r="JM90" s="168"/>
      <c r="JN90" s="168"/>
      <c r="JO90" s="168"/>
      <c r="JP90" s="168"/>
      <c r="JQ90" s="168"/>
      <c r="JR90" s="168"/>
      <c r="JS90" s="168"/>
      <c r="JT90" s="168"/>
      <c r="JU90" s="168"/>
      <c r="JV90" s="168"/>
      <c r="JW90" s="168"/>
      <c r="JX90" s="168"/>
      <c r="JY90" s="168"/>
      <c r="JZ90" s="168"/>
      <c r="KA90" s="168"/>
      <c r="KB90" s="168"/>
      <c r="KC90" s="168"/>
      <c r="KD90" s="168"/>
      <c r="KE90" s="168"/>
      <c r="KF90" s="168"/>
      <c r="KG90" s="168"/>
      <c r="KH90" s="168"/>
      <c r="KI90" s="168"/>
      <c r="KJ90" s="168"/>
      <c r="KK90" s="168"/>
      <c r="KL90" s="168"/>
      <c r="KM90" s="168"/>
      <c r="KN90" s="168"/>
      <c r="KO90" s="168"/>
      <c r="KP90" s="168"/>
      <c r="KQ90" s="168"/>
      <c r="KR90" s="168"/>
      <c r="KS90" s="168"/>
      <c r="KT90" s="168"/>
      <c r="KU90" s="168"/>
      <c r="KV90" s="168"/>
      <c r="KW90" s="168"/>
      <c r="KX90" s="168"/>
      <c r="KY90" s="168"/>
      <c r="KZ90" s="168"/>
      <c r="LA90" s="168"/>
      <c r="LB90" s="168"/>
      <c r="LC90" s="168"/>
      <c r="LD90" s="168"/>
      <c r="LE90" s="168"/>
      <c r="LF90" s="168"/>
      <c r="LG90" s="168"/>
      <c r="LH90" s="168"/>
      <c r="LI90" s="168"/>
      <c r="LJ90" s="168"/>
      <c r="LK90" s="168"/>
      <c r="LL90" s="168"/>
      <c r="LM90" s="168"/>
      <c r="LN90" s="168"/>
      <c r="LO90" s="168"/>
      <c r="LP90" s="168"/>
      <c r="LQ90" s="168"/>
      <c r="LR90" s="168"/>
      <c r="LS90" s="168"/>
      <c r="LT90" s="168"/>
      <c r="LU90" s="168"/>
      <c r="LV90" s="168"/>
      <c r="LW90" s="168"/>
      <c r="LX90" s="168"/>
      <c r="LY90" s="168"/>
      <c r="LZ90" s="168"/>
      <c r="MA90" s="168"/>
      <c r="MB90" s="168"/>
      <c r="MC90" s="168"/>
      <c r="MD90" s="168"/>
      <c r="ME90" s="168"/>
      <c r="MF90" s="168"/>
      <c r="MG90" s="168"/>
      <c r="MH90" s="168"/>
      <c r="MI90" s="168"/>
      <c r="MJ90" s="168"/>
      <c r="MK90" s="168"/>
      <c r="ML90" s="168"/>
      <c r="MM90" s="168"/>
      <c r="MN90" s="168"/>
      <c r="MO90" s="168"/>
      <c r="MP90" s="168"/>
      <c r="MQ90" s="168"/>
      <c r="MR90" s="168"/>
      <c r="MS90" s="168"/>
      <c r="MT90" s="168"/>
      <c r="MU90" s="168"/>
      <c r="MV90" s="168"/>
      <c r="MW90" s="168"/>
      <c r="MX90" s="168"/>
      <c r="MY90" s="168"/>
      <c r="MZ90" s="168"/>
      <c r="NA90" s="168"/>
      <c r="NB90" s="168"/>
      <c r="NC90" s="168"/>
      <c r="ND90" s="168"/>
      <c r="NE90" s="168"/>
      <c r="NF90" s="168"/>
      <c r="NG90" s="168"/>
      <c r="NH90" s="168"/>
      <c r="NI90" s="168"/>
      <c r="NJ90" s="168"/>
      <c r="NK90" s="168"/>
      <c r="NL90" s="168"/>
      <c r="NM90" s="168"/>
      <c r="NN90" s="168"/>
      <c r="NO90" s="168"/>
      <c r="NP90" s="168"/>
      <c r="NQ90" s="168"/>
      <c r="NR90" s="168"/>
      <c r="NS90" s="168"/>
      <c r="NT90" s="168"/>
      <c r="NU90" s="168"/>
      <c r="NV90" s="168"/>
      <c r="NW90" s="168"/>
      <c r="NX90" s="168"/>
      <c r="NY90" s="168"/>
      <c r="NZ90" s="168"/>
      <c r="OA90" s="168"/>
      <c r="OB90" s="168"/>
      <c r="OC90" s="168"/>
      <c r="OD90" s="168"/>
      <c r="OE90" s="168"/>
      <c r="OF90" s="168"/>
      <c r="OG90" s="168"/>
      <c r="OH90" s="168"/>
      <c r="OI90" s="168"/>
      <c r="OJ90" s="168"/>
      <c r="OK90" s="168"/>
      <c r="OL90" s="168"/>
      <c r="OM90" s="168"/>
      <c r="ON90" s="168"/>
      <c r="OO90" s="168"/>
      <c r="OP90" s="168"/>
      <c r="OQ90" s="168"/>
      <c r="OR90" s="168"/>
      <c r="OS90" s="168"/>
      <c r="OT90" s="168"/>
      <c r="OU90" s="168"/>
      <c r="OV90" s="168"/>
      <c r="OW90" s="168"/>
      <c r="OX90" s="168"/>
      <c r="OY90" s="168"/>
      <c r="OZ90" s="168"/>
      <c r="PA90" s="168"/>
      <c r="PB90" s="168"/>
      <c r="PC90" s="168"/>
      <c r="PD90" s="168"/>
      <c r="PE90" s="168"/>
      <c r="PF90" s="168"/>
      <c r="PG90" s="168"/>
      <c r="PH90" s="168"/>
      <c r="PI90" s="168"/>
      <c r="PJ90" s="168"/>
      <c r="PK90" s="168"/>
      <c r="PL90" s="168"/>
      <c r="PM90" s="168"/>
      <c r="PN90" s="168"/>
      <c r="PO90" s="168"/>
      <c r="PP90" s="168"/>
      <c r="PQ90" s="168"/>
      <c r="PR90" s="168"/>
      <c r="PS90" s="168"/>
      <c r="PT90" s="168"/>
      <c r="PU90" s="168"/>
      <c r="PV90" s="168"/>
      <c r="PW90" s="168"/>
      <c r="PX90" s="168"/>
      <c r="PY90" s="168"/>
      <c r="PZ90" s="168"/>
      <c r="QA90" s="168"/>
      <c r="QB90" s="168"/>
      <c r="QC90" s="168"/>
      <c r="QD90" s="168"/>
      <c r="QE90" s="168"/>
      <c r="QF90" s="168"/>
      <c r="QG90" s="168"/>
      <c r="QH90" s="168"/>
      <c r="QI90" s="168"/>
      <c r="QJ90" s="168"/>
      <c r="QK90" s="168"/>
      <c r="QL90" s="168"/>
      <c r="QM90" s="168"/>
      <c r="QN90" s="168"/>
      <c r="QO90" s="168"/>
      <c r="QP90" s="168"/>
      <c r="QQ90" s="168"/>
      <c r="QR90" s="168"/>
      <c r="QS90" s="168"/>
      <c r="QT90" s="168"/>
      <c r="QU90" s="168"/>
      <c r="QV90" s="168"/>
      <c r="QW90" s="168"/>
      <c r="QX90" s="168"/>
      <c r="QY90" s="168"/>
      <c r="QZ90" s="168"/>
      <c r="RA90" s="168"/>
      <c r="RB90" s="168"/>
      <c r="RC90" s="168"/>
      <c r="RD90" s="168"/>
      <c r="RE90" s="168"/>
      <c r="RF90" s="168"/>
      <c r="RG90" s="168"/>
      <c r="RH90" s="168"/>
      <c r="RI90" s="168"/>
      <c r="RJ90" s="168"/>
      <c r="RK90" s="168"/>
      <c r="RL90" s="168"/>
      <c r="RM90" s="168"/>
      <c r="RN90" s="168"/>
      <c r="RO90" s="168"/>
      <c r="RP90" s="168"/>
      <c r="RQ90" s="168"/>
      <c r="RR90" s="168"/>
      <c r="RS90" s="168"/>
      <c r="RT90" s="168"/>
      <c r="RU90" s="168"/>
      <c r="RV90" s="168"/>
      <c r="RW90" s="168"/>
      <c r="RX90" s="168"/>
      <c r="RY90" s="168"/>
      <c r="RZ90" s="168"/>
      <c r="SA90" s="168"/>
      <c r="SB90" s="168"/>
      <c r="SC90" s="168"/>
      <c r="SD90" s="168"/>
      <c r="SE90" s="168"/>
      <c r="SF90" s="168"/>
      <c r="SG90" s="168"/>
      <c r="SH90" s="168"/>
      <c r="SI90" s="168"/>
      <c r="SJ90" s="168"/>
      <c r="SK90" s="168"/>
      <c r="SL90" s="168"/>
      <c r="SM90" s="168"/>
      <c r="SN90" s="168"/>
      <c r="SO90" s="168"/>
      <c r="SP90" s="168"/>
      <c r="SQ90" s="168"/>
      <c r="SR90" s="168"/>
      <c r="SS90" s="168"/>
      <c r="ST90" s="168"/>
      <c r="SU90" s="168"/>
      <c r="SV90" s="168"/>
      <c r="SW90" s="168"/>
      <c r="SX90" s="168"/>
      <c r="SY90" s="168"/>
      <c r="SZ90" s="168"/>
      <c r="TA90" s="168"/>
      <c r="TB90" s="168"/>
      <c r="TC90" s="168"/>
      <c r="TD90" s="168"/>
      <c r="TE90" s="168"/>
      <c r="TF90" s="168"/>
      <c r="TG90" s="168"/>
      <c r="TH90" s="168"/>
      <c r="TI90" s="168"/>
      <c r="TJ90" s="168"/>
      <c r="TK90" s="168"/>
      <c r="TL90" s="168"/>
      <c r="TM90" s="168"/>
      <c r="TN90" s="168"/>
      <c r="TO90" s="168"/>
      <c r="TP90" s="168"/>
      <c r="TQ90" s="168"/>
      <c r="TR90" s="168"/>
      <c r="TS90" s="168"/>
      <c r="TT90" s="168"/>
      <c r="TU90" s="168"/>
      <c r="TV90" s="168"/>
      <c r="TW90" s="168"/>
      <c r="TX90" s="168"/>
      <c r="TY90" s="168"/>
      <c r="TZ90" s="168"/>
      <c r="UA90" s="168"/>
      <c r="UB90" s="168"/>
      <c r="UC90" s="168"/>
      <c r="UD90" s="168"/>
      <c r="UE90" s="168"/>
      <c r="UF90" s="168"/>
      <c r="UG90" s="168"/>
      <c r="UH90" s="168"/>
      <c r="UI90" s="168"/>
      <c r="UJ90" s="168"/>
      <c r="UK90" s="168"/>
      <c r="UL90" s="168"/>
      <c r="UM90" s="168"/>
      <c r="UN90" s="168"/>
      <c r="UO90" s="168"/>
      <c r="UP90" s="168"/>
      <c r="UQ90" s="168"/>
      <c r="UR90" s="168"/>
      <c r="US90" s="168"/>
      <c r="UT90" s="168"/>
      <c r="UU90" s="168"/>
      <c r="UV90" s="168"/>
      <c r="UW90" s="168"/>
      <c r="UX90" s="168"/>
      <c r="UY90" s="168"/>
      <c r="UZ90" s="168"/>
      <c r="VA90" s="168"/>
      <c r="VB90" s="168"/>
      <c r="VC90" s="168"/>
      <c r="VD90" s="168"/>
      <c r="VE90" s="168"/>
      <c r="VF90" s="168"/>
      <c r="VG90" s="168"/>
      <c r="VH90" s="168"/>
      <c r="VI90" s="168"/>
      <c r="VJ90" s="168"/>
      <c r="VK90" s="168"/>
      <c r="VL90" s="168"/>
      <c r="VM90" s="168"/>
      <c r="VN90" s="168"/>
      <c r="VO90" s="168"/>
      <c r="VP90" s="168"/>
      <c r="VQ90" s="168"/>
      <c r="VR90" s="168"/>
      <c r="VS90" s="168"/>
      <c r="VT90" s="168"/>
      <c r="VU90" s="168"/>
      <c r="VV90" s="168"/>
      <c r="VW90" s="168"/>
      <c r="VX90" s="168"/>
      <c r="VY90" s="168"/>
      <c r="VZ90" s="168"/>
      <c r="WA90" s="168"/>
      <c r="WB90" s="168"/>
      <c r="WC90" s="168"/>
      <c r="WD90" s="168"/>
      <c r="WE90" s="168"/>
      <c r="WF90" s="168"/>
      <c r="WG90" s="168"/>
      <c r="WH90" s="168"/>
      <c r="WI90" s="168"/>
      <c r="WJ90" s="168"/>
      <c r="WK90" s="168"/>
      <c r="WL90" s="168"/>
      <c r="WM90" s="168"/>
      <c r="WN90" s="168"/>
      <c r="WO90" s="168"/>
      <c r="WP90" s="168"/>
      <c r="WQ90" s="168"/>
      <c r="WR90" s="168"/>
      <c r="WS90" s="168"/>
      <c r="WT90" s="168"/>
      <c r="WU90" s="168"/>
      <c r="WV90" s="168"/>
      <c r="WW90" s="168"/>
      <c r="WX90" s="168"/>
      <c r="WY90" s="168"/>
      <c r="WZ90" s="168"/>
      <c r="XA90" s="168"/>
      <c r="XB90" s="168"/>
      <c r="XC90" s="168"/>
      <c r="XD90" s="168"/>
      <c r="XE90" s="168"/>
      <c r="XF90" s="168"/>
      <c r="XG90" s="168"/>
      <c r="XH90" s="168"/>
      <c r="XI90" s="168"/>
      <c r="XJ90" s="168"/>
      <c r="XK90" s="168"/>
      <c r="XL90" s="168"/>
      <c r="XM90" s="168"/>
      <c r="XN90" s="168"/>
      <c r="XO90" s="168"/>
      <c r="XP90" s="168"/>
      <c r="XQ90" s="168"/>
      <c r="XR90" s="168"/>
      <c r="XS90" s="168"/>
      <c r="XT90" s="168"/>
      <c r="XU90" s="168"/>
      <c r="XV90" s="168"/>
      <c r="XW90" s="168"/>
      <c r="XX90" s="168"/>
      <c r="XY90" s="168"/>
      <c r="XZ90" s="168"/>
      <c r="YA90" s="168"/>
      <c r="YB90" s="168"/>
      <c r="YC90" s="168"/>
      <c r="YD90" s="168"/>
      <c r="YE90" s="168"/>
      <c r="YF90" s="168"/>
      <c r="YG90" s="168"/>
      <c r="YH90" s="168"/>
      <c r="YI90" s="168"/>
      <c r="YJ90" s="168"/>
      <c r="YK90" s="168"/>
      <c r="YL90" s="168"/>
      <c r="YM90" s="168"/>
      <c r="YN90" s="168"/>
      <c r="YO90" s="168"/>
      <c r="YP90" s="168"/>
      <c r="YQ90" s="168"/>
      <c r="YR90" s="168"/>
      <c r="YS90" s="168"/>
      <c r="YT90" s="168"/>
      <c r="YU90" s="168"/>
      <c r="YV90" s="168"/>
      <c r="YW90" s="168"/>
      <c r="YX90" s="168"/>
      <c r="YY90" s="168"/>
      <c r="YZ90" s="168"/>
      <c r="ZA90" s="168"/>
      <c r="ZB90" s="168"/>
      <c r="ZC90" s="168"/>
      <c r="ZD90" s="168"/>
      <c r="ZE90" s="168"/>
      <c r="ZF90" s="168"/>
      <c r="ZG90" s="168"/>
      <c r="ZH90" s="168"/>
      <c r="ZI90" s="168"/>
      <c r="ZJ90" s="168"/>
      <c r="ZK90" s="168"/>
      <c r="ZL90" s="168"/>
      <c r="ZM90" s="168"/>
      <c r="ZN90" s="168"/>
      <c r="ZO90" s="168"/>
      <c r="ZP90" s="168"/>
      <c r="ZQ90" s="168"/>
      <c r="ZR90" s="168"/>
      <c r="ZS90" s="168"/>
      <c r="ZT90" s="168"/>
      <c r="ZU90" s="168"/>
      <c r="ZV90" s="168"/>
      <c r="ZW90" s="168"/>
      <c r="ZX90" s="168"/>
      <c r="ZY90" s="168"/>
      <c r="ZZ90" s="168"/>
      <c r="AAA90" s="168"/>
      <c r="AAB90" s="168"/>
      <c r="AAC90" s="168"/>
      <c r="AAD90" s="168"/>
      <c r="AAE90" s="168"/>
      <c r="AAF90" s="168"/>
      <c r="AAG90" s="168"/>
      <c r="AAH90" s="168"/>
      <c r="AAI90" s="168"/>
      <c r="AAJ90" s="168"/>
      <c r="AAK90" s="168"/>
      <c r="AAL90" s="168"/>
      <c r="AAM90" s="168"/>
      <c r="AAN90" s="168"/>
      <c r="AAO90" s="168"/>
      <c r="AAP90" s="168"/>
      <c r="AAQ90" s="168"/>
      <c r="AAR90" s="168"/>
      <c r="AAS90" s="168"/>
      <c r="AAT90" s="168"/>
      <c r="AAU90" s="168"/>
      <c r="AAV90" s="168"/>
      <c r="AAW90" s="168"/>
      <c r="AAX90" s="168"/>
      <c r="AAY90" s="168"/>
      <c r="AAZ90" s="168"/>
      <c r="ABA90" s="168"/>
      <c r="ABB90" s="168"/>
      <c r="ABC90" s="168"/>
      <c r="ABD90" s="168"/>
      <c r="ABE90" s="168"/>
      <c r="ABF90" s="168"/>
      <c r="ABG90" s="168"/>
      <c r="ABH90" s="168"/>
      <c r="ABI90" s="168"/>
      <c r="ABJ90" s="168"/>
      <c r="ABK90" s="168"/>
      <c r="ABL90" s="168"/>
      <c r="ABM90" s="168"/>
      <c r="ABN90" s="168"/>
      <c r="ABO90" s="168"/>
      <c r="ABP90" s="168"/>
      <c r="ABQ90" s="168"/>
      <c r="ABR90" s="168"/>
      <c r="ABS90" s="168"/>
      <c r="ABT90" s="168"/>
      <c r="ABU90" s="168"/>
      <c r="ABV90" s="168"/>
      <c r="ABW90" s="168"/>
      <c r="ABX90" s="168"/>
      <c r="ABY90" s="168"/>
      <c r="ABZ90" s="168"/>
      <c r="ACA90" s="168"/>
      <c r="ACB90" s="168"/>
      <c r="ACC90" s="168"/>
      <c r="ACD90" s="168"/>
      <c r="ACE90" s="168"/>
      <c r="ACF90" s="168"/>
      <c r="ACG90" s="168"/>
      <c r="ACH90" s="168"/>
      <c r="ACI90" s="168"/>
      <c r="ACJ90" s="168"/>
      <c r="ACK90" s="168"/>
      <c r="ACL90" s="168"/>
      <c r="ACM90" s="168"/>
      <c r="ACN90" s="168"/>
      <c r="ACO90" s="168"/>
      <c r="ACP90" s="168"/>
      <c r="ACQ90" s="168"/>
      <c r="ACR90" s="168"/>
      <c r="ACS90" s="168"/>
      <c r="ACT90" s="168"/>
      <c r="ACU90" s="168"/>
      <c r="ACV90" s="168"/>
      <c r="ACW90" s="168"/>
      <c r="ACX90" s="168"/>
      <c r="ACY90" s="168"/>
      <c r="ACZ90" s="168"/>
      <c r="ADA90" s="168"/>
      <c r="ADB90" s="168"/>
      <c r="ADC90" s="168"/>
      <c r="ADD90" s="168"/>
      <c r="ADE90" s="168"/>
      <c r="ADF90" s="168"/>
      <c r="ADG90" s="168"/>
      <c r="ADH90" s="168"/>
      <c r="ADI90" s="168"/>
      <c r="ADJ90" s="168"/>
      <c r="ADK90" s="168"/>
      <c r="ADL90" s="168"/>
      <c r="ADM90" s="168"/>
      <c r="ADN90" s="168"/>
      <c r="ADO90" s="168"/>
      <c r="ADP90" s="168"/>
      <c r="ADQ90" s="168"/>
      <c r="ADR90" s="168"/>
      <c r="ADS90" s="168"/>
      <c r="ADT90" s="168"/>
      <c r="ADU90" s="168"/>
      <c r="ADV90" s="168"/>
      <c r="ADW90" s="168"/>
      <c r="ADX90" s="168"/>
      <c r="ADY90" s="168"/>
      <c r="ADZ90" s="168"/>
      <c r="AEA90" s="168"/>
      <c r="AEB90" s="168"/>
      <c r="AEC90" s="168"/>
      <c r="AED90" s="168"/>
      <c r="AEE90" s="168"/>
      <c r="AEF90" s="168"/>
      <c r="AEG90" s="168"/>
      <c r="AEH90" s="168"/>
      <c r="AEI90" s="168"/>
      <c r="AEJ90" s="168"/>
      <c r="AEK90" s="168"/>
      <c r="AEL90" s="168"/>
      <c r="AEM90" s="168"/>
      <c r="AEN90" s="168"/>
      <c r="AEO90" s="168"/>
      <c r="AEP90" s="168"/>
      <c r="AEQ90" s="168"/>
      <c r="AER90" s="168"/>
      <c r="AES90" s="168"/>
      <c r="AET90" s="168"/>
      <c r="AEU90" s="168"/>
      <c r="AEV90" s="168"/>
      <c r="AEW90" s="168"/>
      <c r="AEX90" s="168"/>
      <c r="AEY90" s="168"/>
      <c r="AEZ90" s="168"/>
      <c r="AFA90" s="168"/>
      <c r="AFB90" s="168"/>
      <c r="AFC90" s="168"/>
      <c r="AFD90" s="168"/>
      <c r="AFE90" s="168"/>
      <c r="AFF90" s="168"/>
      <c r="AFG90" s="168"/>
      <c r="AFH90" s="168"/>
      <c r="AFI90" s="168"/>
      <c r="AFJ90" s="168"/>
      <c r="AFK90" s="168"/>
      <c r="AFL90" s="168"/>
      <c r="AFM90" s="168"/>
      <c r="AFN90" s="168"/>
      <c r="AFO90" s="168"/>
      <c r="AFP90" s="168"/>
      <c r="AFQ90" s="168"/>
      <c r="AFR90" s="168"/>
      <c r="AFS90" s="168"/>
      <c r="AFT90" s="168"/>
      <c r="AFU90" s="168"/>
      <c r="AFV90" s="168"/>
      <c r="AFW90" s="168"/>
      <c r="AFX90" s="168"/>
      <c r="AFY90" s="168"/>
      <c r="AFZ90" s="168"/>
      <c r="AGA90" s="168"/>
      <c r="AGB90" s="168"/>
      <c r="AGC90" s="168"/>
      <c r="AGD90" s="168"/>
      <c r="AGE90" s="168"/>
      <c r="AGF90" s="168"/>
      <c r="AGG90" s="168"/>
      <c r="AGH90" s="168"/>
      <c r="AGI90" s="168"/>
      <c r="AGJ90" s="168"/>
      <c r="AGK90" s="168"/>
      <c r="AGL90" s="168"/>
      <c r="AGM90" s="168"/>
      <c r="AGN90" s="168"/>
      <c r="AGO90" s="168"/>
      <c r="AGP90" s="168"/>
      <c r="AGQ90" s="168"/>
      <c r="AGR90" s="168"/>
      <c r="AGS90" s="168"/>
      <c r="AGT90" s="168"/>
      <c r="AGU90" s="168"/>
      <c r="AGV90" s="168"/>
      <c r="AGW90" s="168"/>
      <c r="AGX90" s="168"/>
      <c r="AGY90" s="168"/>
      <c r="AGZ90" s="168"/>
      <c r="AHA90" s="168"/>
      <c r="AHB90" s="168"/>
      <c r="AHC90" s="168"/>
      <c r="AHD90" s="168"/>
      <c r="AHE90" s="168"/>
      <c r="AHF90" s="168"/>
      <c r="AHG90" s="168"/>
      <c r="AHH90" s="168"/>
      <c r="AHI90" s="168"/>
      <c r="AHJ90" s="168"/>
      <c r="AHK90" s="168"/>
      <c r="AHL90" s="168"/>
      <c r="AHM90" s="168"/>
      <c r="AHN90" s="168"/>
      <c r="AHO90" s="168"/>
      <c r="AHP90" s="168"/>
      <c r="AHQ90" s="168"/>
      <c r="AHR90" s="168"/>
      <c r="AHS90" s="168"/>
      <c r="AHT90" s="168"/>
      <c r="AHU90" s="168"/>
      <c r="AHV90" s="168"/>
      <c r="AHW90" s="168"/>
      <c r="AHX90" s="168"/>
      <c r="AHY90" s="168"/>
      <c r="AHZ90" s="168"/>
      <c r="AIA90" s="168"/>
      <c r="AIB90" s="168"/>
      <c r="AIC90" s="168"/>
      <c r="AID90" s="168"/>
      <c r="AIE90" s="168"/>
      <c r="AIF90" s="168"/>
      <c r="AIG90" s="168"/>
      <c r="AIH90" s="168"/>
      <c r="AII90" s="168"/>
      <c r="AIJ90" s="168"/>
      <c r="AIK90" s="168"/>
      <c r="AIL90" s="168"/>
      <c r="AIM90" s="168"/>
      <c r="AIN90" s="168"/>
      <c r="AIO90" s="168"/>
      <c r="AIP90" s="168"/>
      <c r="AIQ90" s="168"/>
      <c r="AIR90" s="168"/>
      <c r="AIS90" s="168"/>
      <c r="AIT90" s="168"/>
      <c r="AIU90" s="168"/>
      <c r="AIV90" s="168"/>
      <c r="AIW90" s="168"/>
      <c r="AIX90" s="168"/>
      <c r="AIY90" s="168"/>
      <c r="AIZ90" s="168"/>
      <c r="AJA90" s="168"/>
      <c r="AJB90" s="168"/>
      <c r="AJC90" s="168"/>
      <c r="AJD90" s="168"/>
      <c r="AJE90" s="168"/>
      <c r="AJF90" s="168"/>
      <c r="AJG90" s="168"/>
      <c r="AJH90" s="168"/>
      <c r="AJI90" s="168"/>
      <c r="AJJ90" s="168"/>
      <c r="AJK90" s="168"/>
      <c r="AJL90" s="168"/>
      <c r="AJM90" s="168"/>
      <c r="AJN90" s="168"/>
      <c r="AJO90" s="168"/>
      <c r="AJP90" s="168"/>
      <c r="AJQ90" s="168"/>
      <c r="AJR90" s="168"/>
      <c r="AJS90" s="168"/>
      <c r="AJT90" s="168"/>
      <c r="AJU90" s="168"/>
      <c r="AJV90" s="168"/>
      <c r="AJW90" s="168"/>
      <c r="AJX90" s="168"/>
      <c r="AJY90" s="168"/>
      <c r="AJZ90" s="168"/>
      <c r="AKA90" s="168"/>
      <c r="AKB90" s="168"/>
      <c r="AKC90" s="168"/>
      <c r="AKD90" s="168"/>
      <c r="AKE90" s="168"/>
      <c r="AKF90" s="168"/>
      <c r="AKG90" s="168"/>
      <c r="AKH90" s="168"/>
      <c r="AKI90" s="168"/>
      <c r="AKJ90" s="168"/>
      <c r="AKK90" s="168"/>
      <c r="AKL90" s="168"/>
      <c r="AKM90" s="168"/>
      <c r="AKN90" s="168"/>
      <c r="AKO90" s="168"/>
      <c r="AKP90" s="168"/>
      <c r="AKQ90" s="168"/>
      <c r="AKR90" s="168"/>
      <c r="AKS90" s="168"/>
      <c r="AKT90" s="168"/>
      <c r="AKU90" s="168"/>
      <c r="AKV90" s="168"/>
      <c r="AKW90" s="168"/>
      <c r="AKX90" s="168"/>
      <c r="AKY90" s="168"/>
      <c r="AKZ90" s="168"/>
      <c r="ALA90" s="168"/>
      <c r="ALB90" s="168"/>
      <c r="ALC90" s="168"/>
      <c r="ALD90" s="168"/>
      <c r="ALE90" s="168"/>
      <c r="ALF90" s="168"/>
      <c r="ALG90" s="168"/>
      <c r="ALH90" s="168"/>
      <c r="ALI90" s="168"/>
      <c r="ALJ90" s="168"/>
      <c r="ALK90" s="168"/>
      <c r="ALL90" s="168"/>
      <c r="ALM90" s="168"/>
      <c r="ALN90" s="168"/>
      <c r="ALO90" s="168"/>
      <c r="ALP90" s="168"/>
      <c r="ALQ90" s="168"/>
      <c r="ALR90" s="168"/>
      <c r="ALS90" s="168"/>
      <c r="ALT90" s="168"/>
      <c r="ALU90" s="168"/>
      <c r="ALV90" s="168"/>
      <c r="ALW90" s="168"/>
      <c r="ALX90" s="168"/>
      <c r="ALY90" s="168"/>
      <c r="ALZ90" s="168"/>
      <c r="AMA90" s="168"/>
    </row>
    <row r="91" spans="2:1015" s="153" customFormat="1" ht="17.399999999999999" x14ac:dyDescent="0.3">
      <c r="B91" s="288"/>
      <c r="C91" s="288"/>
      <c r="D91" s="288"/>
      <c r="E91" s="288"/>
      <c r="F91" s="288"/>
      <c r="G91" s="288"/>
      <c r="H91" s="289"/>
      <c r="I91" s="289"/>
      <c r="J91" s="289"/>
      <c r="K91" s="289"/>
      <c r="L91" s="290"/>
      <c r="M91" s="277"/>
      <c r="N91" s="277"/>
      <c r="O91" s="277"/>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c r="IU91" s="168"/>
      <c r="IV91" s="168"/>
      <c r="IW91" s="168"/>
      <c r="IX91" s="168"/>
      <c r="IY91" s="168"/>
      <c r="IZ91" s="168"/>
      <c r="JA91" s="168"/>
      <c r="JB91" s="168"/>
      <c r="JC91" s="168"/>
      <c r="JD91" s="168"/>
      <c r="JE91" s="168"/>
      <c r="JF91" s="168"/>
      <c r="JG91" s="168"/>
      <c r="JH91" s="168"/>
      <c r="JI91" s="168"/>
      <c r="JJ91" s="168"/>
      <c r="JK91" s="168"/>
      <c r="JL91" s="168"/>
      <c r="JM91" s="168"/>
      <c r="JN91" s="168"/>
      <c r="JO91" s="168"/>
      <c r="JP91" s="168"/>
      <c r="JQ91" s="168"/>
      <c r="JR91" s="168"/>
      <c r="JS91" s="168"/>
      <c r="JT91" s="168"/>
      <c r="JU91" s="168"/>
      <c r="JV91" s="168"/>
      <c r="JW91" s="168"/>
      <c r="JX91" s="168"/>
      <c r="JY91" s="168"/>
      <c r="JZ91" s="168"/>
      <c r="KA91" s="168"/>
      <c r="KB91" s="168"/>
      <c r="KC91" s="168"/>
      <c r="KD91" s="168"/>
      <c r="KE91" s="168"/>
      <c r="KF91" s="168"/>
      <c r="KG91" s="168"/>
      <c r="KH91" s="168"/>
      <c r="KI91" s="168"/>
      <c r="KJ91" s="168"/>
      <c r="KK91" s="168"/>
      <c r="KL91" s="168"/>
      <c r="KM91" s="168"/>
      <c r="KN91" s="168"/>
      <c r="KO91" s="168"/>
      <c r="KP91" s="168"/>
      <c r="KQ91" s="168"/>
      <c r="KR91" s="168"/>
      <c r="KS91" s="168"/>
      <c r="KT91" s="168"/>
      <c r="KU91" s="168"/>
      <c r="KV91" s="168"/>
      <c r="KW91" s="168"/>
      <c r="KX91" s="168"/>
      <c r="KY91" s="168"/>
      <c r="KZ91" s="168"/>
      <c r="LA91" s="168"/>
      <c r="LB91" s="168"/>
      <c r="LC91" s="168"/>
      <c r="LD91" s="168"/>
      <c r="LE91" s="168"/>
      <c r="LF91" s="168"/>
      <c r="LG91" s="168"/>
      <c r="LH91" s="168"/>
      <c r="LI91" s="168"/>
      <c r="LJ91" s="168"/>
      <c r="LK91" s="168"/>
      <c r="LL91" s="168"/>
      <c r="LM91" s="168"/>
      <c r="LN91" s="168"/>
      <c r="LO91" s="168"/>
      <c r="LP91" s="168"/>
      <c r="LQ91" s="168"/>
      <c r="LR91" s="168"/>
      <c r="LS91" s="168"/>
      <c r="LT91" s="168"/>
      <c r="LU91" s="168"/>
      <c r="LV91" s="168"/>
      <c r="LW91" s="168"/>
      <c r="LX91" s="168"/>
      <c r="LY91" s="168"/>
      <c r="LZ91" s="168"/>
      <c r="MA91" s="168"/>
      <c r="MB91" s="168"/>
      <c r="MC91" s="168"/>
      <c r="MD91" s="168"/>
      <c r="ME91" s="168"/>
      <c r="MF91" s="168"/>
      <c r="MG91" s="168"/>
      <c r="MH91" s="168"/>
      <c r="MI91" s="168"/>
      <c r="MJ91" s="168"/>
      <c r="MK91" s="168"/>
      <c r="ML91" s="168"/>
      <c r="MM91" s="168"/>
      <c r="MN91" s="168"/>
      <c r="MO91" s="168"/>
      <c r="MP91" s="168"/>
      <c r="MQ91" s="168"/>
      <c r="MR91" s="168"/>
      <c r="MS91" s="168"/>
      <c r="MT91" s="168"/>
      <c r="MU91" s="168"/>
      <c r="MV91" s="168"/>
      <c r="MW91" s="168"/>
      <c r="MX91" s="168"/>
      <c r="MY91" s="168"/>
      <c r="MZ91" s="168"/>
      <c r="NA91" s="168"/>
      <c r="NB91" s="168"/>
      <c r="NC91" s="168"/>
      <c r="ND91" s="168"/>
      <c r="NE91" s="168"/>
      <c r="NF91" s="168"/>
      <c r="NG91" s="168"/>
      <c r="NH91" s="168"/>
      <c r="NI91" s="168"/>
      <c r="NJ91" s="168"/>
      <c r="NK91" s="168"/>
      <c r="NL91" s="168"/>
      <c r="NM91" s="168"/>
      <c r="NN91" s="168"/>
      <c r="NO91" s="168"/>
      <c r="NP91" s="168"/>
      <c r="NQ91" s="168"/>
      <c r="NR91" s="168"/>
      <c r="NS91" s="168"/>
      <c r="NT91" s="168"/>
      <c r="NU91" s="168"/>
      <c r="NV91" s="168"/>
      <c r="NW91" s="168"/>
      <c r="NX91" s="168"/>
      <c r="NY91" s="168"/>
      <c r="NZ91" s="168"/>
      <c r="OA91" s="168"/>
      <c r="OB91" s="168"/>
      <c r="OC91" s="168"/>
      <c r="OD91" s="168"/>
      <c r="OE91" s="168"/>
      <c r="OF91" s="168"/>
      <c r="OG91" s="168"/>
      <c r="OH91" s="168"/>
      <c r="OI91" s="168"/>
      <c r="OJ91" s="168"/>
      <c r="OK91" s="168"/>
      <c r="OL91" s="168"/>
      <c r="OM91" s="168"/>
      <c r="ON91" s="168"/>
      <c r="OO91" s="168"/>
      <c r="OP91" s="168"/>
      <c r="OQ91" s="168"/>
      <c r="OR91" s="168"/>
      <c r="OS91" s="168"/>
      <c r="OT91" s="168"/>
      <c r="OU91" s="168"/>
      <c r="OV91" s="168"/>
      <c r="OW91" s="168"/>
      <c r="OX91" s="168"/>
      <c r="OY91" s="168"/>
      <c r="OZ91" s="168"/>
      <c r="PA91" s="168"/>
      <c r="PB91" s="168"/>
      <c r="PC91" s="168"/>
      <c r="PD91" s="168"/>
      <c r="PE91" s="168"/>
      <c r="PF91" s="168"/>
      <c r="PG91" s="168"/>
      <c r="PH91" s="168"/>
      <c r="PI91" s="168"/>
      <c r="PJ91" s="168"/>
      <c r="PK91" s="168"/>
      <c r="PL91" s="168"/>
      <c r="PM91" s="168"/>
      <c r="PN91" s="168"/>
      <c r="PO91" s="168"/>
      <c r="PP91" s="168"/>
      <c r="PQ91" s="168"/>
      <c r="PR91" s="168"/>
      <c r="PS91" s="168"/>
      <c r="PT91" s="168"/>
      <c r="PU91" s="168"/>
      <c r="PV91" s="168"/>
      <c r="PW91" s="168"/>
      <c r="PX91" s="168"/>
      <c r="PY91" s="168"/>
      <c r="PZ91" s="168"/>
      <c r="QA91" s="168"/>
      <c r="QB91" s="168"/>
      <c r="QC91" s="168"/>
      <c r="QD91" s="168"/>
      <c r="QE91" s="168"/>
      <c r="QF91" s="168"/>
      <c r="QG91" s="168"/>
      <c r="QH91" s="168"/>
      <c r="QI91" s="168"/>
      <c r="QJ91" s="168"/>
      <c r="QK91" s="168"/>
      <c r="QL91" s="168"/>
      <c r="QM91" s="168"/>
      <c r="QN91" s="168"/>
      <c r="QO91" s="168"/>
      <c r="QP91" s="168"/>
      <c r="QQ91" s="168"/>
      <c r="QR91" s="168"/>
      <c r="QS91" s="168"/>
      <c r="QT91" s="168"/>
      <c r="QU91" s="168"/>
      <c r="QV91" s="168"/>
      <c r="QW91" s="168"/>
      <c r="QX91" s="168"/>
      <c r="QY91" s="168"/>
      <c r="QZ91" s="168"/>
      <c r="RA91" s="168"/>
      <c r="RB91" s="168"/>
      <c r="RC91" s="168"/>
      <c r="RD91" s="168"/>
      <c r="RE91" s="168"/>
      <c r="RF91" s="168"/>
      <c r="RG91" s="168"/>
      <c r="RH91" s="168"/>
      <c r="RI91" s="168"/>
      <c r="RJ91" s="168"/>
      <c r="RK91" s="168"/>
      <c r="RL91" s="168"/>
      <c r="RM91" s="168"/>
      <c r="RN91" s="168"/>
      <c r="RO91" s="168"/>
      <c r="RP91" s="168"/>
      <c r="RQ91" s="168"/>
      <c r="RR91" s="168"/>
      <c r="RS91" s="168"/>
      <c r="RT91" s="168"/>
      <c r="RU91" s="168"/>
      <c r="RV91" s="168"/>
      <c r="RW91" s="168"/>
      <c r="RX91" s="168"/>
      <c r="RY91" s="168"/>
      <c r="RZ91" s="168"/>
      <c r="SA91" s="168"/>
      <c r="SB91" s="168"/>
      <c r="SC91" s="168"/>
      <c r="SD91" s="168"/>
      <c r="SE91" s="168"/>
      <c r="SF91" s="168"/>
      <c r="SG91" s="168"/>
      <c r="SH91" s="168"/>
      <c r="SI91" s="168"/>
      <c r="SJ91" s="168"/>
      <c r="SK91" s="168"/>
      <c r="SL91" s="168"/>
      <c r="SM91" s="168"/>
      <c r="SN91" s="168"/>
      <c r="SO91" s="168"/>
      <c r="SP91" s="168"/>
      <c r="SQ91" s="168"/>
      <c r="SR91" s="168"/>
      <c r="SS91" s="168"/>
      <c r="ST91" s="168"/>
      <c r="SU91" s="168"/>
      <c r="SV91" s="168"/>
      <c r="SW91" s="168"/>
      <c r="SX91" s="168"/>
      <c r="SY91" s="168"/>
      <c r="SZ91" s="168"/>
      <c r="TA91" s="168"/>
      <c r="TB91" s="168"/>
      <c r="TC91" s="168"/>
      <c r="TD91" s="168"/>
      <c r="TE91" s="168"/>
      <c r="TF91" s="168"/>
      <c r="TG91" s="168"/>
      <c r="TH91" s="168"/>
      <c r="TI91" s="168"/>
      <c r="TJ91" s="168"/>
      <c r="TK91" s="168"/>
      <c r="TL91" s="168"/>
      <c r="TM91" s="168"/>
      <c r="TN91" s="168"/>
      <c r="TO91" s="168"/>
      <c r="TP91" s="168"/>
      <c r="TQ91" s="168"/>
      <c r="TR91" s="168"/>
      <c r="TS91" s="168"/>
      <c r="TT91" s="168"/>
      <c r="TU91" s="168"/>
      <c r="TV91" s="168"/>
      <c r="TW91" s="168"/>
      <c r="TX91" s="168"/>
      <c r="TY91" s="168"/>
      <c r="TZ91" s="168"/>
      <c r="UA91" s="168"/>
      <c r="UB91" s="168"/>
      <c r="UC91" s="168"/>
      <c r="UD91" s="168"/>
      <c r="UE91" s="168"/>
      <c r="UF91" s="168"/>
      <c r="UG91" s="168"/>
      <c r="UH91" s="168"/>
      <c r="UI91" s="168"/>
      <c r="UJ91" s="168"/>
      <c r="UK91" s="168"/>
      <c r="UL91" s="168"/>
      <c r="UM91" s="168"/>
      <c r="UN91" s="168"/>
      <c r="UO91" s="168"/>
      <c r="UP91" s="168"/>
      <c r="UQ91" s="168"/>
      <c r="UR91" s="168"/>
      <c r="US91" s="168"/>
      <c r="UT91" s="168"/>
      <c r="UU91" s="168"/>
      <c r="UV91" s="168"/>
      <c r="UW91" s="168"/>
      <c r="UX91" s="168"/>
      <c r="UY91" s="168"/>
      <c r="UZ91" s="168"/>
      <c r="VA91" s="168"/>
      <c r="VB91" s="168"/>
      <c r="VC91" s="168"/>
      <c r="VD91" s="168"/>
      <c r="VE91" s="168"/>
      <c r="VF91" s="168"/>
      <c r="VG91" s="168"/>
      <c r="VH91" s="168"/>
      <c r="VI91" s="168"/>
      <c r="VJ91" s="168"/>
      <c r="VK91" s="168"/>
      <c r="VL91" s="168"/>
      <c r="VM91" s="168"/>
      <c r="VN91" s="168"/>
      <c r="VO91" s="168"/>
      <c r="VP91" s="168"/>
      <c r="VQ91" s="168"/>
      <c r="VR91" s="168"/>
      <c r="VS91" s="168"/>
      <c r="VT91" s="168"/>
      <c r="VU91" s="168"/>
      <c r="VV91" s="168"/>
      <c r="VW91" s="168"/>
      <c r="VX91" s="168"/>
      <c r="VY91" s="168"/>
      <c r="VZ91" s="168"/>
      <c r="WA91" s="168"/>
      <c r="WB91" s="168"/>
      <c r="WC91" s="168"/>
      <c r="WD91" s="168"/>
      <c r="WE91" s="168"/>
      <c r="WF91" s="168"/>
      <c r="WG91" s="168"/>
      <c r="WH91" s="168"/>
      <c r="WI91" s="168"/>
      <c r="WJ91" s="168"/>
      <c r="WK91" s="168"/>
      <c r="WL91" s="168"/>
      <c r="WM91" s="168"/>
      <c r="WN91" s="168"/>
      <c r="WO91" s="168"/>
      <c r="WP91" s="168"/>
      <c r="WQ91" s="168"/>
      <c r="WR91" s="168"/>
      <c r="WS91" s="168"/>
      <c r="WT91" s="168"/>
      <c r="WU91" s="168"/>
      <c r="WV91" s="168"/>
      <c r="WW91" s="168"/>
      <c r="WX91" s="168"/>
      <c r="WY91" s="168"/>
      <c r="WZ91" s="168"/>
      <c r="XA91" s="168"/>
      <c r="XB91" s="168"/>
      <c r="XC91" s="168"/>
      <c r="XD91" s="168"/>
      <c r="XE91" s="168"/>
      <c r="XF91" s="168"/>
      <c r="XG91" s="168"/>
      <c r="XH91" s="168"/>
      <c r="XI91" s="168"/>
      <c r="XJ91" s="168"/>
      <c r="XK91" s="168"/>
      <c r="XL91" s="168"/>
      <c r="XM91" s="168"/>
      <c r="XN91" s="168"/>
      <c r="XO91" s="168"/>
      <c r="XP91" s="168"/>
      <c r="XQ91" s="168"/>
      <c r="XR91" s="168"/>
      <c r="XS91" s="168"/>
      <c r="XT91" s="168"/>
      <c r="XU91" s="168"/>
      <c r="XV91" s="168"/>
      <c r="XW91" s="168"/>
      <c r="XX91" s="168"/>
      <c r="XY91" s="168"/>
      <c r="XZ91" s="168"/>
      <c r="YA91" s="168"/>
      <c r="YB91" s="168"/>
      <c r="YC91" s="168"/>
      <c r="YD91" s="168"/>
      <c r="YE91" s="168"/>
      <c r="YF91" s="168"/>
      <c r="YG91" s="168"/>
      <c r="YH91" s="168"/>
      <c r="YI91" s="168"/>
      <c r="YJ91" s="168"/>
      <c r="YK91" s="168"/>
      <c r="YL91" s="168"/>
      <c r="YM91" s="168"/>
      <c r="YN91" s="168"/>
      <c r="YO91" s="168"/>
      <c r="YP91" s="168"/>
      <c r="YQ91" s="168"/>
      <c r="YR91" s="168"/>
      <c r="YS91" s="168"/>
      <c r="YT91" s="168"/>
      <c r="YU91" s="168"/>
      <c r="YV91" s="168"/>
      <c r="YW91" s="168"/>
      <c r="YX91" s="168"/>
      <c r="YY91" s="168"/>
      <c r="YZ91" s="168"/>
      <c r="ZA91" s="168"/>
      <c r="ZB91" s="168"/>
      <c r="ZC91" s="168"/>
      <c r="ZD91" s="168"/>
      <c r="ZE91" s="168"/>
      <c r="ZF91" s="168"/>
      <c r="ZG91" s="168"/>
      <c r="ZH91" s="168"/>
      <c r="ZI91" s="168"/>
      <c r="ZJ91" s="168"/>
      <c r="ZK91" s="168"/>
      <c r="ZL91" s="168"/>
      <c r="ZM91" s="168"/>
      <c r="ZN91" s="168"/>
      <c r="ZO91" s="168"/>
      <c r="ZP91" s="168"/>
      <c r="ZQ91" s="168"/>
      <c r="ZR91" s="168"/>
      <c r="ZS91" s="168"/>
      <c r="ZT91" s="168"/>
      <c r="ZU91" s="168"/>
      <c r="ZV91" s="168"/>
      <c r="ZW91" s="168"/>
      <c r="ZX91" s="168"/>
      <c r="ZY91" s="168"/>
      <c r="ZZ91" s="168"/>
      <c r="AAA91" s="168"/>
      <c r="AAB91" s="168"/>
      <c r="AAC91" s="168"/>
      <c r="AAD91" s="168"/>
      <c r="AAE91" s="168"/>
      <c r="AAF91" s="168"/>
      <c r="AAG91" s="168"/>
      <c r="AAH91" s="168"/>
      <c r="AAI91" s="168"/>
      <c r="AAJ91" s="168"/>
      <c r="AAK91" s="168"/>
      <c r="AAL91" s="168"/>
      <c r="AAM91" s="168"/>
      <c r="AAN91" s="168"/>
      <c r="AAO91" s="168"/>
      <c r="AAP91" s="168"/>
      <c r="AAQ91" s="168"/>
      <c r="AAR91" s="168"/>
      <c r="AAS91" s="168"/>
      <c r="AAT91" s="168"/>
      <c r="AAU91" s="168"/>
      <c r="AAV91" s="168"/>
      <c r="AAW91" s="168"/>
      <c r="AAX91" s="168"/>
      <c r="AAY91" s="168"/>
      <c r="AAZ91" s="168"/>
      <c r="ABA91" s="168"/>
      <c r="ABB91" s="168"/>
      <c r="ABC91" s="168"/>
      <c r="ABD91" s="168"/>
      <c r="ABE91" s="168"/>
      <c r="ABF91" s="168"/>
      <c r="ABG91" s="168"/>
      <c r="ABH91" s="168"/>
      <c r="ABI91" s="168"/>
      <c r="ABJ91" s="168"/>
      <c r="ABK91" s="168"/>
      <c r="ABL91" s="168"/>
      <c r="ABM91" s="168"/>
      <c r="ABN91" s="168"/>
      <c r="ABO91" s="168"/>
      <c r="ABP91" s="168"/>
      <c r="ABQ91" s="168"/>
      <c r="ABR91" s="168"/>
      <c r="ABS91" s="168"/>
      <c r="ABT91" s="168"/>
      <c r="ABU91" s="168"/>
      <c r="ABV91" s="168"/>
      <c r="ABW91" s="168"/>
      <c r="ABX91" s="168"/>
      <c r="ABY91" s="168"/>
      <c r="ABZ91" s="168"/>
      <c r="ACA91" s="168"/>
      <c r="ACB91" s="168"/>
      <c r="ACC91" s="168"/>
      <c r="ACD91" s="168"/>
      <c r="ACE91" s="168"/>
      <c r="ACF91" s="168"/>
      <c r="ACG91" s="168"/>
      <c r="ACH91" s="168"/>
      <c r="ACI91" s="168"/>
      <c r="ACJ91" s="168"/>
      <c r="ACK91" s="168"/>
      <c r="ACL91" s="168"/>
      <c r="ACM91" s="168"/>
      <c r="ACN91" s="168"/>
      <c r="ACO91" s="168"/>
      <c r="ACP91" s="168"/>
      <c r="ACQ91" s="168"/>
      <c r="ACR91" s="168"/>
      <c r="ACS91" s="168"/>
      <c r="ACT91" s="168"/>
      <c r="ACU91" s="168"/>
      <c r="ACV91" s="168"/>
      <c r="ACW91" s="168"/>
      <c r="ACX91" s="168"/>
      <c r="ACY91" s="168"/>
      <c r="ACZ91" s="168"/>
      <c r="ADA91" s="168"/>
      <c r="ADB91" s="168"/>
      <c r="ADC91" s="168"/>
      <c r="ADD91" s="168"/>
      <c r="ADE91" s="168"/>
      <c r="ADF91" s="168"/>
      <c r="ADG91" s="168"/>
      <c r="ADH91" s="168"/>
      <c r="ADI91" s="168"/>
      <c r="ADJ91" s="168"/>
      <c r="ADK91" s="168"/>
      <c r="ADL91" s="168"/>
      <c r="ADM91" s="168"/>
      <c r="ADN91" s="168"/>
      <c r="ADO91" s="168"/>
      <c r="ADP91" s="168"/>
      <c r="ADQ91" s="168"/>
      <c r="ADR91" s="168"/>
      <c r="ADS91" s="168"/>
      <c r="ADT91" s="168"/>
      <c r="ADU91" s="168"/>
      <c r="ADV91" s="168"/>
      <c r="ADW91" s="168"/>
      <c r="ADX91" s="168"/>
      <c r="ADY91" s="168"/>
      <c r="ADZ91" s="168"/>
      <c r="AEA91" s="168"/>
      <c r="AEB91" s="168"/>
      <c r="AEC91" s="168"/>
      <c r="AED91" s="168"/>
      <c r="AEE91" s="168"/>
      <c r="AEF91" s="168"/>
      <c r="AEG91" s="168"/>
      <c r="AEH91" s="168"/>
      <c r="AEI91" s="168"/>
      <c r="AEJ91" s="168"/>
      <c r="AEK91" s="168"/>
      <c r="AEL91" s="168"/>
      <c r="AEM91" s="168"/>
      <c r="AEN91" s="168"/>
      <c r="AEO91" s="168"/>
      <c r="AEP91" s="168"/>
      <c r="AEQ91" s="168"/>
      <c r="AER91" s="168"/>
      <c r="AES91" s="168"/>
      <c r="AET91" s="168"/>
      <c r="AEU91" s="168"/>
      <c r="AEV91" s="168"/>
      <c r="AEW91" s="168"/>
      <c r="AEX91" s="168"/>
      <c r="AEY91" s="168"/>
      <c r="AEZ91" s="168"/>
      <c r="AFA91" s="168"/>
      <c r="AFB91" s="168"/>
      <c r="AFC91" s="168"/>
      <c r="AFD91" s="168"/>
      <c r="AFE91" s="168"/>
      <c r="AFF91" s="168"/>
      <c r="AFG91" s="168"/>
      <c r="AFH91" s="168"/>
      <c r="AFI91" s="168"/>
      <c r="AFJ91" s="168"/>
      <c r="AFK91" s="168"/>
      <c r="AFL91" s="168"/>
      <c r="AFM91" s="168"/>
      <c r="AFN91" s="168"/>
      <c r="AFO91" s="168"/>
      <c r="AFP91" s="168"/>
      <c r="AFQ91" s="168"/>
      <c r="AFR91" s="168"/>
      <c r="AFS91" s="168"/>
      <c r="AFT91" s="168"/>
      <c r="AFU91" s="168"/>
      <c r="AFV91" s="168"/>
      <c r="AFW91" s="168"/>
      <c r="AFX91" s="168"/>
      <c r="AFY91" s="168"/>
      <c r="AFZ91" s="168"/>
      <c r="AGA91" s="168"/>
      <c r="AGB91" s="168"/>
      <c r="AGC91" s="168"/>
      <c r="AGD91" s="168"/>
      <c r="AGE91" s="168"/>
      <c r="AGF91" s="168"/>
      <c r="AGG91" s="168"/>
      <c r="AGH91" s="168"/>
      <c r="AGI91" s="168"/>
      <c r="AGJ91" s="168"/>
      <c r="AGK91" s="168"/>
      <c r="AGL91" s="168"/>
      <c r="AGM91" s="168"/>
      <c r="AGN91" s="168"/>
      <c r="AGO91" s="168"/>
      <c r="AGP91" s="168"/>
      <c r="AGQ91" s="168"/>
      <c r="AGR91" s="168"/>
      <c r="AGS91" s="168"/>
      <c r="AGT91" s="168"/>
      <c r="AGU91" s="168"/>
      <c r="AGV91" s="168"/>
      <c r="AGW91" s="168"/>
      <c r="AGX91" s="168"/>
      <c r="AGY91" s="168"/>
      <c r="AGZ91" s="168"/>
      <c r="AHA91" s="168"/>
      <c r="AHB91" s="168"/>
      <c r="AHC91" s="168"/>
      <c r="AHD91" s="168"/>
      <c r="AHE91" s="168"/>
      <c r="AHF91" s="168"/>
      <c r="AHG91" s="168"/>
      <c r="AHH91" s="168"/>
      <c r="AHI91" s="168"/>
      <c r="AHJ91" s="168"/>
      <c r="AHK91" s="168"/>
      <c r="AHL91" s="168"/>
      <c r="AHM91" s="168"/>
      <c r="AHN91" s="168"/>
      <c r="AHO91" s="168"/>
      <c r="AHP91" s="168"/>
      <c r="AHQ91" s="168"/>
      <c r="AHR91" s="168"/>
      <c r="AHS91" s="168"/>
      <c r="AHT91" s="168"/>
      <c r="AHU91" s="168"/>
      <c r="AHV91" s="168"/>
      <c r="AHW91" s="168"/>
      <c r="AHX91" s="168"/>
      <c r="AHY91" s="168"/>
      <c r="AHZ91" s="168"/>
      <c r="AIA91" s="168"/>
      <c r="AIB91" s="168"/>
      <c r="AIC91" s="168"/>
      <c r="AID91" s="168"/>
      <c r="AIE91" s="168"/>
      <c r="AIF91" s="168"/>
      <c r="AIG91" s="168"/>
      <c r="AIH91" s="168"/>
      <c r="AII91" s="168"/>
      <c r="AIJ91" s="168"/>
      <c r="AIK91" s="168"/>
      <c r="AIL91" s="168"/>
      <c r="AIM91" s="168"/>
      <c r="AIN91" s="168"/>
      <c r="AIO91" s="168"/>
      <c r="AIP91" s="168"/>
      <c r="AIQ91" s="168"/>
      <c r="AIR91" s="168"/>
      <c r="AIS91" s="168"/>
      <c r="AIT91" s="168"/>
      <c r="AIU91" s="168"/>
      <c r="AIV91" s="168"/>
      <c r="AIW91" s="168"/>
      <c r="AIX91" s="168"/>
      <c r="AIY91" s="168"/>
      <c r="AIZ91" s="168"/>
      <c r="AJA91" s="168"/>
      <c r="AJB91" s="168"/>
      <c r="AJC91" s="168"/>
      <c r="AJD91" s="168"/>
      <c r="AJE91" s="168"/>
      <c r="AJF91" s="168"/>
      <c r="AJG91" s="168"/>
      <c r="AJH91" s="168"/>
      <c r="AJI91" s="168"/>
      <c r="AJJ91" s="168"/>
      <c r="AJK91" s="168"/>
      <c r="AJL91" s="168"/>
      <c r="AJM91" s="168"/>
      <c r="AJN91" s="168"/>
      <c r="AJO91" s="168"/>
      <c r="AJP91" s="168"/>
      <c r="AJQ91" s="168"/>
      <c r="AJR91" s="168"/>
      <c r="AJS91" s="168"/>
      <c r="AJT91" s="168"/>
      <c r="AJU91" s="168"/>
      <c r="AJV91" s="168"/>
      <c r="AJW91" s="168"/>
      <c r="AJX91" s="168"/>
      <c r="AJY91" s="168"/>
      <c r="AJZ91" s="168"/>
      <c r="AKA91" s="168"/>
      <c r="AKB91" s="168"/>
      <c r="AKC91" s="168"/>
      <c r="AKD91" s="168"/>
      <c r="AKE91" s="168"/>
      <c r="AKF91" s="168"/>
      <c r="AKG91" s="168"/>
      <c r="AKH91" s="168"/>
      <c r="AKI91" s="168"/>
      <c r="AKJ91" s="168"/>
      <c r="AKK91" s="168"/>
      <c r="AKL91" s="168"/>
      <c r="AKM91" s="168"/>
      <c r="AKN91" s="168"/>
      <c r="AKO91" s="168"/>
      <c r="AKP91" s="168"/>
      <c r="AKQ91" s="168"/>
      <c r="AKR91" s="168"/>
      <c r="AKS91" s="168"/>
      <c r="AKT91" s="168"/>
      <c r="AKU91" s="168"/>
      <c r="AKV91" s="168"/>
      <c r="AKW91" s="168"/>
      <c r="AKX91" s="168"/>
      <c r="AKY91" s="168"/>
      <c r="AKZ91" s="168"/>
      <c r="ALA91" s="168"/>
      <c r="ALB91" s="168"/>
      <c r="ALC91" s="168"/>
      <c r="ALD91" s="168"/>
      <c r="ALE91" s="168"/>
      <c r="ALF91" s="168"/>
      <c r="ALG91" s="168"/>
      <c r="ALH91" s="168"/>
      <c r="ALI91" s="168"/>
      <c r="ALJ91" s="168"/>
      <c r="ALK91" s="168"/>
      <c r="ALL91" s="168"/>
      <c r="ALM91" s="168"/>
      <c r="ALN91" s="168"/>
      <c r="ALO91" s="168"/>
      <c r="ALP91" s="168"/>
      <c r="ALQ91" s="168"/>
      <c r="ALR91" s="168"/>
      <c r="ALS91" s="168"/>
      <c r="ALT91" s="168"/>
      <c r="ALU91" s="168"/>
      <c r="ALV91" s="168"/>
      <c r="ALW91" s="168"/>
      <c r="ALX91" s="168"/>
      <c r="ALY91" s="168"/>
      <c r="ALZ91" s="168"/>
      <c r="AMA91" s="168"/>
    </row>
    <row r="92" spans="2:1015" s="153" customFormat="1" ht="17.399999999999999" x14ac:dyDescent="0.3">
      <c r="B92" s="288"/>
      <c r="C92" s="288"/>
      <c r="D92" s="288"/>
      <c r="E92" s="288"/>
      <c r="F92" s="288"/>
      <c r="G92" s="288"/>
      <c r="H92" s="289"/>
      <c r="I92" s="289"/>
      <c r="J92" s="289"/>
      <c r="K92" s="289"/>
      <c r="L92" s="290"/>
      <c r="M92" s="277"/>
      <c r="N92" s="277"/>
      <c r="O92" s="277"/>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c r="IU92" s="168"/>
      <c r="IV92" s="168"/>
      <c r="IW92" s="168"/>
      <c r="IX92" s="168"/>
      <c r="IY92" s="168"/>
      <c r="IZ92" s="168"/>
      <c r="JA92" s="168"/>
      <c r="JB92" s="168"/>
      <c r="JC92" s="168"/>
      <c r="JD92" s="168"/>
      <c r="JE92" s="168"/>
      <c r="JF92" s="168"/>
      <c r="JG92" s="168"/>
      <c r="JH92" s="168"/>
      <c r="JI92" s="168"/>
      <c r="JJ92" s="168"/>
      <c r="JK92" s="168"/>
      <c r="JL92" s="168"/>
      <c r="JM92" s="168"/>
      <c r="JN92" s="168"/>
      <c r="JO92" s="168"/>
      <c r="JP92" s="168"/>
      <c r="JQ92" s="168"/>
      <c r="JR92" s="168"/>
      <c r="JS92" s="168"/>
      <c r="JT92" s="168"/>
      <c r="JU92" s="168"/>
      <c r="JV92" s="168"/>
      <c r="JW92" s="168"/>
      <c r="JX92" s="168"/>
      <c r="JY92" s="168"/>
      <c r="JZ92" s="168"/>
      <c r="KA92" s="168"/>
      <c r="KB92" s="168"/>
      <c r="KC92" s="168"/>
      <c r="KD92" s="168"/>
      <c r="KE92" s="168"/>
      <c r="KF92" s="168"/>
      <c r="KG92" s="168"/>
      <c r="KH92" s="168"/>
      <c r="KI92" s="168"/>
      <c r="KJ92" s="168"/>
      <c r="KK92" s="168"/>
      <c r="KL92" s="168"/>
      <c r="KM92" s="168"/>
      <c r="KN92" s="168"/>
      <c r="KO92" s="168"/>
      <c r="KP92" s="168"/>
      <c r="KQ92" s="168"/>
      <c r="KR92" s="168"/>
      <c r="KS92" s="168"/>
      <c r="KT92" s="168"/>
      <c r="KU92" s="168"/>
      <c r="KV92" s="168"/>
      <c r="KW92" s="168"/>
      <c r="KX92" s="168"/>
      <c r="KY92" s="168"/>
      <c r="KZ92" s="168"/>
      <c r="LA92" s="168"/>
      <c r="LB92" s="168"/>
      <c r="LC92" s="168"/>
      <c r="LD92" s="168"/>
      <c r="LE92" s="168"/>
      <c r="LF92" s="168"/>
      <c r="LG92" s="168"/>
      <c r="LH92" s="168"/>
      <c r="LI92" s="168"/>
      <c r="LJ92" s="168"/>
      <c r="LK92" s="168"/>
      <c r="LL92" s="168"/>
      <c r="LM92" s="168"/>
      <c r="LN92" s="168"/>
      <c r="LO92" s="168"/>
      <c r="LP92" s="168"/>
      <c r="LQ92" s="168"/>
      <c r="LR92" s="168"/>
      <c r="LS92" s="168"/>
      <c r="LT92" s="168"/>
      <c r="LU92" s="168"/>
      <c r="LV92" s="168"/>
      <c r="LW92" s="168"/>
      <c r="LX92" s="168"/>
      <c r="LY92" s="168"/>
      <c r="LZ92" s="168"/>
      <c r="MA92" s="168"/>
      <c r="MB92" s="168"/>
      <c r="MC92" s="168"/>
      <c r="MD92" s="168"/>
      <c r="ME92" s="168"/>
      <c r="MF92" s="168"/>
      <c r="MG92" s="168"/>
      <c r="MH92" s="168"/>
      <c r="MI92" s="168"/>
      <c r="MJ92" s="168"/>
      <c r="MK92" s="168"/>
      <c r="ML92" s="168"/>
      <c r="MM92" s="168"/>
      <c r="MN92" s="168"/>
      <c r="MO92" s="168"/>
      <c r="MP92" s="168"/>
      <c r="MQ92" s="168"/>
      <c r="MR92" s="168"/>
      <c r="MS92" s="168"/>
      <c r="MT92" s="168"/>
      <c r="MU92" s="168"/>
      <c r="MV92" s="168"/>
      <c r="MW92" s="168"/>
      <c r="MX92" s="168"/>
      <c r="MY92" s="168"/>
      <c r="MZ92" s="168"/>
      <c r="NA92" s="168"/>
      <c r="NB92" s="168"/>
      <c r="NC92" s="168"/>
      <c r="ND92" s="168"/>
      <c r="NE92" s="168"/>
      <c r="NF92" s="168"/>
      <c r="NG92" s="168"/>
      <c r="NH92" s="168"/>
      <c r="NI92" s="168"/>
      <c r="NJ92" s="168"/>
      <c r="NK92" s="168"/>
      <c r="NL92" s="168"/>
      <c r="NM92" s="168"/>
      <c r="NN92" s="168"/>
      <c r="NO92" s="168"/>
      <c r="NP92" s="168"/>
      <c r="NQ92" s="168"/>
      <c r="NR92" s="168"/>
      <c r="NS92" s="168"/>
      <c r="NT92" s="168"/>
      <c r="NU92" s="168"/>
      <c r="NV92" s="168"/>
      <c r="NW92" s="168"/>
      <c r="NX92" s="168"/>
      <c r="NY92" s="168"/>
      <c r="NZ92" s="168"/>
      <c r="OA92" s="168"/>
      <c r="OB92" s="168"/>
      <c r="OC92" s="168"/>
      <c r="OD92" s="168"/>
      <c r="OE92" s="168"/>
      <c r="OF92" s="168"/>
      <c r="OG92" s="168"/>
      <c r="OH92" s="168"/>
      <c r="OI92" s="168"/>
      <c r="OJ92" s="168"/>
      <c r="OK92" s="168"/>
      <c r="OL92" s="168"/>
      <c r="OM92" s="168"/>
      <c r="ON92" s="168"/>
      <c r="OO92" s="168"/>
      <c r="OP92" s="168"/>
      <c r="OQ92" s="168"/>
      <c r="OR92" s="168"/>
      <c r="OS92" s="168"/>
      <c r="OT92" s="168"/>
      <c r="OU92" s="168"/>
      <c r="OV92" s="168"/>
      <c r="OW92" s="168"/>
      <c r="OX92" s="168"/>
      <c r="OY92" s="168"/>
      <c r="OZ92" s="168"/>
      <c r="PA92" s="168"/>
      <c r="PB92" s="168"/>
      <c r="PC92" s="168"/>
      <c r="PD92" s="168"/>
      <c r="PE92" s="168"/>
      <c r="PF92" s="168"/>
      <c r="PG92" s="168"/>
      <c r="PH92" s="168"/>
      <c r="PI92" s="168"/>
      <c r="PJ92" s="168"/>
      <c r="PK92" s="168"/>
      <c r="PL92" s="168"/>
      <c r="PM92" s="168"/>
      <c r="PN92" s="168"/>
      <c r="PO92" s="168"/>
      <c r="PP92" s="168"/>
      <c r="PQ92" s="168"/>
      <c r="PR92" s="168"/>
      <c r="PS92" s="168"/>
      <c r="PT92" s="168"/>
      <c r="PU92" s="168"/>
      <c r="PV92" s="168"/>
      <c r="PW92" s="168"/>
      <c r="PX92" s="168"/>
      <c r="PY92" s="168"/>
      <c r="PZ92" s="168"/>
      <c r="QA92" s="168"/>
      <c r="QB92" s="168"/>
      <c r="QC92" s="168"/>
      <c r="QD92" s="168"/>
      <c r="QE92" s="168"/>
      <c r="QF92" s="168"/>
      <c r="QG92" s="168"/>
      <c r="QH92" s="168"/>
      <c r="QI92" s="168"/>
      <c r="QJ92" s="168"/>
      <c r="QK92" s="168"/>
      <c r="QL92" s="168"/>
      <c r="QM92" s="168"/>
      <c r="QN92" s="168"/>
      <c r="QO92" s="168"/>
      <c r="QP92" s="168"/>
      <c r="QQ92" s="168"/>
      <c r="QR92" s="168"/>
      <c r="QS92" s="168"/>
      <c r="QT92" s="168"/>
      <c r="QU92" s="168"/>
      <c r="QV92" s="168"/>
      <c r="QW92" s="168"/>
      <c r="QX92" s="168"/>
      <c r="QY92" s="168"/>
      <c r="QZ92" s="168"/>
      <c r="RA92" s="168"/>
      <c r="RB92" s="168"/>
      <c r="RC92" s="168"/>
      <c r="RD92" s="168"/>
      <c r="RE92" s="168"/>
      <c r="RF92" s="168"/>
      <c r="RG92" s="168"/>
      <c r="RH92" s="168"/>
      <c r="RI92" s="168"/>
      <c r="RJ92" s="168"/>
      <c r="RK92" s="168"/>
      <c r="RL92" s="168"/>
      <c r="RM92" s="168"/>
      <c r="RN92" s="168"/>
      <c r="RO92" s="168"/>
      <c r="RP92" s="168"/>
      <c r="RQ92" s="168"/>
      <c r="RR92" s="168"/>
      <c r="RS92" s="168"/>
      <c r="RT92" s="168"/>
      <c r="RU92" s="168"/>
      <c r="RV92" s="168"/>
      <c r="RW92" s="168"/>
      <c r="RX92" s="168"/>
      <c r="RY92" s="168"/>
      <c r="RZ92" s="168"/>
      <c r="SA92" s="168"/>
      <c r="SB92" s="168"/>
      <c r="SC92" s="168"/>
      <c r="SD92" s="168"/>
      <c r="SE92" s="168"/>
      <c r="SF92" s="168"/>
      <c r="SG92" s="168"/>
      <c r="SH92" s="168"/>
      <c r="SI92" s="168"/>
      <c r="SJ92" s="168"/>
      <c r="SK92" s="168"/>
      <c r="SL92" s="168"/>
      <c r="SM92" s="168"/>
      <c r="SN92" s="168"/>
      <c r="SO92" s="168"/>
      <c r="SP92" s="168"/>
      <c r="SQ92" s="168"/>
      <c r="SR92" s="168"/>
      <c r="SS92" s="168"/>
      <c r="ST92" s="168"/>
      <c r="SU92" s="168"/>
      <c r="SV92" s="168"/>
      <c r="SW92" s="168"/>
      <c r="SX92" s="168"/>
      <c r="SY92" s="168"/>
      <c r="SZ92" s="168"/>
      <c r="TA92" s="168"/>
      <c r="TB92" s="168"/>
      <c r="TC92" s="168"/>
      <c r="TD92" s="168"/>
      <c r="TE92" s="168"/>
      <c r="TF92" s="168"/>
      <c r="TG92" s="168"/>
      <c r="TH92" s="168"/>
      <c r="TI92" s="168"/>
      <c r="TJ92" s="168"/>
      <c r="TK92" s="168"/>
      <c r="TL92" s="168"/>
      <c r="TM92" s="168"/>
      <c r="TN92" s="168"/>
      <c r="TO92" s="168"/>
      <c r="TP92" s="168"/>
      <c r="TQ92" s="168"/>
      <c r="TR92" s="168"/>
      <c r="TS92" s="168"/>
      <c r="TT92" s="168"/>
      <c r="TU92" s="168"/>
      <c r="TV92" s="168"/>
      <c r="TW92" s="168"/>
      <c r="TX92" s="168"/>
      <c r="TY92" s="168"/>
      <c r="TZ92" s="168"/>
      <c r="UA92" s="168"/>
      <c r="UB92" s="168"/>
      <c r="UC92" s="168"/>
      <c r="UD92" s="168"/>
      <c r="UE92" s="168"/>
      <c r="UF92" s="168"/>
      <c r="UG92" s="168"/>
      <c r="UH92" s="168"/>
      <c r="UI92" s="168"/>
      <c r="UJ92" s="168"/>
      <c r="UK92" s="168"/>
      <c r="UL92" s="168"/>
      <c r="UM92" s="168"/>
      <c r="UN92" s="168"/>
      <c r="UO92" s="168"/>
      <c r="UP92" s="168"/>
      <c r="UQ92" s="168"/>
      <c r="UR92" s="168"/>
      <c r="US92" s="168"/>
      <c r="UT92" s="168"/>
      <c r="UU92" s="168"/>
      <c r="UV92" s="168"/>
      <c r="UW92" s="168"/>
      <c r="UX92" s="168"/>
      <c r="UY92" s="168"/>
      <c r="UZ92" s="168"/>
      <c r="VA92" s="168"/>
      <c r="VB92" s="168"/>
      <c r="VC92" s="168"/>
      <c r="VD92" s="168"/>
      <c r="VE92" s="168"/>
      <c r="VF92" s="168"/>
      <c r="VG92" s="168"/>
      <c r="VH92" s="168"/>
      <c r="VI92" s="168"/>
      <c r="VJ92" s="168"/>
      <c r="VK92" s="168"/>
      <c r="VL92" s="168"/>
      <c r="VM92" s="168"/>
      <c r="VN92" s="168"/>
      <c r="VO92" s="168"/>
      <c r="VP92" s="168"/>
      <c r="VQ92" s="168"/>
      <c r="VR92" s="168"/>
      <c r="VS92" s="168"/>
      <c r="VT92" s="168"/>
      <c r="VU92" s="168"/>
      <c r="VV92" s="168"/>
      <c r="VW92" s="168"/>
      <c r="VX92" s="168"/>
      <c r="VY92" s="168"/>
      <c r="VZ92" s="168"/>
      <c r="WA92" s="168"/>
      <c r="WB92" s="168"/>
      <c r="WC92" s="168"/>
      <c r="WD92" s="168"/>
      <c r="WE92" s="168"/>
      <c r="WF92" s="168"/>
      <c r="WG92" s="168"/>
      <c r="WH92" s="168"/>
      <c r="WI92" s="168"/>
      <c r="WJ92" s="168"/>
      <c r="WK92" s="168"/>
      <c r="WL92" s="168"/>
      <c r="WM92" s="168"/>
      <c r="WN92" s="168"/>
      <c r="WO92" s="168"/>
      <c r="WP92" s="168"/>
      <c r="WQ92" s="168"/>
      <c r="WR92" s="168"/>
      <c r="WS92" s="168"/>
      <c r="WT92" s="168"/>
      <c r="WU92" s="168"/>
      <c r="WV92" s="168"/>
      <c r="WW92" s="168"/>
      <c r="WX92" s="168"/>
      <c r="WY92" s="168"/>
      <c r="WZ92" s="168"/>
      <c r="XA92" s="168"/>
      <c r="XB92" s="168"/>
      <c r="XC92" s="168"/>
      <c r="XD92" s="168"/>
      <c r="XE92" s="168"/>
      <c r="XF92" s="168"/>
      <c r="XG92" s="168"/>
      <c r="XH92" s="168"/>
      <c r="XI92" s="168"/>
      <c r="XJ92" s="168"/>
      <c r="XK92" s="168"/>
      <c r="XL92" s="168"/>
      <c r="XM92" s="168"/>
      <c r="XN92" s="168"/>
      <c r="XO92" s="168"/>
      <c r="XP92" s="168"/>
      <c r="XQ92" s="168"/>
      <c r="XR92" s="168"/>
      <c r="XS92" s="168"/>
      <c r="XT92" s="168"/>
      <c r="XU92" s="168"/>
      <c r="XV92" s="168"/>
      <c r="XW92" s="168"/>
      <c r="XX92" s="168"/>
      <c r="XY92" s="168"/>
      <c r="XZ92" s="168"/>
      <c r="YA92" s="168"/>
      <c r="YB92" s="168"/>
      <c r="YC92" s="168"/>
      <c r="YD92" s="168"/>
      <c r="YE92" s="168"/>
      <c r="YF92" s="168"/>
      <c r="YG92" s="168"/>
      <c r="YH92" s="168"/>
      <c r="YI92" s="168"/>
      <c r="YJ92" s="168"/>
      <c r="YK92" s="168"/>
      <c r="YL92" s="168"/>
      <c r="YM92" s="168"/>
      <c r="YN92" s="168"/>
      <c r="YO92" s="168"/>
      <c r="YP92" s="168"/>
      <c r="YQ92" s="168"/>
      <c r="YR92" s="168"/>
      <c r="YS92" s="168"/>
      <c r="YT92" s="168"/>
      <c r="YU92" s="168"/>
      <c r="YV92" s="168"/>
      <c r="YW92" s="168"/>
      <c r="YX92" s="168"/>
      <c r="YY92" s="168"/>
      <c r="YZ92" s="168"/>
      <c r="ZA92" s="168"/>
      <c r="ZB92" s="168"/>
      <c r="ZC92" s="168"/>
      <c r="ZD92" s="168"/>
      <c r="ZE92" s="168"/>
      <c r="ZF92" s="168"/>
      <c r="ZG92" s="168"/>
      <c r="ZH92" s="168"/>
      <c r="ZI92" s="168"/>
      <c r="ZJ92" s="168"/>
      <c r="ZK92" s="168"/>
      <c r="ZL92" s="168"/>
      <c r="ZM92" s="168"/>
      <c r="ZN92" s="168"/>
      <c r="ZO92" s="168"/>
      <c r="ZP92" s="168"/>
      <c r="ZQ92" s="168"/>
      <c r="ZR92" s="168"/>
      <c r="ZS92" s="168"/>
      <c r="ZT92" s="168"/>
      <c r="ZU92" s="168"/>
      <c r="ZV92" s="168"/>
      <c r="ZW92" s="168"/>
      <c r="ZX92" s="168"/>
      <c r="ZY92" s="168"/>
      <c r="ZZ92" s="168"/>
      <c r="AAA92" s="168"/>
      <c r="AAB92" s="168"/>
      <c r="AAC92" s="168"/>
      <c r="AAD92" s="168"/>
      <c r="AAE92" s="168"/>
      <c r="AAF92" s="168"/>
      <c r="AAG92" s="168"/>
      <c r="AAH92" s="168"/>
      <c r="AAI92" s="168"/>
      <c r="AAJ92" s="168"/>
      <c r="AAK92" s="168"/>
      <c r="AAL92" s="168"/>
      <c r="AAM92" s="168"/>
      <c r="AAN92" s="168"/>
      <c r="AAO92" s="168"/>
      <c r="AAP92" s="168"/>
      <c r="AAQ92" s="168"/>
      <c r="AAR92" s="168"/>
      <c r="AAS92" s="168"/>
      <c r="AAT92" s="168"/>
      <c r="AAU92" s="168"/>
      <c r="AAV92" s="168"/>
      <c r="AAW92" s="168"/>
      <c r="AAX92" s="168"/>
      <c r="AAY92" s="168"/>
      <c r="AAZ92" s="168"/>
      <c r="ABA92" s="168"/>
      <c r="ABB92" s="168"/>
      <c r="ABC92" s="168"/>
      <c r="ABD92" s="168"/>
      <c r="ABE92" s="168"/>
      <c r="ABF92" s="168"/>
      <c r="ABG92" s="168"/>
      <c r="ABH92" s="168"/>
      <c r="ABI92" s="168"/>
      <c r="ABJ92" s="168"/>
      <c r="ABK92" s="168"/>
      <c r="ABL92" s="168"/>
      <c r="ABM92" s="168"/>
      <c r="ABN92" s="168"/>
      <c r="ABO92" s="168"/>
      <c r="ABP92" s="168"/>
      <c r="ABQ92" s="168"/>
      <c r="ABR92" s="168"/>
      <c r="ABS92" s="168"/>
      <c r="ABT92" s="168"/>
      <c r="ABU92" s="168"/>
      <c r="ABV92" s="168"/>
      <c r="ABW92" s="168"/>
      <c r="ABX92" s="168"/>
      <c r="ABY92" s="168"/>
      <c r="ABZ92" s="168"/>
      <c r="ACA92" s="168"/>
      <c r="ACB92" s="168"/>
      <c r="ACC92" s="168"/>
      <c r="ACD92" s="168"/>
      <c r="ACE92" s="168"/>
      <c r="ACF92" s="168"/>
      <c r="ACG92" s="168"/>
      <c r="ACH92" s="168"/>
      <c r="ACI92" s="168"/>
      <c r="ACJ92" s="168"/>
      <c r="ACK92" s="168"/>
      <c r="ACL92" s="168"/>
      <c r="ACM92" s="168"/>
      <c r="ACN92" s="168"/>
      <c r="ACO92" s="168"/>
      <c r="ACP92" s="168"/>
      <c r="ACQ92" s="168"/>
      <c r="ACR92" s="168"/>
      <c r="ACS92" s="168"/>
      <c r="ACT92" s="168"/>
      <c r="ACU92" s="168"/>
      <c r="ACV92" s="168"/>
      <c r="ACW92" s="168"/>
      <c r="ACX92" s="168"/>
      <c r="ACY92" s="168"/>
      <c r="ACZ92" s="168"/>
      <c r="ADA92" s="168"/>
      <c r="ADB92" s="168"/>
      <c r="ADC92" s="168"/>
      <c r="ADD92" s="168"/>
      <c r="ADE92" s="168"/>
      <c r="ADF92" s="168"/>
      <c r="ADG92" s="168"/>
      <c r="ADH92" s="168"/>
      <c r="ADI92" s="168"/>
      <c r="ADJ92" s="168"/>
      <c r="ADK92" s="168"/>
      <c r="ADL92" s="168"/>
      <c r="ADM92" s="168"/>
      <c r="ADN92" s="168"/>
      <c r="ADO92" s="168"/>
      <c r="ADP92" s="168"/>
      <c r="ADQ92" s="168"/>
      <c r="ADR92" s="168"/>
      <c r="ADS92" s="168"/>
      <c r="ADT92" s="168"/>
      <c r="ADU92" s="168"/>
      <c r="ADV92" s="168"/>
      <c r="ADW92" s="168"/>
      <c r="ADX92" s="168"/>
      <c r="ADY92" s="168"/>
      <c r="ADZ92" s="168"/>
      <c r="AEA92" s="168"/>
      <c r="AEB92" s="168"/>
      <c r="AEC92" s="168"/>
      <c r="AED92" s="168"/>
      <c r="AEE92" s="168"/>
      <c r="AEF92" s="168"/>
      <c r="AEG92" s="168"/>
      <c r="AEH92" s="168"/>
      <c r="AEI92" s="168"/>
      <c r="AEJ92" s="168"/>
      <c r="AEK92" s="168"/>
      <c r="AEL92" s="168"/>
      <c r="AEM92" s="168"/>
      <c r="AEN92" s="168"/>
      <c r="AEO92" s="168"/>
      <c r="AEP92" s="168"/>
      <c r="AEQ92" s="168"/>
      <c r="AER92" s="168"/>
      <c r="AES92" s="168"/>
      <c r="AET92" s="168"/>
      <c r="AEU92" s="168"/>
      <c r="AEV92" s="168"/>
      <c r="AEW92" s="168"/>
      <c r="AEX92" s="168"/>
      <c r="AEY92" s="168"/>
      <c r="AEZ92" s="168"/>
      <c r="AFA92" s="168"/>
      <c r="AFB92" s="168"/>
      <c r="AFC92" s="168"/>
      <c r="AFD92" s="168"/>
      <c r="AFE92" s="168"/>
      <c r="AFF92" s="168"/>
      <c r="AFG92" s="168"/>
      <c r="AFH92" s="168"/>
      <c r="AFI92" s="168"/>
      <c r="AFJ92" s="168"/>
      <c r="AFK92" s="168"/>
      <c r="AFL92" s="168"/>
      <c r="AFM92" s="168"/>
      <c r="AFN92" s="168"/>
      <c r="AFO92" s="168"/>
      <c r="AFP92" s="168"/>
      <c r="AFQ92" s="168"/>
      <c r="AFR92" s="168"/>
      <c r="AFS92" s="168"/>
      <c r="AFT92" s="168"/>
      <c r="AFU92" s="168"/>
      <c r="AFV92" s="168"/>
      <c r="AFW92" s="168"/>
      <c r="AFX92" s="168"/>
      <c r="AFY92" s="168"/>
      <c r="AFZ92" s="168"/>
      <c r="AGA92" s="168"/>
      <c r="AGB92" s="168"/>
      <c r="AGC92" s="168"/>
      <c r="AGD92" s="168"/>
      <c r="AGE92" s="168"/>
      <c r="AGF92" s="168"/>
      <c r="AGG92" s="168"/>
      <c r="AGH92" s="168"/>
      <c r="AGI92" s="168"/>
      <c r="AGJ92" s="168"/>
      <c r="AGK92" s="168"/>
      <c r="AGL92" s="168"/>
      <c r="AGM92" s="168"/>
      <c r="AGN92" s="168"/>
      <c r="AGO92" s="168"/>
      <c r="AGP92" s="168"/>
      <c r="AGQ92" s="168"/>
      <c r="AGR92" s="168"/>
      <c r="AGS92" s="168"/>
      <c r="AGT92" s="168"/>
      <c r="AGU92" s="168"/>
      <c r="AGV92" s="168"/>
      <c r="AGW92" s="168"/>
      <c r="AGX92" s="168"/>
      <c r="AGY92" s="168"/>
      <c r="AGZ92" s="168"/>
      <c r="AHA92" s="168"/>
      <c r="AHB92" s="168"/>
      <c r="AHC92" s="168"/>
      <c r="AHD92" s="168"/>
      <c r="AHE92" s="168"/>
      <c r="AHF92" s="168"/>
      <c r="AHG92" s="168"/>
      <c r="AHH92" s="168"/>
      <c r="AHI92" s="168"/>
      <c r="AHJ92" s="168"/>
      <c r="AHK92" s="168"/>
      <c r="AHL92" s="168"/>
      <c r="AHM92" s="168"/>
      <c r="AHN92" s="168"/>
      <c r="AHO92" s="168"/>
      <c r="AHP92" s="168"/>
      <c r="AHQ92" s="168"/>
      <c r="AHR92" s="168"/>
      <c r="AHS92" s="168"/>
      <c r="AHT92" s="168"/>
      <c r="AHU92" s="168"/>
      <c r="AHV92" s="168"/>
      <c r="AHW92" s="168"/>
      <c r="AHX92" s="168"/>
      <c r="AHY92" s="168"/>
      <c r="AHZ92" s="168"/>
      <c r="AIA92" s="168"/>
      <c r="AIB92" s="168"/>
      <c r="AIC92" s="168"/>
      <c r="AID92" s="168"/>
      <c r="AIE92" s="168"/>
      <c r="AIF92" s="168"/>
      <c r="AIG92" s="168"/>
      <c r="AIH92" s="168"/>
      <c r="AII92" s="168"/>
      <c r="AIJ92" s="168"/>
      <c r="AIK92" s="168"/>
      <c r="AIL92" s="168"/>
      <c r="AIM92" s="168"/>
      <c r="AIN92" s="168"/>
      <c r="AIO92" s="168"/>
      <c r="AIP92" s="168"/>
      <c r="AIQ92" s="168"/>
      <c r="AIR92" s="168"/>
      <c r="AIS92" s="168"/>
      <c r="AIT92" s="168"/>
      <c r="AIU92" s="168"/>
      <c r="AIV92" s="168"/>
      <c r="AIW92" s="168"/>
      <c r="AIX92" s="168"/>
      <c r="AIY92" s="168"/>
      <c r="AIZ92" s="168"/>
      <c r="AJA92" s="168"/>
      <c r="AJB92" s="168"/>
      <c r="AJC92" s="168"/>
      <c r="AJD92" s="168"/>
      <c r="AJE92" s="168"/>
      <c r="AJF92" s="168"/>
      <c r="AJG92" s="168"/>
      <c r="AJH92" s="168"/>
      <c r="AJI92" s="168"/>
      <c r="AJJ92" s="168"/>
      <c r="AJK92" s="168"/>
      <c r="AJL92" s="168"/>
      <c r="AJM92" s="168"/>
      <c r="AJN92" s="168"/>
      <c r="AJO92" s="168"/>
      <c r="AJP92" s="168"/>
      <c r="AJQ92" s="168"/>
      <c r="AJR92" s="168"/>
      <c r="AJS92" s="168"/>
      <c r="AJT92" s="168"/>
      <c r="AJU92" s="168"/>
      <c r="AJV92" s="168"/>
      <c r="AJW92" s="168"/>
      <c r="AJX92" s="168"/>
      <c r="AJY92" s="168"/>
      <c r="AJZ92" s="168"/>
      <c r="AKA92" s="168"/>
      <c r="AKB92" s="168"/>
      <c r="AKC92" s="168"/>
      <c r="AKD92" s="168"/>
      <c r="AKE92" s="168"/>
      <c r="AKF92" s="168"/>
      <c r="AKG92" s="168"/>
      <c r="AKH92" s="168"/>
      <c r="AKI92" s="168"/>
      <c r="AKJ92" s="168"/>
      <c r="AKK92" s="168"/>
      <c r="AKL92" s="168"/>
      <c r="AKM92" s="168"/>
      <c r="AKN92" s="168"/>
      <c r="AKO92" s="168"/>
      <c r="AKP92" s="168"/>
      <c r="AKQ92" s="168"/>
      <c r="AKR92" s="168"/>
      <c r="AKS92" s="168"/>
      <c r="AKT92" s="168"/>
      <c r="AKU92" s="168"/>
      <c r="AKV92" s="168"/>
      <c r="AKW92" s="168"/>
      <c r="AKX92" s="168"/>
      <c r="AKY92" s="168"/>
      <c r="AKZ92" s="168"/>
      <c r="ALA92" s="168"/>
      <c r="ALB92" s="168"/>
      <c r="ALC92" s="168"/>
      <c r="ALD92" s="168"/>
      <c r="ALE92" s="168"/>
      <c r="ALF92" s="168"/>
      <c r="ALG92" s="168"/>
      <c r="ALH92" s="168"/>
      <c r="ALI92" s="168"/>
      <c r="ALJ92" s="168"/>
      <c r="ALK92" s="168"/>
      <c r="ALL92" s="168"/>
      <c r="ALM92" s="168"/>
      <c r="ALN92" s="168"/>
      <c r="ALO92" s="168"/>
      <c r="ALP92" s="168"/>
      <c r="ALQ92" s="168"/>
      <c r="ALR92" s="168"/>
      <c r="ALS92" s="168"/>
      <c r="ALT92" s="168"/>
      <c r="ALU92" s="168"/>
      <c r="ALV92" s="168"/>
      <c r="ALW92" s="168"/>
      <c r="ALX92" s="168"/>
      <c r="ALY92" s="168"/>
      <c r="ALZ92" s="168"/>
      <c r="AMA92" s="168"/>
    </row>
    <row r="93" spans="2:1015" s="153" customFormat="1" x14ac:dyDescent="0.3">
      <c r="C93" s="283"/>
      <c r="D93" s="283"/>
      <c r="E93" s="283"/>
      <c r="F93" s="283"/>
      <c r="G93" s="283"/>
      <c r="H93" s="283"/>
      <c r="I93" s="283"/>
      <c r="J93" s="283"/>
      <c r="K93" s="283"/>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168"/>
      <c r="FL93" s="168"/>
      <c r="FM93" s="168"/>
      <c r="FN93" s="168"/>
      <c r="FO93" s="168"/>
      <c r="FP93" s="168"/>
      <c r="FQ93" s="168"/>
      <c r="FR93" s="168"/>
      <c r="FS93" s="168"/>
      <c r="FT93" s="168"/>
      <c r="FU93" s="168"/>
      <c r="FV93" s="168"/>
      <c r="FW93" s="168"/>
      <c r="FX93" s="168"/>
      <c r="FY93" s="168"/>
      <c r="FZ93" s="168"/>
      <c r="GA93" s="168"/>
      <c r="GB93" s="168"/>
      <c r="GC93" s="168"/>
      <c r="GD93" s="168"/>
      <c r="GE93" s="168"/>
      <c r="GF93" s="168"/>
      <c r="GG93" s="168"/>
      <c r="GH93" s="168"/>
      <c r="GI93" s="168"/>
      <c r="GJ93" s="168"/>
      <c r="GK93" s="168"/>
      <c r="GL93" s="168"/>
      <c r="GM93" s="168"/>
      <c r="GN93" s="168"/>
      <c r="GO93" s="168"/>
      <c r="GP93" s="168"/>
      <c r="GQ93" s="168"/>
      <c r="GR93" s="168"/>
      <c r="GS93" s="168"/>
      <c r="GT93" s="168"/>
      <c r="GU93" s="168"/>
      <c r="GV93" s="168"/>
      <c r="GW93" s="168"/>
      <c r="GX93" s="168"/>
      <c r="GY93" s="168"/>
      <c r="GZ93" s="168"/>
      <c r="HA93" s="168"/>
      <c r="HB93" s="168"/>
      <c r="HC93" s="168"/>
      <c r="HD93" s="168"/>
      <c r="HE93" s="168"/>
      <c r="HF93" s="168"/>
      <c r="HG93" s="168"/>
      <c r="HH93" s="168"/>
      <c r="HI93" s="168"/>
      <c r="HJ93" s="168"/>
      <c r="HK93" s="168"/>
      <c r="HL93" s="168"/>
      <c r="HM93" s="168"/>
      <c r="HN93" s="168"/>
      <c r="HO93" s="168"/>
      <c r="HP93" s="168"/>
      <c r="HQ93" s="168"/>
      <c r="HR93" s="168"/>
      <c r="HS93" s="168"/>
      <c r="HT93" s="168"/>
      <c r="HU93" s="168"/>
      <c r="HV93" s="168"/>
      <c r="HW93" s="168"/>
      <c r="HX93" s="168"/>
      <c r="HY93" s="168"/>
      <c r="HZ93" s="168"/>
      <c r="IA93" s="168"/>
      <c r="IB93" s="168"/>
      <c r="IC93" s="168"/>
      <c r="ID93" s="168"/>
      <c r="IE93" s="168"/>
      <c r="IF93" s="168"/>
      <c r="IG93" s="168"/>
      <c r="IH93" s="168"/>
      <c r="II93" s="168"/>
      <c r="IJ93" s="168"/>
      <c r="IK93" s="168"/>
      <c r="IL93" s="168"/>
      <c r="IM93" s="168"/>
      <c r="IN93" s="168"/>
      <c r="IO93" s="168"/>
      <c r="IP93" s="168"/>
      <c r="IQ93" s="168"/>
      <c r="IR93" s="168"/>
      <c r="IS93" s="168"/>
      <c r="IT93" s="168"/>
      <c r="IU93" s="168"/>
      <c r="IV93" s="168"/>
      <c r="IW93" s="168"/>
      <c r="IX93" s="168"/>
      <c r="IY93" s="168"/>
      <c r="IZ93" s="168"/>
      <c r="JA93" s="168"/>
      <c r="JB93" s="168"/>
      <c r="JC93" s="168"/>
      <c r="JD93" s="168"/>
      <c r="JE93" s="168"/>
      <c r="JF93" s="168"/>
      <c r="JG93" s="168"/>
      <c r="JH93" s="168"/>
      <c r="JI93" s="168"/>
      <c r="JJ93" s="168"/>
      <c r="JK93" s="168"/>
      <c r="JL93" s="168"/>
      <c r="JM93" s="168"/>
      <c r="JN93" s="168"/>
      <c r="JO93" s="168"/>
      <c r="JP93" s="168"/>
      <c r="JQ93" s="168"/>
      <c r="JR93" s="168"/>
      <c r="JS93" s="168"/>
      <c r="JT93" s="168"/>
      <c r="JU93" s="168"/>
      <c r="JV93" s="168"/>
      <c r="JW93" s="168"/>
      <c r="JX93" s="168"/>
      <c r="JY93" s="168"/>
      <c r="JZ93" s="168"/>
      <c r="KA93" s="168"/>
      <c r="KB93" s="168"/>
      <c r="KC93" s="168"/>
      <c r="KD93" s="168"/>
      <c r="KE93" s="168"/>
      <c r="KF93" s="168"/>
      <c r="KG93" s="168"/>
      <c r="KH93" s="168"/>
      <c r="KI93" s="168"/>
      <c r="KJ93" s="168"/>
      <c r="KK93" s="168"/>
      <c r="KL93" s="168"/>
      <c r="KM93" s="168"/>
      <c r="KN93" s="168"/>
      <c r="KO93" s="168"/>
      <c r="KP93" s="168"/>
      <c r="KQ93" s="168"/>
      <c r="KR93" s="168"/>
      <c r="KS93" s="168"/>
      <c r="KT93" s="168"/>
      <c r="KU93" s="168"/>
      <c r="KV93" s="168"/>
      <c r="KW93" s="168"/>
      <c r="KX93" s="168"/>
      <c r="KY93" s="168"/>
      <c r="KZ93" s="168"/>
      <c r="LA93" s="168"/>
      <c r="LB93" s="168"/>
      <c r="LC93" s="168"/>
      <c r="LD93" s="168"/>
      <c r="LE93" s="168"/>
      <c r="LF93" s="168"/>
      <c r="LG93" s="168"/>
      <c r="LH93" s="168"/>
      <c r="LI93" s="168"/>
      <c r="LJ93" s="168"/>
      <c r="LK93" s="168"/>
      <c r="LL93" s="168"/>
      <c r="LM93" s="168"/>
      <c r="LN93" s="168"/>
      <c r="LO93" s="168"/>
      <c r="LP93" s="168"/>
      <c r="LQ93" s="168"/>
      <c r="LR93" s="168"/>
      <c r="LS93" s="168"/>
      <c r="LT93" s="168"/>
      <c r="LU93" s="168"/>
      <c r="LV93" s="168"/>
      <c r="LW93" s="168"/>
      <c r="LX93" s="168"/>
      <c r="LY93" s="168"/>
      <c r="LZ93" s="168"/>
      <c r="MA93" s="168"/>
      <c r="MB93" s="168"/>
      <c r="MC93" s="168"/>
      <c r="MD93" s="168"/>
      <c r="ME93" s="168"/>
      <c r="MF93" s="168"/>
      <c r="MG93" s="168"/>
      <c r="MH93" s="168"/>
      <c r="MI93" s="168"/>
      <c r="MJ93" s="168"/>
      <c r="MK93" s="168"/>
      <c r="ML93" s="168"/>
      <c r="MM93" s="168"/>
      <c r="MN93" s="168"/>
      <c r="MO93" s="168"/>
      <c r="MP93" s="168"/>
      <c r="MQ93" s="168"/>
      <c r="MR93" s="168"/>
      <c r="MS93" s="168"/>
      <c r="MT93" s="168"/>
      <c r="MU93" s="168"/>
      <c r="MV93" s="168"/>
      <c r="MW93" s="168"/>
      <c r="MX93" s="168"/>
      <c r="MY93" s="168"/>
      <c r="MZ93" s="168"/>
      <c r="NA93" s="168"/>
      <c r="NB93" s="168"/>
      <c r="NC93" s="168"/>
      <c r="ND93" s="168"/>
      <c r="NE93" s="168"/>
      <c r="NF93" s="168"/>
      <c r="NG93" s="168"/>
      <c r="NH93" s="168"/>
      <c r="NI93" s="168"/>
      <c r="NJ93" s="168"/>
      <c r="NK93" s="168"/>
      <c r="NL93" s="168"/>
      <c r="NM93" s="168"/>
      <c r="NN93" s="168"/>
      <c r="NO93" s="168"/>
      <c r="NP93" s="168"/>
      <c r="NQ93" s="168"/>
      <c r="NR93" s="168"/>
      <c r="NS93" s="168"/>
      <c r="NT93" s="168"/>
      <c r="NU93" s="168"/>
      <c r="NV93" s="168"/>
      <c r="NW93" s="168"/>
      <c r="NX93" s="168"/>
      <c r="NY93" s="168"/>
      <c r="NZ93" s="168"/>
      <c r="OA93" s="168"/>
      <c r="OB93" s="168"/>
      <c r="OC93" s="168"/>
      <c r="OD93" s="168"/>
      <c r="OE93" s="168"/>
      <c r="OF93" s="168"/>
      <c r="OG93" s="168"/>
      <c r="OH93" s="168"/>
      <c r="OI93" s="168"/>
      <c r="OJ93" s="168"/>
      <c r="OK93" s="168"/>
      <c r="OL93" s="168"/>
      <c r="OM93" s="168"/>
      <c r="ON93" s="168"/>
      <c r="OO93" s="168"/>
      <c r="OP93" s="168"/>
      <c r="OQ93" s="168"/>
      <c r="OR93" s="168"/>
      <c r="OS93" s="168"/>
      <c r="OT93" s="168"/>
      <c r="OU93" s="168"/>
      <c r="OV93" s="168"/>
      <c r="OW93" s="168"/>
      <c r="OX93" s="168"/>
      <c r="OY93" s="168"/>
      <c r="OZ93" s="168"/>
      <c r="PA93" s="168"/>
      <c r="PB93" s="168"/>
      <c r="PC93" s="168"/>
      <c r="PD93" s="168"/>
      <c r="PE93" s="168"/>
      <c r="PF93" s="168"/>
      <c r="PG93" s="168"/>
      <c r="PH93" s="168"/>
      <c r="PI93" s="168"/>
      <c r="PJ93" s="168"/>
      <c r="PK93" s="168"/>
      <c r="PL93" s="168"/>
      <c r="PM93" s="168"/>
      <c r="PN93" s="168"/>
      <c r="PO93" s="168"/>
      <c r="PP93" s="168"/>
      <c r="PQ93" s="168"/>
      <c r="PR93" s="168"/>
      <c r="PS93" s="168"/>
      <c r="PT93" s="168"/>
      <c r="PU93" s="168"/>
      <c r="PV93" s="168"/>
      <c r="PW93" s="168"/>
      <c r="PX93" s="168"/>
      <c r="PY93" s="168"/>
      <c r="PZ93" s="168"/>
      <c r="QA93" s="168"/>
      <c r="QB93" s="168"/>
      <c r="QC93" s="168"/>
      <c r="QD93" s="168"/>
      <c r="QE93" s="168"/>
      <c r="QF93" s="168"/>
      <c r="QG93" s="168"/>
      <c r="QH93" s="168"/>
      <c r="QI93" s="168"/>
      <c r="QJ93" s="168"/>
      <c r="QK93" s="168"/>
      <c r="QL93" s="168"/>
      <c r="QM93" s="168"/>
      <c r="QN93" s="168"/>
      <c r="QO93" s="168"/>
      <c r="QP93" s="168"/>
      <c r="QQ93" s="168"/>
      <c r="QR93" s="168"/>
      <c r="QS93" s="168"/>
      <c r="QT93" s="168"/>
      <c r="QU93" s="168"/>
      <c r="QV93" s="168"/>
      <c r="QW93" s="168"/>
      <c r="QX93" s="168"/>
      <c r="QY93" s="168"/>
      <c r="QZ93" s="168"/>
      <c r="RA93" s="168"/>
      <c r="RB93" s="168"/>
      <c r="RC93" s="168"/>
      <c r="RD93" s="168"/>
      <c r="RE93" s="168"/>
      <c r="RF93" s="168"/>
      <c r="RG93" s="168"/>
      <c r="RH93" s="168"/>
      <c r="RI93" s="168"/>
      <c r="RJ93" s="168"/>
      <c r="RK93" s="168"/>
      <c r="RL93" s="168"/>
      <c r="RM93" s="168"/>
      <c r="RN93" s="168"/>
      <c r="RO93" s="168"/>
      <c r="RP93" s="168"/>
      <c r="RQ93" s="168"/>
      <c r="RR93" s="168"/>
      <c r="RS93" s="168"/>
      <c r="RT93" s="168"/>
      <c r="RU93" s="168"/>
      <c r="RV93" s="168"/>
      <c r="RW93" s="168"/>
      <c r="RX93" s="168"/>
      <c r="RY93" s="168"/>
      <c r="RZ93" s="168"/>
      <c r="SA93" s="168"/>
      <c r="SB93" s="168"/>
      <c r="SC93" s="168"/>
      <c r="SD93" s="168"/>
      <c r="SE93" s="168"/>
      <c r="SF93" s="168"/>
      <c r="SG93" s="168"/>
      <c r="SH93" s="168"/>
      <c r="SI93" s="168"/>
      <c r="SJ93" s="168"/>
      <c r="SK93" s="168"/>
      <c r="SL93" s="168"/>
      <c r="SM93" s="168"/>
      <c r="SN93" s="168"/>
      <c r="SO93" s="168"/>
      <c r="SP93" s="168"/>
      <c r="SQ93" s="168"/>
      <c r="SR93" s="168"/>
      <c r="SS93" s="168"/>
      <c r="ST93" s="168"/>
      <c r="SU93" s="168"/>
      <c r="SV93" s="168"/>
      <c r="SW93" s="168"/>
      <c r="SX93" s="168"/>
      <c r="SY93" s="168"/>
      <c r="SZ93" s="168"/>
      <c r="TA93" s="168"/>
      <c r="TB93" s="168"/>
      <c r="TC93" s="168"/>
      <c r="TD93" s="168"/>
      <c r="TE93" s="168"/>
      <c r="TF93" s="168"/>
      <c r="TG93" s="168"/>
      <c r="TH93" s="168"/>
      <c r="TI93" s="168"/>
      <c r="TJ93" s="168"/>
      <c r="TK93" s="168"/>
      <c r="TL93" s="168"/>
      <c r="TM93" s="168"/>
      <c r="TN93" s="168"/>
      <c r="TO93" s="168"/>
      <c r="TP93" s="168"/>
      <c r="TQ93" s="168"/>
      <c r="TR93" s="168"/>
      <c r="TS93" s="168"/>
      <c r="TT93" s="168"/>
      <c r="TU93" s="168"/>
      <c r="TV93" s="168"/>
      <c r="TW93" s="168"/>
      <c r="TX93" s="168"/>
      <c r="TY93" s="168"/>
      <c r="TZ93" s="168"/>
      <c r="UA93" s="168"/>
      <c r="UB93" s="168"/>
      <c r="UC93" s="168"/>
      <c r="UD93" s="168"/>
      <c r="UE93" s="168"/>
      <c r="UF93" s="168"/>
      <c r="UG93" s="168"/>
      <c r="UH93" s="168"/>
      <c r="UI93" s="168"/>
      <c r="UJ93" s="168"/>
      <c r="UK93" s="168"/>
      <c r="UL93" s="168"/>
      <c r="UM93" s="168"/>
      <c r="UN93" s="168"/>
      <c r="UO93" s="168"/>
      <c r="UP93" s="168"/>
      <c r="UQ93" s="168"/>
      <c r="UR93" s="168"/>
      <c r="US93" s="168"/>
      <c r="UT93" s="168"/>
      <c r="UU93" s="168"/>
      <c r="UV93" s="168"/>
      <c r="UW93" s="168"/>
      <c r="UX93" s="168"/>
      <c r="UY93" s="168"/>
      <c r="UZ93" s="168"/>
      <c r="VA93" s="168"/>
      <c r="VB93" s="168"/>
      <c r="VC93" s="168"/>
      <c r="VD93" s="168"/>
      <c r="VE93" s="168"/>
      <c r="VF93" s="168"/>
      <c r="VG93" s="168"/>
      <c r="VH93" s="168"/>
      <c r="VI93" s="168"/>
      <c r="VJ93" s="168"/>
      <c r="VK93" s="168"/>
      <c r="VL93" s="168"/>
      <c r="VM93" s="168"/>
      <c r="VN93" s="168"/>
      <c r="VO93" s="168"/>
      <c r="VP93" s="168"/>
      <c r="VQ93" s="168"/>
      <c r="VR93" s="168"/>
      <c r="VS93" s="168"/>
      <c r="VT93" s="168"/>
      <c r="VU93" s="168"/>
      <c r="VV93" s="168"/>
      <c r="VW93" s="168"/>
      <c r="VX93" s="168"/>
      <c r="VY93" s="168"/>
      <c r="VZ93" s="168"/>
      <c r="WA93" s="168"/>
      <c r="WB93" s="168"/>
      <c r="WC93" s="168"/>
      <c r="WD93" s="168"/>
      <c r="WE93" s="168"/>
      <c r="WF93" s="168"/>
      <c r="WG93" s="168"/>
      <c r="WH93" s="168"/>
      <c r="WI93" s="168"/>
      <c r="WJ93" s="168"/>
      <c r="WK93" s="168"/>
      <c r="WL93" s="168"/>
      <c r="WM93" s="168"/>
      <c r="WN93" s="168"/>
      <c r="WO93" s="168"/>
      <c r="WP93" s="168"/>
      <c r="WQ93" s="168"/>
      <c r="WR93" s="168"/>
      <c r="WS93" s="168"/>
      <c r="WT93" s="168"/>
      <c r="WU93" s="168"/>
      <c r="WV93" s="168"/>
      <c r="WW93" s="168"/>
      <c r="WX93" s="168"/>
      <c r="WY93" s="168"/>
      <c r="WZ93" s="168"/>
      <c r="XA93" s="168"/>
      <c r="XB93" s="168"/>
      <c r="XC93" s="168"/>
      <c r="XD93" s="168"/>
      <c r="XE93" s="168"/>
      <c r="XF93" s="168"/>
      <c r="XG93" s="168"/>
      <c r="XH93" s="168"/>
      <c r="XI93" s="168"/>
      <c r="XJ93" s="168"/>
      <c r="XK93" s="168"/>
      <c r="XL93" s="168"/>
      <c r="XM93" s="168"/>
      <c r="XN93" s="168"/>
      <c r="XO93" s="168"/>
      <c r="XP93" s="168"/>
      <c r="XQ93" s="168"/>
      <c r="XR93" s="168"/>
      <c r="XS93" s="168"/>
      <c r="XT93" s="168"/>
      <c r="XU93" s="168"/>
      <c r="XV93" s="168"/>
      <c r="XW93" s="168"/>
      <c r="XX93" s="168"/>
      <c r="XY93" s="168"/>
      <c r="XZ93" s="168"/>
      <c r="YA93" s="168"/>
      <c r="YB93" s="168"/>
      <c r="YC93" s="168"/>
      <c r="YD93" s="168"/>
      <c r="YE93" s="168"/>
      <c r="YF93" s="168"/>
      <c r="YG93" s="168"/>
      <c r="YH93" s="168"/>
      <c r="YI93" s="168"/>
      <c r="YJ93" s="168"/>
      <c r="YK93" s="168"/>
      <c r="YL93" s="168"/>
      <c r="YM93" s="168"/>
      <c r="YN93" s="168"/>
      <c r="YO93" s="168"/>
      <c r="YP93" s="168"/>
      <c r="YQ93" s="168"/>
      <c r="YR93" s="168"/>
      <c r="YS93" s="168"/>
      <c r="YT93" s="168"/>
      <c r="YU93" s="168"/>
      <c r="YV93" s="168"/>
      <c r="YW93" s="168"/>
      <c r="YX93" s="168"/>
      <c r="YY93" s="168"/>
      <c r="YZ93" s="168"/>
      <c r="ZA93" s="168"/>
      <c r="ZB93" s="168"/>
      <c r="ZC93" s="168"/>
      <c r="ZD93" s="168"/>
      <c r="ZE93" s="168"/>
      <c r="ZF93" s="168"/>
      <c r="ZG93" s="168"/>
      <c r="ZH93" s="168"/>
      <c r="ZI93" s="168"/>
      <c r="ZJ93" s="168"/>
      <c r="ZK93" s="168"/>
      <c r="ZL93" s="168"/>
      <c r="ZM93" s="168"/>
      <c r="ZN93" s="168"/>
      <c r="ZO93" s="168"/>
      <c r="ZP93" s="168"/>
      <c r="ZQ93" s="168"/>
      <c r="ZR93" s="168"/>
      <c r="ZS93" s="168"/>
      <c r="ZT93" s="168"/>
      <c r="ZU93" s="168"/>
      <c r="ZV93" s="168"/>
      <c r="ZW93" s="168"/>
      <c r="ZX93" s="168"/>
      <c r="ZY93" s="168"/>
      <c r="ZZ93" s="168"/>
      <c r="AAA93" s="168"/>
      <c r="AAB93" s="168"/>
      <c r="AAC93" s="168"/>
      <c r="AAD93" s="168"/>
      <c r="AAE93" s="168"/>
      <c r="AAF93" s="168"/>
      <c r="AAG93" s="168"/>
      <c r="AAH93" s="168"/>
      <c r="AAI93" s="168"/>
      <c r="AAJ93" s="168"/>
      <c r="AAK93" s="168"/>
      <c r="AAL93" s="168"/>
      <c r="AAM93" s="168"/>
      <c r="AAN93" s="168"/>
      <c r="AAO93" s="168"/>
      <c r="AAP93" s="168"/>
      <c r="AAQ93" s="168"/>
      <c r="AAR93" s="168"/>
      <c r="AAS93" s="168"/>
      <c r="AAT93" s="168"/>
      <c r="AAU93" s="168"/>
      <c r="AAV93" s="168"/>
      <c r="AAW93" s="168"/>
      <c r="AAX93" s="168"/>
      <c r="AAY93" s="168"/>
      <c r="AAZ93" s="168"/>
      <c r="ABA93" s="168"/>
      <c r="ABB93" s="168"/>
      <c r="ABC93" s="168"/>
      <c r="ABD93" s="168"/>
      <c r="ABE93" s="168"/>
      <c r="ABF93" s="168"/>
      <c r="ABG93" s="168"/>
      <c r="ABH93" s="168"/>
      <c r="ABI93" s="168"/>
      <c r="ABJ93" s="168"/>
      <c r="ABK93" s="168"/>
      <c r="ABL93" s="168"/>
      <c r="ABM93" s="168"/>
      <c r="ABN93" s="168"/>
      <c r="ABO93" s="168"/>
      <c r="ABP93" s="168"/>
      <c r="ABQ93" s="168"/>
      <c r="ABR93" s="168"/>
      <c r="ABS93" s="168"/>
      <c r="ABT93" s="168"/>
      <c r="ABU93" s="168"/>
      <c r="ABV93" s="168"/>
      <c r="ABW93" s="168"/>
      <c r="ABX93" s="168"/>
      <c r="ABY93" s="168"/>
      <c r="ABZ93" s="168"/>
      <c r="ACA93" s="168"/>
      <c r="ACB93" s="168"/>
      <c r="ACC93" s="168"/>
      <c r="ACD93" s="168"/>
      <c r="ACE93" s="168"/>
      <c r="ACF93" s="168"/>
      <c r="ACG93" s="168"/>
      <c r="ACH93" s="168"/>
      <c r="ACI93" s="168"/>
      <c r="ACJ93" s="168"/>
      <c r="ACK93" s="168"/>
      <c r="ACL93" s="168"/>
      <c r="ACM93" s="168"/>
      <c r="ACN93" s="168"/>
      <c r="ACO93" s="168"/>
      <c r="ACP93" s="168"/>
      <c r="ACQ93" s="168"/>
      <c r="ACR93" s="168"/>
      <c r="ACS93" s="168"/>
      <c r="ACT93" s="168"/>
      <c r="ACU93" s="168"/>
      <c r="ACV93" s="168"/>
      <c r="ACW93" s="168"/>
      <c r="ACX93" s="168"/>
      <c r="ACY93" s="168"/>
      <c r="ACZ93" s="168"/>
      <c r="ADA93" s="168"/>
      <c r="ADB93" s="168"/>
      <c r="ADC93" s="168"/>
      <c r="ADD93" s="168"/>
      <c r="ADE93" s="168"/>
      <c r="ADF93" s="168"/>
      <c r="ADG93" s="168"/>
      <c r="ADH93" s="168"/>
      <c r="ADI93" s="168"/>
      <c r="ADJ93" s="168"/>
      <c r="ADK93" s="168"/>
      <c r="ADL93" s="168"/>
      <c r="ADM93" s="168"/>
      <c r="ADN93" s="168"/>
      <c r="ADO93" s="168"/>
      <c r="ADP93" s="168"/>
      <c r="ADQ93" s="168"/>
      <c r="ADR93" s="168"/>
      <c r="ADS93" s="168"/>
      <c r="ADT93" s="168"/>
      <c r="ADU93" s="168"/>
      <c r="ADV93" s="168"/>
      <c r="ADW93" s="168"/>
      <c r="ADX93" s="168"/>
      <c r="ADY93" s="168"/>
      <c r="ADZ93" s="168"/>
      <c r="AEA93" s="168"/>
      <c r="AEB93" s="168"/>
      <c r="AEC93" s="168"/>
      <c r="AED93" s="168"/>
      <c r="AEE93" s="168"/>
      <c r="AEF93" s="168"/>
      <c r="AEG93" s="168"/>
      <c r="AEH93" s="168"/>
      <c r="AEI93" s="168"/>
      <c r="AEJ93" s="168"/>
      <c r="AEK93" s="168"/>
      <c r="AEL93" s="168"/>
      <c r="AEM93" s="168"/>
      <c r="AEN93" s="168"/>
      <c r="AEO93" s="168"/>
      <c r="AEP93" s="168"/>
      <c r="AEQ93" s="168"/>
      <c r="AER93" s="168"/>
      <c r="AES93" s="168"/>
      <c r="AET93" s="168"/>
      <c r="AEU93" s="168"/>
      <c r="AEV93" s="168"/>
      <c r="AEW93" s="168"/>
      <c r="AEX93" s="168"/>
      <c r="AEY93" s="168"/>
      <c r="AEZ93" s="168"/>
      <c r="AFA93" s="168"/>
      <c r="AFB93" s="168"/>
      <c r="AFC93" s="168"/>
      <c r="AFD93" s="168"/>
      <c r="AFE93" s="168"/>
      <c r="AFF93" s="168"/>
      <c r="AFG93" s="168"/>
      <c r="AFH93" s="168"/>
      <c r="AFI93" s="168"/>
      <c r="AFJ93" s="168"/>
      <c r="AFK93" s="168"/>
      <c r="AFL93" s="168"/>
      <c r="AFM93" s="168"/>
      <c r="AFN93" s="168"/>
      <c r="AFO93" s="168"/>
      <c r="AFP93" s="168"/>
      <c r="AFQ93" s="168"/>
      <c r="AFR93" s="168"/>
      <c r="AFS93" s="168"/>
      <c r="AFT93" s="168"/>
      <c r="AFU93" s="168"/>
      <c r="AFV93" s="168"/>
      <c r="AFW93" s="168"/>
      <c r="AFX93" s="168"/>
      <c r="AFY93" s="168"/>
      <c r="AFZ93" s="168"/>
      <c r="AGA93" s="168"/>
      <c r="AGB93" s="168"/>
      <c r="AGC93" s="168"/>
      <c r="AGD93" s="168"/>
      <c r="AGE93" s="168"/>
      <c r="AGF93" s="168"/>
      <c r="AGG93" s="168"/>
      <c r="AGH93" s="168"/>
      <c r="AGI93" s="168"/>
      <c r="AGJ93" s="168"/>
      <c r="AGK93" s="168"/>
      <c r="AGL93" s="168"/>
      <c r="AGM93" s="168"/>
      <c r="AGN93" s="168"/>
      <c r="AGO93" s="168"/>
      <c r="AGP93" s="168"/>
      <c r="AGQ93" s="168"/>
      <c r="AGR93" s="168"/>
      <c r="AGS93" s="168"/>
      <c r="AGT93" s="168"/>
      <c r="AGU93" s="168"/>
      <c r="AGV93" s="168"/>
      <c r="AGW93" s="168"/>
      <c r="AGX93" s="168"/>
      <c r="AGY93" s="168"/>
      <c r="AGZ93" s="168"/>
      <c r="AHA93" s="168"/>
      <c r="AHB93" s="168"/>
      <c r="AHC93" s="168"/>
      <c r="AHD93" s="168"/>
      <c r="AHE93" s="168"/>
      <c r="AHF93" s="168"/>
      <c r="AHG93" s="168"/>
      <c r="AHH93" s="168"/>
      <c r="AHI93" s="168"/>
      <c r="AHJ93" s="168"/>
      <c r="AHK93" s="168"/>
      <c r="AHL93" s="168"/>
      <c r="AHM93" s="168"/>
      <c r="AHN93" s="168"/>
      <c r="AHO93" s="168"/>
      <c r="AHP93" s="168"/>
      <c r="AHQ93" s="168"/>
      <c r="AHR93" s="168"/>
      <c r="AHS93" s="168"/>
      <c r="AHT93" s="168"/>
      <c r="AHU93" s="168"/>
      <c r="AHV93" s="168"/>
      <c r="AHW93" s="168"/>
      <c r="AHX93" s="168"/>
      <c r="AHY93" s="168"/>
      <c r="AHZ93" s="168"/>
      <c r="AIA93" s="168"/>
      <c r="AIB93" s="168"/>
      <c r="AIC93" s="168"/>
      <c r="AID93" s="168"/>
      <c r="AIE93" s="168"/>
      <c r="AIF93" s="168"/>
      <c r="AIG93" s="168"/>
      <c r="AIH93" s="168"/>
      <c r="AII93" s="168"/>
      <c r="AIJ93" s="168"/>
      <c r="AIK93" s="168"/>
      <c r="AIL93" s="168"/>
      <c r="AIM93" s="168"/>
      <c r="AIN93" s="168"/>
      <c r="AIO93" s="168"/>
      <c r="AIP93" s="168"/>
      <c r="AIQ93" s="168"/>
      <c r="AIR93" s="168"/>
      <c r="AIS93" s="168"/>
      <c r="AIT93" s="168"/>
      <c r="AIU93" s="168"/>
      <c r="AIV93" s="168"/>
      <c r="AIW93" s="168"/>
      <c r="AIX93" s="168"/>
      <c r="AIY93" s="168"/>
      <c r="AIZ93" s="168"/>
      <c r="AJA93" s="168"/>
      <c r="AJB93" s="168"/>
      <c r="AJC93" s="168"/>
      <c r="AJD93" s="168"/>
      <c r="AJE93" s="168"/>
      <c r="AJF93" s="168"/>
      <c r="AJG93" s="168"/>
      <c r="AJH93" s="168"/>
      <c r="AJI93" s="168"/>
      <c r="AJJ93" s="168"/>
      <c r="AJK93" s="168"/>
      <c r="AJL93" s="168"/>
      <c r="AJM93" s="168"/>
      <c r="AJN93" s="168"/>
      <c r="AJO93" s="168"/>
      <c r="AJP93" s="168"/>
      <c r="AJQ93" s="168"/>
      <c r="AJR93" s="168"/>
      <c r="AJS93" s="168"/>
      <c r="AJT93" s="168"/>
      <c r="AJU93" s="168"/>
      <c r="AJV93" s="168"/>
      <c r="AJW93" s="168"/>
      <c r="AJX93" s="168"/>
      <c r="AJY93" s="168"/>
      <c r="AJZ93" s="168"/>
      <c r="AKA93" s="168"/>
      <c r="AKB93" s="168"/>
      <c r="AKC93" s="168"/>
      <c r="AKD93" s="168"/>
      <c r="AKE93" s="168"/>
      <c r="AKF93" s="168"/>
      <c r="AKG93" s="168"/>
      <c r="AKH93" s="168"/>
      <c r="AKI93" s="168"/>
      <c r="AKJ93" s="168"/>
      <c r="AKK93" s="168"/>
      <c r="AKL93" s="168"/>
      <c r="AKM93" s="168"/>
      <c r="AKN93" s="168"/>
      <c r="AKO93" s="168"/>
      <c r="AKP93" s="168"/>
      <c r="AKQ93" s="168"/>
      <c r="AKR93" s="168"/>
      <c r="AKS93" s="168"/>
      <c r="AKT93" s="168"/>
      <c r="AKU93" s="168"/>
      <c r="AKV93" s="168"/>
      <c r="AKW93" s="168"/>
      <c r="AKX93" s="168"/>
      <c r="AKY93" s="168"/>
      <c r="AKZ93" s="168"/>
      <c r="ALA93" s="168"/>
      <c r="ALB93" s="168"/>
      <c r="ALC93" s="168"/>
      <c r="ALD93" s="168"/>
      <c r="ALE93" s="168"/>
      <c r="ALF93" s="168"/>
      <c r="ALG93" s="168"/>
      <c r="ALH93" s="168"/>
      <c r="ALI93" s="168"/>
      <c r="ALJ93" s="168"/>
      <c r="ALK93" s="168"/>
      <c r="ALL93" s="168"/>
      <c r="ALM93" s="168"/>
      <c r="ALN93" s="168"/>
      <c r="ALO93" s="168"/>
      <c r="ALP93" s="168"/>
      <c r="ALQ93" s="168"/>
      <c r="ALR93" s="168"/>
      <c r="ALS93" s="168"/>
      <c r="ALT93" s="168"/>
      <c r="ALU93" s="168"/>
      <c r="ALV93" s="168"/>
      <c r="ALW93" s="168"/>
      <c r="ALX93" s="168"/>
      <c r="ALY93" s="168"/>
      <c r="ALZ93" s="168"/>
      <c r="AMA93" s="168"/>
    </row>
    <row r="94" spans="2:1015" s="153" customFormat="1" x14ac:dyDescent="0.3">
      <c r="C94" s="284"/>
      <c r="D94" s="285"/>
      <c r="E94" s="285"/>
      <c r="F94" s="286"/>
      <c r="G94" s="283"/>
      <c r="H94" s="283"/>
      <c r="I94" s="283"/>
      <c r="J94" s="283"/>
      <c r="K94" s="283"/>
      <c r="L94" s="287"/>
      <c r="M94" s="254"/>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168"/>
      <c r="EX94" s="168"/>
      <c r="EY94" s="168"/>
      <c r="EZ94" s="168"/>
      <c r="FA94" s="168"/>
      <c r="FB94" s="168"/>
      <c r="FC94" s="168"/>
      <c r="FD94" s="168"/>
      <c r="FE94" s="168"/>
      <c r="FF94" s="168"/>
      <c r="FG94" s="168"/>
      <c r="FH94" s="168"/>
      <c r="FI94" s="168"/>
      <c r="FJ94" s="168"/>
      <c r="FK94" s="168"/>
      <c r="FL94" s="168"/>
      <c r="FM94" s="168"/>
      <c r="FN94" s="168"/>
      <c r="FO94" s="168"/>
      <c r="FP94" s="168"/>
      <c r="FQ94" s="168"/>
      <c r="FR94" s="168"/>
      <c r="FS94" s="168"/>
      <c r="FT94" s="168"/>
      <c r="FU94" s="168"/>
      <c r="FV94" s="168"/>
      <c r="FW94" s="168"/>
      <c r="FX94" s="168"/>
      <c r="FY94" s="168"/>
      <c r="FZ94" s="168"/>
      <c r="GA94" s="168"/>
      <c r="GB94" s="168"/>
      <c r="GC94" s="168"/>
      <c r="GD94" s="168"/>
      <c r="GE94" s="168"/>
      <c r="GF94" s="168"/>
      <c r="GG94" s="168"/>
      <c r="GH94" s="168"/>
      <c r="GI94" s="168"/>
      <c r="GJ94" s="168"/>
      <c r="GK94" s="168"/>
      <c r="GL94" s="168"/>
      <c r="GM94" s="168"/>
      <c r="GN94" s="168"/>
      <c r="GO94" s="168"/>
      <c r="GP94" s="168"/>
      <c r="GQ94" s="168"/>
      <c r="GR94" s="168"/>
      <c r="GS94" s="168"/>
      <c r="GT94" s="168"/>
      <c r="GU94" s="168"/>
      <c r="GV94" s="168"/>
      <c r="GW94" s="168"/>
      <c r="GX94" s="168"/>
      <c r="GY94" s="168"/>
      <c r="GZ94" s="168"/>
      <c r="HA94" s="168"/>
      <c r="HB94" s="168"/>
      <c r="HC94" s="168"/>
      <c r="HD94" s="168"/>
      <c r="HE94" s="168"/>
      <c r="HF94" s="168"/>
      <c r="HG94" s="168"/>
      <c r="HH94" s="168"/>
      <c r="HI94" s="168"/>
      <c r="HJ94" s="168"/>
      <c r="HK94" s="168"/>
      <c r="HL94" s="168"/>
      <c r="HM94" s="168"/>
      <c r="HN94" s="168"/>
      <c r="HO94" s="168"/>
      <c r="HP94" s="168"/>
      <c r="HQ94" s="168"/>
      <c r="HR94" s="168"/>
      <c r="HS94" s="168"/>
      <c r="HT94" s="168"/>
      <c r="HU94" s="168"/>
      <c r="HV94" s="168"/>
      <c r="HW94" s="168"/>
      <c r="HX94" s="168"/>
      <c r="HY94" s="168"/>
      <c r="HZ94" s="168"/>
      <c r="IA94" s="168"/>
      <c r="IB94" s="168"/>
      <c r="IC94" s="168"/>
      <c r="ID94" s="168"/>
      <c r="IE94" s="168"/>
      <c r="IF94" s="168"/>
      <c r="IG94" s="168"/>
      <c r="IH94" s="168"/>
      <c r="II94" s="168"/>
      <c r="IJ94" s="168"/>
      <c r="IK94" s="168"/>
      <c r="IL94" s="168"/>
      <c r="IM94" s="168"/>
      <c r="IN94" s="168"/>
      <c r="IO94" s="168"/>
      <c r="IP94" s="168"/>
      <c r="IQ94" s="168"/>
      <c r="IR94" s="168"/>
      <c r="IS94" s="168"/>
      <c r="IT94" s="168"/>
      <c r="IU94" s="168"/>
      <c r="IV94" s="168"/>
      <c r="IW94" s="168"/>
      <c r="IX94" s="168"/>
      <c r="IY94" s="168"/>
      <c r="IZ94" s="168"/>
      <c r="JA94" s="168"/>
      <c r="JB94" s="168"/>
      <c r="JC94" s="168"/>
      <c r="JD94" s="168"/>
      <c r="JE94" s="168"/>
      <c r="JF94" s="168"/>
      <c r="JG94" s="168"/>
      <c r="JH94" s="168"/>
      <c r="JI94" s="168"/>
      <c r="JJ94" s="168"/>
      <c r="JK94" s="168"/>
      <c r="JL94" s="168"/>
      <c r="JM94" s="168"/>
      <c r="JN94" s="168"/>
      <c r="JO94" s="168"/>
      <c r="JP94" s="168"/>
      <c r="JQ94" s="168"/>
      <c r="JR94" s="168"/>
      <c r="JS94" s="168"/>
      <c r="JT94" s="168"/>
      <c r="JU94" s="168"/>
      <c r="JV94" s="168"/>
      <c r="JW94" s="168"/>
      <c r="JX94" s="168"/>
      <c r="JY94" s="168"/>
      <c r="JZ94" s="168"/>
      <c r="KA94" s="168"/>
      <c r="KB94" s="168"/>
      <c r="KC94" s="168"/>
      <c r="KD94" s="168"/>
      <c r="KE94" s="168"/>
      <c r="KF94" s="168"/>
      <c r="KG94" s="168"/>
      <c r="KH94" s="168"/>
      <c r="KI94" s="168"/>
      <c r="KJ94" s="168"/>
      <c r="KK94" s="168"/>
      <c r="KL94" s="168"/>
      <c r="KM94" s="168"/>
      <c r="KN94" s="168"/>
      <c r="KO94" s="168"/>
      <c r="KP94" s="168"/>
      <c r="KQ94" s="168"/>
      <c r="KR94" s="168"/>
      <c r="KS94" s="168"/>
      <c r="KT94" s="168"/>
      <c r="KU94" s="168"/>
      <c r="KV94" s="168"/>
      <c r="KW94" s="168"/>
      <c r="KX94" s="168"/>
      <c r="KY94" s="168"/>
      <c r="KZ94" s="168"/>
      <c r="LA94" s="168"/>
      <c r="LB94" s="168"/>
      <c r="LC94" s="168"/>
      <c r="LD94" s="168"/>
      <c r="LE94" s="168"/>
      <c r="LF94" s="168"/>
      <c r="LG94" s="168"/>
      <c r="LH94" s="168"/>
      <c r="LI94" s="168"/>
      <c r="LJ94" s="168"/>
      <c r="LK94" s="168"/>
      <c r="LL94" s="168"/>
      <c r="LM94" s="168"/>
      <c r="LN94" s="168"/>
      <c r="LO94" s="168"/>
      <c r="LP94" s="168"/>
      <c r="LQ94" s="168"/>
      <c r="LR94" s="168"/>
      <c r="LS94" s="168"/>
      <c r="LT94" s="168"/>
      <c r="LU94" s="168"/>
      <c r="LV94" s="168"/>
      <c r="LW94" s="168"/>
      <c r="LX94" s="168"/>
      <c r="LY94" s="168"/>
      <c r="LZ94" s="168"/>
      <c r="MA94" s="168"/>
      <c r="MB94" s="168"/>
      <c r="MC94" s="168"/>
      <c r="MD94" s="168"/>
      <c r="ME94" s="168"/>
      <c r="MF94" s="168"/>
      <c r="MG94" s="168"/>
      <c r="MH94" s="168"/>
      <c r="MI94" s="168"/>
      <c r="MJ94" s="168"/>
      <c r="MK94" s="168"/>
      <c r="ML94" s="168"/>
      <c r="MM94" s="168"/>
      <c r="MN94" s="168"/>
      <c r="MO94" s="168"/>
      <c r="MP94" s="168"/>
      <c r="MQ94" s="168"/>
      <c r="MR94" s="168"/>
      <c r="MS94" s="168"/>
      <c r="MT94" s="168"/>
      <c r="MU94" s="168"/>
      <c r="MV94" s="168"/>
      <c r="MW94" s="168"/>
      <c r="MX94" s="168"/>
      <c r="MY94" s="168"/>
      <c r="MZ94" s="168"/>
      <c r="NA94" s="168"/>
      <c r="NB94" s="168"/>
      <c r="NC94" s="168"/>
      <c r="ND94" s="168"/>
      <c r="NE94" s="168"/>
      <c r="NF94" s="168"/>
      <c r="NG94" s="168"/>
      <c r="NH94" s="168"/>
      <c r="NI94" s="168"/>
      <c r="NJ94" s="168"/>
      <c r="NK94" s="168"/>
      <c r="NL94" s="168"/>
      <c r="NM94" s="168"/>
      <c r="NN94" s="168"/>
      <c r="NO94" s="168"/>
      <c r="NP94" s="168"/>
      <c r="NQ94" s="168"/>
      <c r="NR94" s="168"/>
      <c r="NS94" s="168"/>
      <c r="NT94" s="168"/>
      <c r="NU94" s="168"/>
      <c r="NV94" s="168"/>
      <c r="NW94" s="168"/>
      <c r="NX94" s="168"/>
      <c r="NY94" s="168"/>
      <c r="NZ94" s="168"/>
      <c r="OA94" s="168"/>
      <c r="OB94" s="168"/>
      <c r="OC94" s="168"/>
      <c r="OD94" s="168"/>
      <c r="OE94" s="168"/>
      <c r="OF94" s="168"/>
      <c r="OG94" s="168"/>
      <c r="OH94" s="168"/>
      <c r="OI94" s="168"/>
      <c r="OJ94" s="168"/>
      <c r="OK94" s="168"/>
      <c r="OL94" s="168"/>
      <c r="OM94" s="168"/>
      <c r="ON94" s="168"/>
      <c r="OO94" s="168"/>
      <c r="OP94" s="168"/>
      <c r="OQ94" s="168"/>
      <c r="OR94" s="168"/>
      <c r="OS94" s="168"/>
      <c r="OT94" s="168"/>
      <c r="OU94" s="168"/>
      <c r="OV94" s="168"/>
      <c r="OW94" s="168"/>
      <c r="OX94" s="168"/>
      <c r="OY94" s="168"/>
      <c r="OZ94" s="168"/>
      <c r="PA94" s="168"/>
      <c r="PB94" s="168"/>
      <c r="PC94" s="168"/>
      <c r="PD94" s="168"/>
      <c r="PE94" s="168"/>
      <c r="PF94" s="168"/>
      <c r="PG94" s="168"/>
      <c r="PH94" s="168"/>
      <c r="PI94" s="168"/>
      <c r="PJ94" s="168"/>
      <c r="PK94" s="168"/>
      <c r="PL94" s="168"/>
      <c r="PM94" s="168"/>
      <c r="PN94" s="168"/>
      <c r="PO94" s="168"/>
      <c r="PP94" s="168"/>
      <c r="PQ94" s="168"/>
      <c r="PR94" s="168"/>
      <c r="PS94" s="168"/>
      <c r="PT94" s="168"/>
      <c r="PU94" s="168"/>
      <c r="PV94" s="168"/>
      <c r="PW94" s="168"/>
      <c r="PX94" s="168"/>
      <c r="PY94" s="168"/>
      <c r="PZ94" s="168"/>
      <c r="QA94" s="168"/>
      <c r="QB94" s="168"/>
      <c r="QC94" s="168"/>
      <c r="QD94" s="168"/>
      <c r="QE94" s="168"/>
      <c r="QF94" s="168"/>
      <c r="QG94" s="168"/>
      <c r="QH94" s="168"/>
      <c r="QI94" s="168"/>
      <c r="QJ94" s="168"/>
      <c r="QK94" s="168"/>
      <c r="QL94" s="168"/>
      <c r="QM94" s="168"/>
      <c r="QN94" s="168"/>
      <c r="QO94" s="168"/>
      <c r="QP94" s="168"/>
      <c r="QQ94" s="168"/>
      <c r="QR94" s="168"/>
      <c r="QS94" s="168"/>
      <c r="QT94" s="168"/>
      <c r="QU94" s="168"/>
      <c r="QV94" s="168"/>
      <c r="QW94" s="168"/>
      <c r="QX94" s="168"/>
      <c r="QY94" s="168"/>
      <c r="QZ94" s="168"/>
      <c r="RA94" s="168"/>
      <c r="RB94" s="168"/>
      <c r="RC94" s="168"/>
      <c r="RD94" s="168"/>
      <c r="RE94" s="168"/>
      <c r="RF94" s="168"/>
      <c r="RG94" s="168"/>
      <c r="RH94" s="168"/>
      <c r="RI94" s="168"/>
      <c r="RJ94" s="168"/>
      <c r="RK94" s="168"/>
      <c r="RL94" s="168"/>
      <c r="RM94" s="168"/>
      <c r="RN94" s="168"/>
      <c r="RO94" s="168"/>
      <c r="RP94" s="168"/>
      <c r="RQ94" s="168"/>
      <c r="RR94" s="168"/>
      <c r="RS94" s="168"/>
      <c r="RT94" s="168"/>
      <c r="RU94" s="168"/>
      <c r="RV94" s="168"/>
      <c r="RW94" s="168"/>
      <c r="RX94" s="168"/>
      <c r="RY94" s="168"/>
      <c r="RZ94" s="168"/>
      <c r="SA94" s="168"/>
      <c r="SB94" s="168"/>
      <c r="SC94" s="168"/>
      <c r="SD94" s="168"/>
      <c r="SE94" s="168"/>
      <c r="SF94" s="168"/>
      <c r="SG94" s="168"/>
      <c r="SH94" s="168"/>
      <c r="SI94" s="168"/>
      <c r="SJ94" s="168"/>
      <c r="SK94" s="168"/>
      <c r="SL94" s="168"/>
      <c r="SM94" s="168"/>
      <c r="SN94" s="168"/>
      <c r="SO94" s="168"/>
      <c r="SP94" s="168"/>
      <c r="SQ94" s="168"/>
      <c r="SR94" s="168"/>
      <c r="SS94" s="168"/>
      <c r="ST94" s="168"/>
      <c r="SU94" s="168"/>
      <c r="SV94" s="168"/>
      <c r="SW94" s="168"/>
      <c r="SX94" s="168"/>
      <c r="SY94" s="168"/>
      <c r="SZ94" s="168"/>
      <c r="TA94" s="168"/>
      <c r="TB94" s="168"/>
      <c r="TC94" s="168"/>
      <c r="TD94" s="168"/>
      <c r="TE94" s="168"/>
      <c r="TF94" s="168"/>
      <c r="TG94" s="168"/>
      <c r="TH94" s="168"/>
      <c r="TI94" s="168"/>
      <c r="TJ94" s="168"/>
      <c r="TK94" s="168"/>
      <c r="TL94" s="168"/>
      <c r="TM94" s="168"/>
      <c r="TN94" s="168"/>
      <c r="TO94" s="168"/>
      <c r="TP94" s="168"/>
      <c r="TQ94" s="168"/>
      <c r="TR94" s="168"/>
      <c r="TS94" s="168"/>
      <c r="TT94" s="168"/>
      <c r="TU94" s="168"/>
      <c r="TV94" s="168"/>
      <c r="TW94" s="168"/>
      <c r="TX94" s="168"/>
      <c r="TY94" s="168"/>
      <c r="TZ94" s="168"/>
      <c r="UA94" s="168"/>
      <c r="UB94" s="168"/>
      <c r="UC94" s="168"/>
      <c r="UD94" s="168"/>
      <c r="UE94" s="168"/>
      <c r="UF94" s="168"/>
      <c r="UG94" s="168"/>
      <c r="UH94" s="168"/>
      <c r="UI94" s="168"/>
      <c r="UJ94" s="168"/>
      <c r="UK94" s="168"/>
      <c r="UL94" s="168"/>
      <c r="UM94" s="168"/>
      <c r="UN94" s="168"/>
      <c r="UO94" s="168"/>
      <c r="UP94" s="168"/>
      <c r="UQ94" s="168"/>
      <c r="UR94" s="168"/>
      <c r="US94" s="168"/>
      <c r="UT94" s="168"/>
      <c r="UU94" s="168"/>
      <c r="UV94" s="168"/>
      <c r="UW94" s="168"/>
      <c r="UX94" s="168"/>
      <c r="UY94" s="168"/>
      <c r="UZ94" s="168"/>
      <c r="VA94" s="168"/>
      <c r="VB94" s="168"/>
      <c r="VC94" s="168"/>
      <c r="VD94" s="168"/>
      <c r="VE94" s="168"/>
      <c r="VF94" s="168"/>
      <c r="VG94" s="168"/>
      <c r="VH94" s="168"/>
      <c r="VI94" s="168"/>
      <c r="VJ94" s="168"/>
      <c r="VK94" s="168"/>
      <c r="VL94" s="168"/>
      <c r="VM94" s="168"/>
      <c r="VN94" s="168"/>
      <c r="VO94" s="168"/>
      <c r="VP94" s="168"/>
      <c r="VQ94" s="168"/>
      <c r="VR94" s="168"/>
      <c r="VS94" s="168"/>
      <c r="VT94" s="168"/>
      <c r="VU94" s="168"/>
      <c r="VV94" s="168"/>
      <c r="VW94" s="168"/>
      <c r="VX94" s="168"/>
      <c r="VY94" s="168"/>
      <c r="VZ94" s="168"/>
      <c r="WA94" s="168"/>
      <c r="WB94" s="168"/>
      <c r="WC94" s="168"/>
      <c r="WD94" s="168"/>
      <c r="WE94" s="168"/>
      <c r="WF94" s="168"/>
      <c r="WG94" s="168"/>
      <c r="WH94" s="168"/>
      <c r="WI94" s="168"/>
      <c r="WJ94" s="168"/>
      <c r="WK94" s="168"/>
      <c r="WL94" s="168"/>
      <c r="WM94" s="168"/>
      <c r="WN94" s="168"/>
      <c r="WO94" s="168"/>
      <c r="WP94" s="168"/>
      <c r="WQ94" s="168"/>
      <c r="WR94" s="168"/>
      <c r="WS94" s="168"/>
      <c r="WT94" s="168"/>
      <c r="WU94" s="168"/>
      <c r="WV94" s="168"/>
      <c r="WW94" s="168"/>
      <c r="WX94" s="168"/>
      <c r="WY94" s="168"/>
      <c r="WZ94" s="168"/>
      <c r="XA94" s="168"/>
      <c r="XB94" s="168"/>
      <c r="XC94" s="168"/>
      <c r="XD94" s="168"/>
      <c r="XE94" s="168"/>
      <c r="XF94" s="168"/>
      <c r="XG94" s="168"/>
      <c r="XH94" s="168"/>
      <c r="XI94" s="168"/>
      <c r="XJ94" s="168"/>
      <c r="XK94" s="168"/>
      <c r="XL94" s="168"/>
      <c r="XM94" s="168"/>
      <c r="XN94" s="168"/>
      <c r="XO94" s="168"/>
      <c r="XP94" s="168"/>
      <c r="XQ94" s="168"/>
      <c r="XR94" s="168"/>
      <c r="XS94" s="168"/>
      <c r="XT94" s="168"/>
      <c r="XU94" s="168"/>
      <c r="XV94" s="168"/>
      <c r="XW94" s="168"/>
      <c r="XX94" s="168"/>
      <c r="XY94" s="168"/>
      <c r="XZ94" s="168"/>
      <c r="YA94" s="168"/>
      <c r="YB94" s="168"/>
      <c r="YC94" s="168"/>
      <c r="YD94" s="168"/>
      <c r="YE94" s="168"/>
      <c r="YF94" s="168"/>
      <c r="YG94" s="168"/>
      <c r="YH94" s="168"/>
      <c r="YI94" s="168"/>
      <c r="YJ94" s="168"/>
      <c r="YK94" s="168"/>
      <c r="YL94" s="168"/>
      <c r="YM94" s="168"/>
      <c r="YN94" s="168"/>
      <c r="YO94" s="168"/>
      <c r="YP94" s="168"/>
      <c r="YQ94" s="168"/>
      <c r="YR94" s="168"/>
      <c r="YS94" s="168"/>
      <c r="YT94" s="168"/>
      <c r="YU94" s="168"/>
      <c r="YV94" s="168"/>
      <c r="YW94" s="168"/>
      <c r="YX94" s="168"/>
      <c r="YY94" s="168"/>
      <c r="YZ94" s="168"/>
      <c r="ZA94" s="168"/>
      <c r="ZB94" s="168"/>
      <c r="ZC94" s="168"/>
      <c r="ZD94" s="168"/>
      <c r="ZE94" s="168"/>
      <c r="ZF94" s="168"/>
      <c r="ZG94" s="168"/>
      <c r="ZH94" s="168"/>
      <c r="ZI94" s="168"/>
      <c r="ZJ94" s="168"/>
      <c r="ZK94" s="168"/>
      <c r="ZL94" s="168"/>
      <c r="ZM94" s="168"/>
      <c r="ZN94" s="168"/>
      <c r="ZO94" s="168"/>
      <c r="ZP94" s="168"/>
      <c r="ZQ94" s="168"/>
      <c r="ZR94" s="168"/>
      <c r="ZS94" s="168"/>
      <c r="ZT94" s="168"/>
      <c r="ZU94" s="168"/>
      <c r="ZV94" s="168"/>
      <c r="ZW94" s="168"/>
      <c r="ZX94" s="168"/>
      <c r="ZY94" s="168"/>
      <c r="ZZ94" s="168"/>
      <c r="AAA94" s="168"/>
      <c r="AAB94" s="168"/>
      <c r="AAC94" s="168"/>
      <c r="AAD94" s="168"/>
      <c r="AAE94" s="168"/>
      <c r="AAF94" s="168"/>
      <c r="AAG94" s="168"/>
      <c r="AAH94" s="168"/>
      <c r="AAI94" s="168"/>
      <c r="AAJ94" s="168"/>
      <c r="AAK94" s="168"/>
      <c r="AAL94" s="168"/>
      <c r="AAM94" s="168"/>
      <c r="AAN94" s="168"/>
      <c r="AAO94" s="168"/>
      <c r="AAP94" s="168"/>
      <c r="AAQ94" s="168"/>
      <c r="AAR94" s="168"/>
      <c r="AAS94" s="168"/>
      <c r="AAT94" s="168"/>
      <c r="AAU94" s="168"/>
      <c r="AAV94" s="168"/>
      <c r="AAW94" s="168"/>
      <c r="AAX94" s="168"/>
      <c r="AAY94" s="168"/>
      <c r="AAZ94" s="168"/>
      <c r="ABA94" s="168"/>
      <c r="ABB94" s="168"/>
      <c r="ABC94" s="168"/>
      <c r="ABD94" s="168"/>
      <c r="ABE94" s="168"/>
      <c r="ABF94" s="168"/>
      <c r="ABG94" s="168"/>
      <c r="ABH94" s="168"/>
      <c r="ABI94" s="168"/>
      <c r="ABJ94" s="168"/>
      <c r="ABK94" s="168"/>
      <c r="ABL94" s="168"/>
      <c r="ABM94" s="168"/>
      <c r="ABN94" s="168"/>
      <c r="ABO94" s="168"/>
      <c r="ABP94" s="168"/>
      <c r="ABQ94" s="168"/>
      <c r="ABR94" s="168"/>
      <c r="ABS94" s="168"/>
      <c r="ABT94" s="168"/>
      <c r="ABU94" s="168"/>
      <c r="ABV94" s="168"/>
      <c r="ABW94" s="168"/>
      <c r="ABX94" s="168"/>
      <c r="ABY94" s="168"/>
      <c r="ABZ94" s="168"/>
      <c r="ACA94" s="168"/>
      <c r="ACB94" s="168"/>
      <c r="ACC94" s="168"/>
      <c r="ACD94" s="168"/>
      <c r="ACE94" s="168"/>
      <c r="ACF94" s="168"/>
      <c r="ACG94" s="168"/>
      <c r="ACH94" s="168"/>
      <c r="ACI94" s="168"/>
      <c r="ACJ94" s="168"/>
      <c r="ACK94" s="168"/>
      <c r="ACL94" s="168"/>
      <c r="ACM94" s="168"/>
      <c r="ACN94" s="168"/>
      <c r="ACO94" s="168"/>
      <c r="ACP94" s="168"/>
      <c r="ACQ94" s="168"/>
      <c r="ACR94" s="168"/>
      <c r="ACS94" s="168"/>
      <c r="ACT94" s="168"/>
      <c r="ACU94" s="168"/>
      <c r="ACV94" s="168"/>
      <c r="ACW94" s="168"/>
      <c r="ACX94" s="168"/>
      <c r="ACY94" s="168"/>
      <c r="ACZ94" s="168"/>
      <c r="ADA94" s="168"/>
      <c r="ADB94" s="168"/>
      <c r="ADC94" s="168"/>
      <c r="ADD94" s="168"/>
      <c r="ADE94" s="168"/>
      <c r="ADF94" s="168"/>
      <c r="ADG94" s="168"/>
      <c r="ADH94" s="168"/>
      <c r="ADI94" s="168"/>
      <c r="ADJ94" s="168"/>
      <c r="ADK94" s="168"/>
      <c r="ADL94" s="168"/>
      <c r="ADM94" s="168"/>
      <c r="ADN94" s="168"/>
      <c r="ADO94" s="168"/>
      <c r="ADP94" s="168"/>
      <c r="ADQ94" s="168"/>
      <c r="ADR94" s="168"/>
      <c r="ADS94" s="168"/>
      <c r="ADT94" s="168"/>
      <c r="ADU94" s="168"/>
      <c r="ADV94" s="168"/>
      <c r="ADW94" s="168"/>
      <c r="ADX94" s="168"/>
      <c r="ADY94" s="168"/>
      <c r="ADZ94" s="168"/>
      <c r="AEA94" s="168"/>
      <c r="AEB94" s="168"/>
      <c r="AEC94" s="168"/>
      <c r="AED94" s="168"/>
      <c r="AEE94" s="168"/>
      <c r="AEF94" s="168"/>
      <c r="AEG94" s="168"/>
      <c r="AEH94" s="168"/>
      <c r="AEI94" s="168"/>
      <c r="AEJ94" s="168"/>
      <c r="AEK94" s="168"/>
      <c r="AEL94" s="168"/>
      <c r="AEM94" s="168"/>
      <c r="AEN94" s="168"/>
      <c r="AEO94" s="168"/>
      <c r="AEP94" s="168"/>
      <c r="AEQ94" s="168"/>
      <c r="AER94" s="168"/>
      <c r="AES94" s="168"/>
      <c r="AET94" s="168"/>
      <c r="AEU94" s="168"/>
      <c r="AEV94" s="168"/>
      <c r="AEW94" s="168"/>
      <c r="AEX94" s="168"/>
      <c r="AEY94" s="168"/>
      <c r="AEZ94" s="168"/>
      <c r="AFA94" s="168"/>
      <c r="AFB94" s="168"/>
      <c r="AFC94" s="168"/>
      <c r="AFD94" s="168"/>
      <c r="AFE94" s="168"/>
      <c r="AFF94" s="168"/>
      <c r="AFG94" s="168"/>
      <c r="AFH94" s="168"/>
      <c r="AFI94" s="168"/>
      <c r="AFJ94" s="168"/>
      <c r="AFK94" s="168"/>
      <c r="AFL94" s="168"/>
      <c r="AFM94" s="168"/>
      <c r="AFN94" s="168"/>
      <c r="AFO94" s="168"/>
      <c r="AFP94" s="168"/>
      <c r="AFQ94" s="168"/>
      <c r="AFR94" s="168"/>
      <c r="AFS94" s="168"/>
      <c r="AFT94" s="168"/>
      <c r="AFU94" s="168"/>
      <c r="AFV94" s="168"/>
      <c r="AFW94" s="168"/>
      <c r="AFX94" s="168"/>
      <c r="AFY94" s="168"/>
      <c r="AFZ94" s="168"/>
      <c r="AGA94" s="168"/>
      <c r="AGB94" s="168"/>
      <c r="AGC94" s="168"/>
      <c r="AGD94" s="168"/>
      <c r="AGE94" s="168"/>
      <c r="AGF94" s="168"/>
      <c r="AGG94" s="168"/>
      <c r="AGH94" s="168"/>
      <c r="AGI94" s="168"/>
      <c r="AGJ94" s="168"/>
      <c r="AGK94" s="168"/>
      <c r="AGL94" s="168"/>
      <c r="AGM94" s="168"/>
      <c r="AGN94" s="168"/>
      <c r="AGO94" s="168"/>
      <c r="AGP94" s="168"/>
      <c r="AGQ94" s="168"/>
      <c r="AGR94" s="168"/>
      <c r="AGS94" s="168"/>
      <c r="AGT94" s="168"/>
      <c r="AGU94" s="168"/>
      <c r="AGV94" s="168"/>
      <c r="AGW94" s="168"/>
      <c r="AGX94" s="168"/>
      <c r="AGY94" s="168"/>
      <c r="AGZ94" s="168"/>
      <c r="AHA94" s="168"/>
      <c r="AHB94" s="168"/>
      <c r="AHC94" s="168"/>
      <c r="AHD94" s="168"/>
      <c r="AHE94" s="168"/>
      <c r="AHF94" s="168"/>
      <c r="AHG94" s="168"/>
      <c r="AHH94" s="168"/>
      <c r="AHI94" s="168"/>
      <c r="AHJ94" s="168"/>
      <c r="AHK94" s="168"/>
      <c r="AHL94" s="168"/>
      <c r="AHM94" s="168"/>
      <c r="AHN94" s="168"/>
      <c r="AHO94" s="168"/>
      <c r="AHP94" s="168"/>
      <c r="AHQ94" s="168"/>
      <c r="AHR94" s="168"/>
      <c r="AHS94" s="168"/>
      <c r="AHT94" s="168"/>
      <c r="AHU94" s="168"/>
      <c r="AHV94" s="168"/>
      <c r="AHW94" s="168"/>
      <c r="AHX94" s="168"/>
      <c r="AHY94" s="168"/>
      <c r="AHZ94" s="168"/>
      <c r="AIA94" s="168"/>
      <c r="AIB94" s="168"/>
      <c r="AIC94" s="168"/>
      <c r="AID94" s="168"/>
      <c r="AIE94" s="168"/>
      <c r="AIF94" s="168"/>
      <c r="AIG94" s="168"/>
      <c r="AIH94" s="168"/>
      <c r="AII94" s="168"/>
      <c r="AIJ94" s="168"/>
      <c r="AIK94" s="168"/>
      <c r="AIL94" s="168"/>
      <c r="AIM94" s="168"/>
      <c r="AIN94" s="168"/>
      <c r="AIO94" s="168"/>
      <c r="AIP94" s="168"/>
      <c r="AIQ94" s="168"/>
      <c r="AIR94" s="168"/>
      <c r="AIS94" s="168"/>
      <c r="AIT94" s="168"/>
      <c r="AIU94" s="168"/>
      <c r="AIV94" s="168"/>
      <c r="AIW94" s="168"/>
      <c r="AIX94" s="168"/>
      <c r="AIY94" s="168"/>
      <c r="AIZ94" s="168"/>
      <c r="AJA94" s="168"/>
      <c r="AJB94" s="168"/>
      <c r="AJC94" s="168"/>
      <c r="AJD94" s="168"/>
      <c r="AJE94" s="168"/>
      <c r="AJF94" s="168"/>
      <c r="AJG94" s="168"/>
      <c r="AJH94" s="168"/>
      <c r="AJI94" s="168"/>
      <c r="AJJ94" s="168"/>
      <c r="AJK94" s="168"/>
      <c r="AJL94" s="168"/>
      <c r="AJM94" s="168"/>
      <c r="AJN94" s="168"/>
      <c r="AJO94" s="168"/>
      <c r="AJP94" s="168"/>
      <c r="AJQ94" s="168"/>
      <c r="AJR94" s="168"/>
      <c r="AJS94" s="168"/>
      <c r="AJT94" s="168"/>
      <c r="AJU94" s="168"/>
      <c r="AJV94" s="168"/>
      <c r="AJW94" s="168"/>
      <c r="AJX94" s="168"/>
      <c r="AJY94" s="168"/>
      <c r="AJZ94" s="168"/>
      <c r="AKA94" s="168"/>
      <c r="AKB94" s="168"/>
      <c r="AKC94" s="168"/>
      <c r="AKD94" s="168"/>
      <c r="AKE94" s="168"/>
      <c r="AKF94" s="168"/>
      <c r="AKG94" s="168"/>
      <c r="AKH94" s="168"/>
      <c r="AKI94" s="168"/>
      <c r="AKJ94" s="168"/>
      <c r="AKK94" s="168"/>
      <c r="AKL94" s="168"/>
      <c r="AKM94" s="168"/>
      <c r="AKN94" s="168"/>
      <c r="AKO94" s="168"/>
      <c r="AKP94" s="168"/>
      <c r="AKQ94" s="168"/>
      <c r="AKR94" s="168"/>
      <c r="AKS94" s="168"/>
      <c r="AKT94" s="168"/>
      <c r="AKU94" s="168"/>
      <c r="AKV94" s="168"/>
      <c r="AKW94" s="168"/>
      <c r="AKX94" s="168"/>
      <c r="AKY94" s="168"/>
      <c r="AKZ94" s="168"/>
      <c r="ALA94" s="168"/>
      <c r="ALB94" s="168"/>
      <c r="ALC94" s="168"/>
      <c r="ALD94" s="168"/>
      <c r="ALE94" s="168"/>
      <c r="ALF94" s="168"/>
      <c r="ALG94" s="168"/>
      <c r="ALH94" s="168"/>
      <c r="ALI94" s="168"/>
      <c r="ALJ94" s="168"/>
      <c r="ALK94" s="168"/>
      <c r="ALL94" s="168"/>
      <c r="ALM94" s="168"/>
      <c r="ALN94" s="168"/>
      <c r="ALO94" s="168"/>
      <c r="ALP94" s="168"/>
      <c r="ALQ94" s="168"/>
      <c r="ALR94" s="168"/>
      <c r="ALS94" s="168"/>
      <c r="ALT94" s="168"/>
      <c r="ALU94" s="168"/>
      <c r="ALV94" s="168"/>
      <c r="ALW94" s="168"/>
      <c r="ALX94" s="168"/>
      <c r="ALY94" s="168"/>
      <c r="ALZ94" s="168"/>
      <c r="AMA94" s="168"/>
    </row>
    <row r="95" spans="2:1015" x14ac:dyDescent="0.3">
      <c r="C95" s="231"/>
      <c r="D95" s="232"/>
      <c r="E95" s="232"/>
      <c r="F95" s="233"/>
      <c r="G95" s="170"/>
      <c r="H95" s="170"/>
      <c r="I95" s="170"/>
      <c r="J95" s="170"/>
      <c r="K95" s="170"/>
      <c r="L95" s="514"/>
      <c r="M95" s="515"/>
    </row>
    <row r="96" spans="2:1015" ht="14.55" customHeight="1" x14ac:dyDescent="0.3">
      <c r="C96" s="1"/>
      <c r="D96" s="1"/>
      <c r="E96" s="1"/>
      <c r="F96" s="1"/>
      <c r="G96" s="1"/>
      <c r="H96" s="1"/>
      <c r="I96" s="1"/>
      <c r="J96" s="1"/>
      <c r="K96" s="1"/>
    </row>
    <row r="97" spans="3:15" x14ac:dyDescent="0.3">
      <c r="C97" s="1"/>
      <c r="D97" s="1"/>
      <c r="E97" s="1"/>
      <c r="F97" s="1"/>
      <c r="G97" s="1"/>
      <c r="H97" s="1"/>
      <c r="I97" s="1"/>
      <c r="J97" s="1"/>
      <c r="K97" s="1"/>
    </row>
    <row r="98" spans="3:15" x14ac:dyDescent="0.3">
      <c r="C98" s="1"/>
      <c r="D98" s="1"/>
      <c r="E98" s="1"/>
      <c r="F98" s="1"/>
      <c r="G98" s="1"/>
      <c r="H98" s="1"/>
      <c r="I98" s="1"/>
      <c r="J98" s="1"/>
      <c r="K98" s="1"/>
      <c r="O98" s="109"/>
    </row>
    <row r="99" spans="3:15" x14ac:dyDescent="0.3">
      <c r="C99" s="1"/>
      <c r="D99" s="1"/>
      <c r="E99" s="1"/>
      <c r="F99" s="1"/>
      <c r="G99" s="1"/>
      <c r="H99" s="1"/>
      <c r="I99" s="1"/>
      <c r="J99" s="1"/>
      <c r="K99" s="1"/>
    </row>
    <row r="100" spans="3:15" x14ac:dyDescent="0.3">
      <c r="C100" s="1"/>
      <c r="D100" s="1"/>
      <c r="E100" s="1"/>
      <c r="F100" s="1"/>
      <c r="G100" s="1"/>
      <c r="H100" s="1"/>
      <c r="I100" s="1"/>
      <c r="J100" s="1"/>
      <c r="K100" s="1"/>
    </row>
    <row r="101" spans="3:15" x14ac:dyDescent="0.3">
      <c r="C101" s="1"/>
      <c r="D101" s="1"/>
      <c r="E101" s="1"/>
      <c r="F101" s="1"/>
      <c r="G101" s="1"/>
      <c r="H101" s="1"/>
      <c r="I101" s="1"/>
      <c r="J101" s="1"/>
      <c r="K101" s="1"/>
    </row>
    <row r="102" spans="3:15" x14ac:dyDescent="0.3">
      <c r="C102" s="1"/>
      <c r="D102" s="1"/>
      <c r="E102" s="1"/>
      <c r="F102" s="1"/>
      <c r="G102" s="1"/>
      <c r="H102" s="1"/>
      <c r="I102" s="1"/>
      <c r="J102" s="1"/>
      <c r="K102" s="1"/>
    </row>
    <row r="103" spans="3:15" x14ac:dyDescent="0.3">
      <c r="C103" s="1"/>
      <c r="D103" s="1"/>
      <c r="E103" s="1"/>
      <c r="F103" s="1"/>
      <c r="G103" s="1"/>
      <c r="H103" s="1"/>
      <c r="I103" s="1"/>
      <c r="J103" s="1"/>
      <c r="K103" s="1"/>
    </row>
    <row r="104" spans="3:15" x14ac:dyDescent="0.3">
      <c r="C104" s="1"/>
      <c r="D104" s="1"/>
      <c r="E104" s="1"/>
      <c r="F104" s="1"/>
      <c r="G104" s="1"/>
      <c r="H104" s="1"/>
      <c r="I104" s="1"/>
      <c r="J104" s="1"/>
      <c r="K104" s="1"/>
    </row>
    <row r="105" spans="3:15" x14ac:dyDescent="0.3">
      <c r="C105" s="1"/>
      <c r="D105" s="1"/>
      <c r="E105" s="1"/>
      <c r="F105" s="1"/>
      <c r="G105" s="1"/>
      <c r="H105" s="1"/>
      <c r="I105" s="1"/>
      <c r="J105" s="1"/>
      <c r="K105" s="1"/>
    </row>
    <row r="106" spans="3:15" x14ac:dyDescent="0.3">
      <c r="C106" s="1"/>
      <c r="D106" s="1"/>
      <c r="E106" s="1"/>
      <c r="F106" s="1"/>
      <c r="G106" s="1"/>
      <c r="H106" s="1"/>
      <c r="I106" s="1"/>
      <c r="J106" s="1"/>
      <c r="K106" s="1"/>
    </row>
    <row r="107" spans="3:15" x14ac:dyDescent="0.3">
      <c r="C107" s="1"/>
      <c r="D107" s="1"/>
      <c r="E107" s="1"/>
      <c r="F107" s="1"/>
      <c r="G107" s="1"/>
      <c r="H107" s="1"/>
      <c r="I107" s="1"/>
      <c r="J107" s="1"/>
      <c r="K107" s="1"/>
    </row>
    <row r="108" spans="3:15" x14ac:dyDescent="0.3">
      <c r="C108" s="1"/>
      <c r="D108" s="1"/>
      <c r="E108" s="1"/>
      <c r="F108" s="1"/>
      <c r="G108" s="1"/>
      <c r="H108" s="1"/>
      <c r="I108" s="1"/>
      <c r="J108" s="1"/>
      <c r="K108" s="1"/>
    </row>
    <row r="109" spans="3:15" x14ac:dyDescent="0.3">
      <c r="C109" s="1"/>
      <c r="D109" s="1"/>
      <c r="E109" s="1"/>
      <c r="F109" s="1"/>
      <c r="G109" s="1"/>
      <c r="H109" s="1"/>
      <c r="I109" s="1"/>
      <c r="J109" s="1"/>
      <c r="K109" s="1"/>
    </row>
    <row r="110" spans="3:15" x14ac:dyDescent="0.3">
      <c r="C110" s="1"/>
      <c r="D110" s="1"/>
      <c r="E110" s="1"/>
      <c r="F110" s="1"/>
      <c r="G110" s="1"/>
      <c r="H110" s="1"/>
      <c r="I110" s="1"/>
      <c r="J110" s="1"/>
      <c r="K110" s="1"/>
    </row>
    <row r="111" spans="3:15" x14ac:dyDescent="0.3">
      <c r="C111" s="1"/>
      <c r="D111" s="1"/>
      <c r="E111" s="1"/>
      <c r="F111" s="1"/>
      <c r="G111" s="1"/>
      <c r="H111" s="1"/>
      <c r="I111" s="1"/>
      <c r="J111" s="1"/>
      <c r="K111" s="1"/>
    </row>
    <row r="112" spans="3:15" x14ac:dyDescent="0.3">
      <c r="C112" s="1"/>
      <c r="D112" s="1"/>
      <c r="E112" s="1"/>
      <c r="F112" s="1"/>
      <c r="G112" s="1"/>
      <c r="H112" s="1"/>
      <c r="I112" s="1"/>
      <c r="J112" s="1"/>
      <c r="K112" s="1"/>
    </row>
    <row r="113" spans="3:11" x14ac:dyDescent="0.3">
      <c r="C113" s="1"/>
      <c r="D113" s="1"/>
      <c r="E113" s="1"/>
      <c r="F113" s="1"/>
      <c r="G113" s="1"/>
      <c r="H113" s="1"/>
      <c r="I113" s="1"/>
      <c r="J113" s="1"/>
      <c r="K113" s="1"/>
    </row>
    <row r="114" spans="3:11" x14ac:dyDescent="0.3">
      <c r="C114" s="1"/>
      <c r="D114" s="1"/>
      <c r="E114" s="1"/>
      <c r="F114" s="1"/>
      <c r="G114" s="1"/>
      <c r="H114" s="1"/>
      <c r="I114" s="1"/>
      <c r="J114" s="1"/>
      <c r="K114" s="1"/>
    </row>
    <row r="115" spans="3:11" x14ac:dyDescent="0.3">
      <c r="C115" s="1"/>
      <c r="D115" s="1"/>
      <c r="E115" s="1"/>
      <c r="F115" s="1"/>
      <c r="G115" s="1"/>
      <c r="H115" s="1"/>
      <c r="I115" s="1"/>
      <c r="J115" s="1"/>
      <c r="K115" s="1"/>
    </row>
    <row r="116" spans="3:11" x14ac:dyDescent="0.3">
      <c r="C116" s="1"/>
      <c r="D116" s="1"/>
      <c r="E116" s="1"/>
      <c r="F116" s="1"/>
      <c r="G116" s="1"/>
      <c r="H116" s="1"/>
      <c r="I116" s="1"/>
      <c r="J116" s="1"/>
      <c r="K116" s="1"/>
    </row>
    <row r="117" spans="3:11" x14ac:dyDescent="0.3">
      <c r="C117" s="1"/>
      <c r="D117" s="1"/>
      <c r="E117" s="1"/>
      <c r="F117" s="1"/>
      <c r="G117" s="1"/>
      <c r="H117" s="1"/>
      <c r="I117" s="1"/>
      <c r="J117" s="1"/>
      <c r="K117" s="1"/>
    </row>
    <row r="118" spans="3:11" x14ac:dyDescent="0.3">
      <c r="C118" s="1"/>
      <c r="D118" s="1"/>
      <c r="E118" s="1"/>
      <c r="F118" s="1"/>
      <c r="G118" s="1"/>
      <c r="H118" s="1"/>
      <c r="I118" s="1"/>
      <c r="J118" s="1"/>
      <c r="K118" s="1"/>
    </row>
    <row r="119" spans="3:11" x14ac:dyDescent="0.3">
      <c r="C119" s="1"/>
      <c r="D119" s="1"/>
      <c r="E119" s="1"/>
      <c r="F119" s="1"/>
      <c r="G119" s="1"/>
      <c r="H119" s="1"/>
      <c r="I119" s="1"/>
      <c r="J119" s="1"/>
      <c r="K119" s="1"/>
    </row>
    <row r="120" spans="3:11" x14ac:dyDescent="0.3">
      <c r="C120" s="1"/>
      <c r="D120" s="1"/>
      <c r="E120" s="1"/>
      <c r="F120" s="1"/>
      <c r="G120" s="1"/>
      <c r="H120" s="1"/>
      <c r="I120" s="1"/>
      <c r="J120" s="1"/>
      <c r="K120" s="1"/>
    </row>
    <row r="121" spans="3:11" x14ac:dyDescent="0.3">
      <c r="C121" s="1"/>
      <c r="D121" s="1"/>
      <c r="E121" s="1"/>
      <c r="F121" s="1"/>
      <c r="G121" s="1"/>
      <c r="H121" s="1"/>
      <c r="I121" s="1"/>
      <c r="J121" s="1"/>
      <c r="K121" s="1"/>
    </row>
    <row r="122" spans="3:11" x14ac:dyDescent="0.3">
      <c r="C122" s="1"/>
      <c r="D122" s="1"/>
      <c r="E122" s="1"/>
      <c r="F122" s="1"/>
      <c r="G122" s="1"/>
      <c r="H122" s="1"/>
      <c r="I122" s="1"/>
      <c r="J122" s="1"/>
      <c r="K122" s="1"/>
    </row>
    <row r="123" spans="3:11" x14ac:dyDescent="0.3">
      <c r="C123" s="1"/>
      <c r="D123" s="1"/>
      <c r="E123" s="1"/>
      <c r="F123" s="1"/>
      <c r="G123" s="1"/>
      <c r="H123" s="1"/>
      <c r="I123" s="1"/>
      <c r="J123" s="1"/>
      <c r="K123" s="1"/>
    </row>
    <row r="124" spans="3:11" x14ac:dyDescent="0.3">
      <c r="C124" s="1"/>
      <c r="D124" s="1"/>
      <c r="E124" s="1"/>
      <c r="F124" s="1"/>
      <c r="G124" s="1"/>
      <c r="H124" s="1"/>
      <c r="I124" s="1"/>
      <c r="J124" s="1"/>
      <c r="K124" s="1"/>
    </row>
    <row r="125" spans="3:11" x14ac:dyDescent="0.3">
      <c r="C125" s="1"/>
      <c r="D125" s="1"/>
      <c r="E125" s="1"/>
      <c r="F125" s="1"/>
      <c r="G125" s="1"/>
      <c r="H125" s="1"/>
      <c r="I125" s="1"/>
      <c r="J125" s="1"/>
      <c r="K125" s="1"/>
    </row>
    <row r="126" spans="3:11" x14ac:dyDescent="0.3">
      <c r="C126" s="1"/>
      <c r="D126" s="1"/>
      <c r="E126" s="1"/>
      <c r="F126" s="1"/>
      <c r="G126" s="1"/>
      <c r="H126" s="1"/>
      <c r="I126" s="1"/>
      <c r="J126" s="1"/>
      <c r="K126" s="1"/>
    </row>
    <row r="127" spans="3:11" x14ac:dyDescent="0.3">
      <c r="C127" s="1"/>
      <c r="D127" s="1"/>
      <c r="E127" s="1"/>
      <c r="F127" s="1"/>
      <c r="G127" s="1"/>
      <c r="H127" s="1"/>
      <c r="I127" s="1"/>
      <c r="J127" s="1"/>
      <c r="K127" s="1"/>
    </row>
    <row r="128" spans="3:11" x14ac:dyDescent="0.3">
      <c r="C128" s="1"/>
      <c r="D128" s="1"/>
      <c r="E128" s="1"/>
      <c r="F128" s="1"/>
      <c r="G128" s="1"/>
      <c r="H128" s="1"/>
      <c r="I128" s="1"/>
      <c r="J128" s="1"/>
      <c r="K128" s="1"/>
    </row>
    <row r="129" spans="3:11" x14ac:dyDescent="0.3">
      <c r="C129" s="1"/>
      <c r="D129" s="1"/>
      <c r="E129" s="1"/>
      <c r="F129" s="1"/>
      <c r="G129" s="1"/>
      <c r="H129" s="1"/>
      <c r="I129" s="1"/>
      <c r="J129" s="1"/>
      <c r="K129" s="1"/>
    </row>
    <row r="130" spans="3:11" x14ac:dyDescent="0.3">
      <c r="C130" s="1"/>
      <c r="D130" s="1"/>
      <c r="E130" s="1"/>
      <c r="F130" s="1"/>
      <c r="G130" s="1"/>
      <c r="H130" s="1"/>
      <c r="I130" s="1"/>
      <c r="J130" s="1"/>
      <c r="K130" s="1"/>
    </row>
    <row r="131" spans="3:11" x14ac:dyDescent="0.3">
      <c r="C131" s="1"/>
      <c r="D131" s="1"/>
      <c r="E131" s="1"/>
      <c r="F131" s="1"/>
      <c r="G131" s="1"/>
      <c r="H131" s="1"/>
      <c r="I131" s="1"/>
      <c r="J131" s="1"/>
      <c r="K131" s="1"/>
    </row>
    <row r="132" spans="3:11" x14ac:dyDescent="0.3">
      <c r="C132" s="1"/>
      <c r="D132" s="1"/>
      <c r="E132" s="1"/>
      <c r="F132" s="1"/>
      <c r="G132" s="1"/>
      <c r="H132" s="1"/>
      <c r="I132" s="1"/>
      <c r="J132" s="1"/>
      <c r="K132" s="1"/>
    </row>
    <row r="133" spans="3:11" x14ac:dyDescent="0.3">
      <c r="C133" s="1"/>
      <c r="D133" s="1"/>
      <c r="E133" s="1"/>
      <c r="F133" s="1"/>
      <c r="G133" s="1"/>
      <c r="H133" s="1"/>
      <c r="I133" s="1"/>
      <c r="J133" s="1"/>
      <c r="K133" s="1"/>
    </row>
    <row r="134" spans="3:11" x14ac:dyDescent="0.3">
      <c r="C134" s="1"/>
      <c r="D134" s="1"/>
      <c r="E134" s="1"/>
      <c r="F134" s="1"/>
      <c r="G134" s="1"/>
      <c r="H134" s="1"/>
      <c r="I134" s="1"/>
      <c r="J134" s="1"/>
      <c r="K134" s="1"/>
    </row>
    <row r="135" spans="3:11" x14ac:dyDescent="0.3">
      <c r="C135" s="1"/>
      <c r="D135" s="1"/>
      <c r="E135" s="1"/>
      <c r="F135" s="1"/>
      <c r="G135" s="1"/>
      <c r="H135" s="1"/>
      <c r="I135" s="1"/>
      <c r="J135" s="1"/>
      <c r="K135" s="1"/>
    </row>
    <row r="136" spans="3:11" x14ac:dyDescent="0.3">
      <c r="C136" s="1"/>
      <c r="D136" s="1"/>
      <c r="E136" s="1"/>
      <c r="F136" s="1"/>
      <c r="G136" s="1"/>
      <c r="H136" s="1"/>
      <c r="I136" s="1"/>
      <c r="J136" s="1"/>
      <c r="K136" s="1"/>
    </row>
    <row r="137" spans="3:11" x14ac:dyDescent="0.3">
      <c r="C137" s="1"/>
      <c r="D137" s="1"/>
      <c r="E137" s="1"/>
      <c r="F137" s="1"/>
      <c r="G137" s="1"/>
      <c r="H137" s="1"/>
      <c r="I137" s="1"/>
      <c r="J137" s="1"/>
      <c r="K137" s="1"/>
    </row>
    <row r="138" spans="3:11" x14ac:dyDescent="0.3">
      <c r="C138" s="1"/>
      <c r="D138" s="1"/>
      <c r="E138" s="1"/>
      <c r="F138" s="1"/>
      <c r="G138" s="1"/>
      <c r="H138" s="1"/>
      <c r="I138" s="1"/>
      <c r="J138" s="1"/>
      <c r="K138" s="1"/>
    </row>
    <row r="139" spans="3:11" x14ac:dyDescent="0.3">
      <c r="C139" s="1"/>
      <c r="D139" s="1"/>
      <c r="E139" s="1"/>
      <c r="F139" s="1"/>
      <c r="G139" s="1"/>
      <c r="H139" s="1"/>
      <c r="I139" s="1"/>
      <c r="J139" s="1"/>
      <c r="K139" s="1"/>
    </row>
    <row r="140" spans="3:11" x14ac:dyDescent="0.3">
      <c r="C140" s="110"/>
      <c r="D140" s="1"/>
      <c r="E140" s="1"/>
      <c r="F140" s="1"/>
      <c r="G140" s="1"/>
      <c r="H140" s="1"/>
      <c r="I140" s="1"/>
      <c r="J140" s="1"/>
      <c r="K140" s="1"/>
    </row>
    <row r="141" spans="3:11" x14ac:dyDescent="0.3">
      <c r="C141" s="110"/>
      <c r="D141" s="1"/>
      <c r="E141" s="1"/>
      <c r="F141" s="1"/>
      <c r="G141" s="1"/>
      <c r="H141" s="1"/>
      <c r="I141" s="1"/>
      <c r="J141" s="1"/>
      <c r="K141" s="1"/>
    </row>
    <row r="142" spans="3:11" x14ac:dyDescent="0.3">
      <c r="C142" s="110"/>
      <c r="D142" s="1"/>
      <c r="E142" s="1"/>
      <c r="F142" s="1"/>
      <c r="G142" s="1"/>
      <c r="H142" s="1"/>
      <c r="I142" s="1"/>
      <c r="J142" s="1"/>
      <c r="K142" s="1"/>
    </row>
    <row r="143" spans="3:11" x14ac:dyDescent="0.3">
      <c r="C143" s="110"/>
      <c r="D143" s="1"/>
      <c r="E143" s="1"/>
      <c r="F143" s="1"/>
      <c r="G143" s="1"/>
      <c r="H143" s="1"/>
      <c r="I143" s="1"/>
      <c r="J143" s="1"/>
      <c r="K143" s="1"/>
    </row>
    <row r="144" spans="3:11" x14ac:dyDescent="0.3">
      <c r="C144" s="110"/>
      <c r="D144" s="1"/>
      <c r="E144" s="1"/>
      <c r="F144" s="1"/>
      <c r="G144" s="1"/>
      <c r="H144" s="1"/>
      <c r="I144" s="1"/>
      <c r="J144" s="1"/>
      <c r="K144" s="1"/>
    </row>
    <row r="145" spans="2:16" x14ac:dyDescent="0.3">
      <c r="C145" s="110"/>
      <c r="D145" s="1"/>
      <c r="E145" s="1"/>
      <c r="F145" s="1"/>
      <c r="G145" s="1"/>
      <c r="H145" s="1"/>
      <c r="I145" s="1"/>
      <c r="J145" s="1"/>
      <c r="K145" s="1"/>
    </row>
    <row r="146" spans="2:16" x14ac:dyDescent="0.3">
      <c r="C146" s="110"/>
      <c r="D146" s="1"/>
      <c r="E146" s="1"/>
      <c r="F146" s="1"/>
      <c r="G146" s="1"/>
      <c r="H146" s="1"/>
      <c r="I146" s="1"/>
      <c r="J146" s="1"/>
      <c r="K146" s="1"/>
    </row>
    <row r="147" spans="2:16" x14ac:dyDescent="0.3">
      <c r="C147" s="110"/>
      <c r="D147" s="1"/>
      <c r="E147" s="1"/>
      <c r="F147" s="1"/>
      <c r="G147" s="1"/>
      <c r="H147" s="1"/>
      <c r="I147" s="1"/>
      <c r="J147" s="1"/>
      <c r="K147" s="1"/>
    </row>
    <row r="148" spans="2:16" ht="17.399999999999999" customHeight="1" x14ac:dyDescent="0.3">
      <c r="C148" s="111"/>
      <c r="D148" s="1"/>
      <c r="E148" s="1"/>
      <c r="F148" s="1"/>
      <c r="G148" s="1"/>
      <c r="H148" s="1"/>
      <c r="I148" s="1"/>
    </row>
    <row r="149" spans="2:16" ht="21" x14ac:dyDescent="0.3">
      <c r="B149" s="499" t="str">
        <f>CONCATENATE(L258," von ",L260)</f>
        <v>Veränderung des Bilanzergebnisses (%) von Vorjahr 1 auf 2022 (final)</v>
      </c>
      <c r="C149" s="499"/>
      <c r="D149" s="499"/>
      <c r="E149" s="499"/>
      <c r="F149" s="499"/>
      <c r="G149" s="499"/>
      <c r="H149" s="499"/>
      <c r="I149" s="499"/>
      <c r="J149" s="499"/>
      <c r="K149" s="499"/>
      <c r="L149" s="499"/>
      <c r="M149" s="499"/>
      <c r="N149" s="332"/>
      <c r="O149" s="333"/>
      <c r="P149" s="168"/>
    </row>
    <row r="150" spans="2:16" x14ac:dyDescent="0.3">
      <c r="C150" s="113"/>
      <c r="D150" s="113"/>
      <c r="E150" s="113"/>
      <c r="F150" s="113"/>
      <c r="G150" s="113"/>
      <c r="H150" s="113"/>
      <c r="I150" s="113"/>
    </row>
    <row r="151" spans="2:16" x14ac:dyDescent="0.3">
      <c r="C151" s="1"/>
      <c r="D151" s="1"/>
      <c r="E151" s="1"/>
      <c r="F151" s="1"/>
      <c r="G151" s="1"/>
      <c r="H151" s="1"/>
      <c r="I151" s="1"/>
    </row>
    <row r="152" spans="2:16" x14ac:dyDescent="0.3">
      <c r="C152" s="1"/>
      <c r="D152" s="1"/>
      <c r="E152" s="1"/>
      <c r="F152" s="1"/>
      <c r="G152" s="1"/>
      <c r="H152" s="1"/>
      <c r="I152" s="1"/>
      <c r="J152" s="1"/>
      <c r="K152" s="1"/>
    </row>
    <row r="153" spans="2:16" x14ac:dyDescent="0.3">
      <c r="C153" s="1"/>
      <c r="D153" s="1"/>
      <c r="E153" s="1"/>
      <c r="F153" s="1"/>
      <c r="G153" s="1"/>
      <c r="H153" s="1"/>
      <c r="I153" s="1"/>
      <c r="J153" s="1"/>
      <c r="K153" s="1"/>
    </row>
    <row r="154" spans="2:16" x14ac:dyDescent="0.3">
      <c r="C154" s="1"/>
      <c r="D154" s="1"/>
      <c r="E154" s="1"/>
      <c r="F154" s="1"/>
      <c r="G154" s="1"/>
      <c r="H154" s="1"/>
      <c r="I154" s="1"/>
      <c r="J154" s="1"/>
      <c r="K154" s="1"/>
    </row>
    <row r="155" spans="2:16" x14ac:dyDescent="0.3">
      <c r="C155" s="1"/>
      <c r="D155" s="1"/>
      <c r="E155" s="1"/>
      <c r="F155" s="1"/>
      <c r="G155" s="1"/>
      <c r="H155" s="1"/>
      <c r="I155" s="1"/>
      <c r="J155" s="1"/>
      <c r="K155" s="1"/>
    </row>
    <row r="156" spans="2:16" x14ac:dyDescent="0.3">
      <c r="C156" s="1"/>
      <c r="D156" s="1"/>
      <c r="E156" s="1"/>
      <c r="F156" s="1"/>
      <c r="G156" s="1"/>
      <c r="H156" s="1"/>
      <c r="I156" s="1"/>
      <c r="J156" s="1"/>
      <c r="K156" s="1"/>
    </row>
    <row r="157" spans="2:16" x14ac:dyDescent="0.3">
      <c r="C157" s="1"/>
      <c r="D157" s="1"/>
      <c r="E157" s="1"/>
      <c r="F157" s="1"/>
      <c r="G157" s="1"/>
      <c r="H157" s="1"/>
      <c r="I157" s="1"/>
      <c r="J157" s="1"/>
      <c r="K157" s="1"/>
    </row>
    <row r="158" spans="2:16" x14ac:dyDescent="0.3">
      <c r="C158" s="1"/>
      <c r="D158" s="1"/>
      <c r="E158" s="1"/>
      <c r="F158" s="1"/>
      <c r="G158" s="1"/>
      <c r="H158" s="1"/>
      <c r="I158" s="1"/>
      <c r="J158" s="1"/>
      <c r="K158" s="1"/>
    </row>
    <row r="159" spans="2:16" x14ac:dyDescent="0.3">
      <c r="C159" s="1"/>
      <c r="D159" s="1"/>
      <c r="E159" s="1"/>
      <c r="F159" s="1"/>
      <c r="G159" s="1"/>
      <c r="H159" s="1"/>
      <c r="I159" s="1"/>
      <c r="J159" s="1"/>
      <c r="K159" s="1"/>
    </row>
    <row r="160" spans="2:16" x14ac:dyDescent="0.3">
      <c r="C160" s="1"/>
      <c r="D160" s="1"/>
      <c r="E160" s="1"/>
      <c r="F160" s="1"/>
      <c r="G160" s="1"/>
      <c r="H160" s="1"/>
      <c r="I160" s="1"/>
      <c r="J160" s="1"/>
      <c r="K160" s="1"/>
    </row>
    <row r="161" spans="3:11" x14ac:dyDescent="0.3">
      <c r="C161" s="1"/>
      <c r="D161" s="1"/>
      <c r="E161" s="1"/>
      <c r="F161" s="1"/>
      <c r="G161" s="1"/>
      <c r="H161" s="1"/>
      <c r="I161" s="1"/>
      <c r="J161" s="1"/>
      <c r="K161" s="1"/>
    </row>
    <row r="162" spans="3:11" x14ac:dyDescent="0.3">
      <c r="C162" s="1"/>
      <c r="D162" s="1"/>
      <c r="E162" s="1"/>
      <c r="F162" s="1"/>
      <c r="G162" s="1"/>
      <c r="H162" s="1"/>
      <c r="I162" s="1"/>
      <c r="J162" s="1"/>
      <c r="K162" s="1"/>
    </row>
    <row r="163" spans="3:11" x14ac:dyDescent="0.3">
      <c r="C163" s="1"/>
      <c r="D163" s="1"/>
      <c r="E163" s="1"/>
      <c r="F163" s="1"/>
      <c r="G163" s="1"/>
      <c r="H163" s="1"/>
      <c r="I163" s="1"/>
      <c r="J163" s="1"/>
      <c r="K163" s="1"/>
    </row>
    <row r="164" spans="3:11" x14ac:dyDescent="0.3">
      <c r="C164" s="1"/>
      <c r="D164" s="1"/>
      <c r="E164" s="1"/>
      <c r="F164" s="1"/>
      <c r="G164" s="1"/>
      <c r="H164" s="1"/>
      <c r="I164" s="1"/>
      <c r="J164" s="1"/>
      <c r="K164" s="1"/>
    </row>
    <row r="165" spans="3:11" x14ac:dyDescent="0.3">
      <c r="C165" s="1"/>
      <c r="D165" s="1"/>
      <c r="E165" s="1"/>
      <c r="F165" s="1"/>
      <c r="G165" s="1"/>
      <c r="H165" s="1"/>
      <c r="I165" s="1"/>
      <c r="J165" s="1"/>
      <c r="K165" s="1"/>
    </row>
    <row r="166" spans="3:11" x14ac:dyDescent="0.3">
      <c r="C166" s="1"/>
      <c r="D166" s="1"/>
      <c r="E166" s="1"/>
      <c r="F166" s="1"/>
      <c r="G166" s="1"/>
      <c r="H166" s="1"/>
      <c r="I166" s="1"/>
      <c r="J166" s="1"/>
      <c r="K166" s="1"/>
    </row>
    <row r="167" spans="3:11" x14ac:dyDescent="0.3">
      <c r="C167" s="1"/>
      <c r="D167" s="1"/>
      <c r="E167" s="1"/>
      <c r="F167" s="1"/>
      <c r="G167" s="1"/>
      <c r="H167" s="1"/>
      <c r="I167" s="1"/>
      <c r="J167" s="1"/>
      <c r="K167" s="1"/>
    </row>
    <row r="168" spans="3:11" x14ac:dyDescent="0.3">
      <c r="C168" s="1"/>
      <c r="D168" s="1"/>
      <c r="E168" s="1"/>
      <c r="F168" s="1"/>
      <c r="G168" s="1"/>
      <c r="H168" s="1"/>
      <c r="I168" s="1"/>
      <c r="J168" s="1"/>
      <c r="K168" s="1"/>
    </row>
    <row r="169" spans="3:11" x14ac:dyDescent="0.3">
      <c r="C169" s="1"/>
      <c r="D169" s="1"/>
      <c r="E169" s="1"/>
      <c r="F169" s="1"/>
      <c r="G169" s="1"/>
      <c r="H169" s="1"/>
      <c r="I169" s="1"/>
      <c r="J169" s="1"/>
      <c r="K169" s="1"/>
    </row>
    <row r="170" spans="3:11" x14ac:dyDescent="0.3">
      <c r="C170" s="1"/>
      <c r="D170" s="1"/>
      <c r="E170" s="1"/>
      <c r="F170" s="1"/>
      <c r="G170" s="1"/>
      <c r="H170" s="1"/>
      <c r="I170" s="1"/>
      <c r="J170" s="1"/>
      <c r="K170" s="1"/>
    </row>
    <row r="171" spans="3:11" x14ac:dyDescent="0.3">
      <c r="C171" s="1"/>
      <c r="D171" s="1"/>
      <c r="E171" s="1"/>
      <c r="F171" s="1"/>
      <c r="G171" s="1"/>
      <c r="H171" s="1"/>
      <c r="I171" s="1"/>
      <c r="J171" s="1"/>
      <c r="K171" s="1"/>
    </row>
    <row r="172" spans="3:11" x14ac:dyDescent="0.3">
      <c r="C172" s="1"/>
      <c r="D172" s="1"/>
      <c r="E172" s="1"/>
      <c r="F172" s="1"/>
      <c r="G172" s="1"/>
      <c r="H172" s="1"/>
      <c r="I172" s="1"/>
      <c r="J172" s="1"/>
      <c r="K172" s="1"/>
    </row>
    <row r="173" spans="3:11" x14ac:dyDescent="0.3">
      <c r="C173" s="1"/>
      <c r="D173" s="1"/>
      <c r="E173" s="1"/>
      <c r="F173" s="1"/>
      <c r="G173" s="1"/>
      <c r="H173" s="1"/>
      <c r="I173" s="1"/>
      <c r="J173" s="1"/>
      <c r="K173" s="1"/>
    </row>
    <row r="174" spans="3:11" x14ac:dyDescent="0.3">
      <c r="C174" s="1"/>
      <c r="D174" s="1"/>
      <c r="E174" s="1"/>
      <c r="F174" s="1"/>
      <c r="G174" s="1"/>
      <c r="H174" s="1"/>
      <c r="I174" s="1"/>
      <c r="J174" s="1"/>
      <c r="K174" s="1"/>
    </row>
    <row r="180" spans="2:15" x14ac:dyDescent="0.3">
      <c r="B180" s="168"/>
    </row>
    <row r="181" spans="2:15" x14ac:dyDescent="0.3">
      <c r="B181" s="168"/>
    </row>
    <row r="182" spans="2:15" x14ac:dyDescent="0.3">
      <c r="B182" s="168"/>
    </row>
    <row r="183" spans="2:15" x14ac:dyDescent="0.3">
      <c r="B183" s="168"/>
    </row>
    <row r="184" spans="2:15" x14ac:dyDescent="0.3">
      <c r="B184" s="168"/>
    </row>
    <row r="185" spans="2:15" ht="21" x14ac:dyDescent="0.3">
      <c r="B185" s="500" t="str">
        <f>CONCATENATE(L258," von ",N260)</f>
        <v>Veränderung des Bilanzergebnisses (%) von Vorjahr 2 auf 2022 (final)</v>
      </c>
      <c r="C185" s="501"/>
      <c r="D185" s="501"/>
      <c r="E185" s="501"/>
      <c r="F185" s="501"/>
      <c r="G185" s="501"/>
      <c r="H185" s="501"/>
      <c r="I185" s="501"/>
      <c r="J185" s="501"/>
      <c r="K185" s="501"/>
      <c r="L185" s="501"/>
      <c r="M185" s="501"/>
      <c r="N185" s="334"/>
      <c r="O185" s="335"/>
    </row>
    <row r="186" spans="2:15" x14ac:dyDescent="0.3">
      <c r="B186" s="168"/>
    </row>
    <row r="187" spans="2:15" x14ac:dyDescent="0.3">
      <c r="B187" s="168"/>
    </row>
    <row r="188" spans="2:15" x14ac:dyDescent="0.3">
      <c r="B188" s="168"/>
      <c r="C188" s="112"/>
      <c r="D188" s="292"/>
      <c r="E188" s="292"/>
      <c r="F188" s="292"/>
      <c r="G188" s="292"/>
      <c r="H188" s="292"/>
      <c r="I188" s="292"/>
      <c r="J188" s="1"/>
      <c r="K188" s="1"/>
    </row>
    <row r="189" spans="2:15" x14ac:dyDescent="0.3">
      <c r="B189" s="168"/>
      <c r="C189" s="1"/>
      <c r="D189" s="1"/>
      <c r="E189" s="1"/>
      <c r="F189" s="1"/>
      <c r="G189" s="1"/>
      <c r="H189" s="1"/>
      <c r="I189" s="1"/>
      <c r="J189" s="1"/>
      <c r="K189" s="1"/>
    </row>
    <row r="190" spans="2:15" x14ac:dyDescent="0.3">
      <c r="B190" s="168"/>
      <c r="C190" s="1"/>
      <c r="D190" s="1"/>
      <c r="E190" s="1"/>
      <c r="F190" s="1"/>
      <c r="G190" s="1"/>
      <c r="H190" s="1"/>
      <c r="I190" s="1"/>
      <c r="J190" s="1"/>
      <c r="K190" s="1"/>
    </row>
    <row r="191" spans="2:15" x14ac:dyDescent="0.3">
      <c r="B191" s="168"/>
      <c r="C191" s="1"/>
      <c r="D191" s="1"/>
      <c r="E191" s="1"/>
      <c r="F191" s="1"/>
      <c r="G191" s="1"/>
      <c r="H191" s="1"/>
      <c r="I191" s="1"/>
      <c r="J191" s="1"/>
      <c r="K191" s="1"/>
    </row>
    <row r="192" spans="2:15" x14ac:dyDescent="0.3">
      <c r="B192" s="168"/>
      <c r="C192" s="1"/>
      <c r="D192" s="1"/>
      <c r="E192" s="1"/>
      <c r="F192" s="1"/>
      <c r="G192" s="1"/>
      <c r="H192" s="1"/>
      <c r="I192" s="1"/>
      <c r="J192" s="1"/>
      <c r="K192" s="1"/>
    </row>
    <row r="193" spans="2:11" x14ac:dyDescent="0.3">
      <c r="B193" s="168"/>
      <c r="C193" s="1"/>
      <c r="D193" s="1"/>
      <c r="E193" s="1"/>
      <c r="F193" s="1"/>
      <c r="G193" s="1"/>
      <c r="H193" s="1"/>
      <c r="I193" s="1"/>
      <c r="J193" s="1"/>
      <c r="K193" s="1"/>
    </row>
    <row r="194" spans="2:11" x14ac:dyDescent="0.3">
      <c r="B194" s="168"/>
      <c r="C194" s="1"/>
      <c r="D194" s="1"/>
      <c r="E194" s="1"/>
      <c r="F194" s="1"/>
      <c r="G194" s="1"/>
      <c r="H194" s="1"/>
      <c r="I194" s="1"/>
      <c r="J194" s="1"/>
      <c r="K194" s="1"/>
    </row>
    <row r="195" spans="2:11" x14ac:dyDescent="0.3">
      <c r="B195" s="168"/>
      <c r="C195" s="1"/>
      <c r="D195" s="1"/>
      <c r="E195" s="1"/>
      <c r="F195" s="1"/>
      <c r="G195" s="1"/>
      <c r="H195" s="1"/>
      <c r="I195" s="1"/>
      <c r="J195" s="1"/>
      <c r="K195" s="1"/>
    </row>
    <row r="196" spans="2:11" x14ac:dyDescent="0.3">
      <c r="B196" s="168"/>
      <c r="C196" s="1"/>
      <c r="D196" s="1"/>
      <c r="E196" s="1"/>
      <c r="F196" s="1"/>
      <c r="G196" s="1"/>
      <c r="H196" s="1"/>
      <c r="I196" s="1"/>
      <c r="J196" s="1"/>
      <c r="K196" s="1"/>
    </row>
    <row r="197" spans="2:11" x14ac:dyDescent="0.3">
      <c r="B197" s="168"/>
      <c r="C197" s="1"/>
      <c r="D197" s="1"/>
      <c r="E197" s="1"/>
      <c r="F197" s="1"/>
      <c r="G197" s="1"/>
      <c r="H197" s="1"/>
      <c r="I197" s="1"/>
      <c r="J197" s="1"/>
      <c r="K197" s="1"/>
    </row>
    <row r="198" spans="2:11" x14ac:dyDescent="0.3">
      <c r="B198" s="168"/>
      <c r="C198" s="1"/>
      <c r="D198" s="1"/>
      <c r="E198" s="1"/>
      <c r="F198" s="1"/>
      <c r="G198" s="1"/>
      <c r="H198" s="1"/>
      <c r="I198" s="1"/>
      <c r="J198" s="1"/>
      <c r="K198" s="1"/>
    </row>
    <row r="199" spans="2:11" x14ac:dyDescent="0.3">
      <c r="B199" s="168"/>
      <c r="C199" s="1"/>
      <c r="D199" s="1"/>
      <c r="E199" s="1"/>
      <c r="F199" s="1"/>
      <c r="G199" s="1"/>
      <c r="H199" s="1"/>
      <c r="I199" s="1"/>
      <c r="J199" s="1"/>
      <c r="K199" s="1"/>
    </row>
    <row r="200" spans="2:11" x14ac:dyDescent="0.3">
      <c r="B200" s="168"/>
      <c r="C200" s="1"/>
      <c r="D200" s="1"/>
      <c r="E200" s="1"/>
      <c r="F200" s="1"/>
      <c r="G200" s="1"/>
      <c r="H200" s="1"/>
      <c r="I200" s="1"/>
      <c r="J200" s="1"/>
      <c r="K200" s="1"/>
    </row>
    <row r="201" spans="2:11" x14ac:dyDescent="0.3">
      <c r="B201" s="168"/>
      <c r="C201" s="1"/>
      <c r="D201" s="1"/>
      <c r="E201" s="1"/>
      <c r="F201" s="1"/>
      <c r="G201" s="1"/>
      <c r="H201" s="1"/>
      <c r="I201" s="1"/>
      <c r="J201" s="1"/>
      <c r="K201" s="1"/>
    </row>
    <row r="202" spans="2:11" ht="13.5" customHeight="1" x14ac:dyDescent="0.3">
      <c r="B202" s="168"/>
      <c r="C202" s="1"/>
      <c r="D202" s="1"/>
      <c r="E202" s="1"/>
      <c r="F202" s="1"/>
      <c r="G202" s="1"/>
      <c r="H202" s="1"/>
      <c r="I202" s="1"/>
      <c r="J202" s="1"/>
      <c r="K202" s="1"/>
    </row>
    <row r="203" spans="2:11" x14ac:dyDescent="0.3">
      <c r="B203" s="168"/>
      <c r="C203" s="1"/>
      <c r="D203" s="1"/>
      <c r="E203" s="1"/>
      <c r="F203" s="1"/>
      <c r="G203" s="1"/>
      <c r="H203" s="1"/>
      <c r="I203" s="1"/>
      <c r="J203" s="1"/>
      <c r="K203" s="1"/>
    </row>
    <row r="204" spans="2:11" x14ac:dyDescent="0.3">
      <c r="B204" s="168"/>
      <c r="C204" s="1"/>
      <c r="D204" s="1"/>
      <c r="E204" s="1"/>
      <c r="F204" s="1"/>
      <c r="G204" s="1"/>
      <c r="H204" s="1"/>
      <c r="I204" s="1"/>
      <c r="J204" s="1"/>
      <c r="K204" s="1"/>
    </row>
    <row r="205" spans="2:11" x14ac:dyDescent="0.3">
      <c r="B205" s="168"/>
      <c r="C205" s="1"/>
      <c r="D205" s="1"/>
      <c r="E205" s="1"/>
      <c r="F205" s="1"/>
      <c r="G205" s="1"/>
      <c r="H205" s="1"/>
      <c r="I205" s="1"/>
      <c r="J205" s="1"/>
      <c r="K205" s="1"/>
    </row>
    <row r="206" spans="2:11" x14ac:dyDescent="0.3">
      <c r="B206" s="168"/>
      <c r="C206" s="1"/>
      <c r="D206" s="1"/>
      <c r="E206" s="1"/>
      <c r="F206" s="1"/>
      <c r="G206" s="1"/>
      <c r="H206" s="1"/>
      <c r="I206" s="1"/>
      <c r="J206" s="1"/>
      <c r="K206" s="1"/>
    </row>
    <row r="207" spans="2:11" x14ac:dyDescent="0.3">
      <c r="B207" s="168"/>
      <c r="C207" s="1"/>
      <c r="D207" s="1"/>
      <c r="E207" s="1"/>
      <c r="F207" s="1"/>
      <c r="G207" s="1"/>
      <c r="H207" s="1"/>
      <c r="I207" s="1"/>
      <c r="J207" s="1"/>
      <c r="K207" s="1"/>
    </row>
    <row r="208" spans="2:11" x14ac:dyDescent="0.3">
      <c r="B208" s="168"/>
      <c r="C208" s="1"/>
      <c r="D208" s="1"/>
      <c r="E208" s="1"/>
      <c r="F208" s="1"/>
      <c r="G208" s="1"/>
      <c r="H208" s="1"/>
      <c r="I208" s="1"/>
      <c r="J208" s="1"/>
      <c r="K208" s="1"/>
    </row>
    <row r="209" spans="2:1015" x14ac:dyDescent="0.3">
      <c r="B209" s="168"/>
      <c r="C209" s="1"/>
      <c r="D209" s="1"/>
      <c r="E209" s="1"/>
      <c r="F209" s="1"/>
      <c r="G209" s="1"/>
      <c r="H209" s="1"/>
      <c r="I209" s="1"/>
      <c r="J209" s="1"/>
      <c r="K209" s="1"/>
    </row>
    <row r="210" spans="2:1015" x14ac:dyDescent="0.3">
      <c r="B210" s="168"/>
      <c r="C210" s="1"/>
      <c r="D210" s="1"/>
      <c r="E210" s="1"/>
      <c r="F210" s="1"/>
      <c r="G210" s="1"/>
      <c r="H210" s="1"/>
      <c r="I210" s="1"/>
      <c r="J210" s="1"/>
      <c r="K210" s="1"/>
    </row>
    <row r="211" spans="2:1015" x14ac:dyDescent="0.3">
      <c r="B211" s="168"/>
      <c r="C211" s="1"/>
      <c r="D211" s="1"/>
      <c r="E211" s="1"/>
      <c r="F211" s="1"/>
      <c r="G211" s="1"/>
      <c r="H211" s="1"/>
      <c r="I211" s="1"/>
      <c r="J211" s="1"/>
      <c r="K211" s="1"/>
    </row>
    <row r="212" spans="2:1015" x14ac:dyDescent="0.3">
      <c r="B212" s="168"/>
      <c r="C212" s="1"/>
      <c r="D212" s="1"/>
      <c r="E212" s="1"/>
      <c r="F212" s="1"/>
      <c r="G212" s="1"/>
      <c r="H212" s="1"/>
      <c r="I212" s="1"/>
      <c r="J212" s="1"/>
      <c r="K212" s="1"/>
    </row>
    <row r="213" spans="2:1015" x14ac:dyDescent="0.3">
      <c r="B213" s="168"/>
      <c r="C213" s="1"/>
      <c r="D213" s="1"/>
      <c r="E213" s="1"/>
      <c r="F213" s="1"/>
      <c r="G213" s="1"/>
      <c r="H213" s="1"/>
      <c r="I213" s="1"/>
      <c r="J213" s="1"/>
      <c r="K213" s="1"/>
    </row>
    <row r="214" spans="2:1015" x14ac:dyDescent="0.3">
      <c r="B214" s="168"/>
      <c r="C214" s="112"/>
      <c r="D214" s="292"/>
      <c r="E214" s="292"/>
      <c r="F214" s="292"/>
      <c r="G214" s="292"/>
      <c r="H214" s="292"/>
      <c r="I214" s="292"/>
      <c r="J214" s="1"/>
      <c r="K214" s="1"/>
    </row>
    <row r="215" spans="2:1015" x14ac:dyDescent="0.3">
      <c r="B215" s="168"/>
      <c r="C215" s="153"/>
      <c r="D215" s="153"/>
      <c r="E215" s="153"/>
      <c r="F215" s="153"/>
      <c r="G215" s="153"/>
      <c r="H215" s="153"/>
      <c r="I215" s="1"/>
      <c r="J215" s="1"/>
      <c r="K215" s="1"/>
    </row>
    <row r="216" spans="2:1015" x14ac:dyDescent="0.3">
      <c r="B216" s="168"/>
      <c r="C216" s="170"/>
      <c r="D216" s="170"/>
      <c r="E216" s="170"/>
      <c r="F216" s="170"/>
      <c r="G216" s="170"/>
      <c r="H216" s="170"/>
      <c r="I216" s="1"/>
      <c r="J216" s="1"/>
      <c r="K216" s="1"/>
    </row>
    <row r="217" spans="2:1015" x14ac:dyDescent="0.3">
      <c r="B217" s="168"/>
      <c r="C217" s="1"/>
      <c r="D217" s="1"/>
      <c r="E217" s="1"/>
      <c r="F217" s="1"/>
      <c r="G217" s="1"/>
      <c r="H217" s="1"/>
      <c r="I217" s="1"/>
      <c r="J217" s="1"/>
      <c r="K217" s="1"/>
    </row>
    <row r="218" spans="2:1015" x14ac:dyDescent="0.3">
      <c r="B218" s="168"/>
      <c r="C218" s="1"/>
      <c r="D218" s="1"/>
      <c r="E218" s="1"/>
      <c r="F218" s="1"/>
      <c r="G218" s="1"/>
      <c r="H218" s="1"/>
      <c r="I218" s="1"/>
      <c r="J218" s="1"/>
      <c r="K218" s="1"/>
    </row>
    <row r="219" spans="2:1015" x14ac:dyDescent="0.3">
      <c r="B219" s="168"/>
      <c r="C219" s="1"/>
      <c r="D219" s="1"/>
      <c r="E219" s="1"/>
      <c r="F219" s="1"/>
      <c r="G219" s="1"/>
      <c r="H219" s="1"/>
      <c r="I219" s="1"/>
      <c r="J219" s="1"/>
      <c r="K219" s="1"/>
    </row>
    <row r="220" spans="2:1015" x14ac:dyDescent="0.3">
      <c r="B220" s="168"/>
      <c r="C220" s="1"/>
      <c r="D220" s="1"/>
      <c r="E220" s="1"/>
      <c r="F220" s="1"/>
      <c r="G220" s="1"/>
      <c r="H220" s="1"/>
      <c r="I220" s="1"/>
      <c r="J220" s="1"/>
      <c r="K220" s="1"/>
    </row>
    <row r="221" spans="2:1015" s="153" customFormat="1" ht="21" x14ac:dyDescent="0.3">
      <c r="B221" s="500" t="str">
        <f>CONCATENATE(L258," von ",P260)</f>
        <v>Veränderung des Bilanzergebnisses (%) von Vorjahr 3 auf 2022 (final)</v>
      </c>
      <c r="C221" s="501"/>
      <c r="D221" s="501"/>
      <c r="E221" s="501"/>
      <c r="F221" s="501"/>
      <c r="G221" s="501"/>
      <c r="H221" s="501"/>
      <c r="I221" s="501"/>
      <c r="J221" s="501"/>
      <c r="K221" s="501"/>
      <c r="L221" s="501"/>
      <c r="M221" s="501"/>
      <c r="N221" s="334"/>
      <c r="O221" s="335"/>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c r="AU221" s="168"/>
      <c r="AV221" s="168"/>
      <c r="AW221" s="168"/>
      <c r="AX221" s="168"/>
      <c r="AY221" s="168"/>
      <c r="AZ221" s="168"/>
      <c r="BA221" s="168"/>
      <c r="BB221" s="168"/>
      <c r="BC221" s="168"/>
      <c r="BD221" s="168"/>
      <c r="BE221" s="168"/>
      <c r="BF221" s="168"/>
      <c r="BG221" s="168"/>
      <c r="BH221" s="168"/>
      <c r="BI221" s="168"/>
      <c r="BJ221" s="168"/>
      <c r="BK221" s="168"/>
      <c r="BL221" s="168"/>
      <c r="BM221" s="168"/>
      <c r="BN221" s="168"/>
      <c r="BO221" s="168"/>
      <c r="BP221" s="168"/>
      <c r="BQ221" s="168"/>
      <c r="BR221" s="168"/>
      <c r="BS221" s="168"/>
      <c r="BT221" s="168"/>
      <c r="BU221" s="168"/>
      <c r="BV221" s="168"/>
      <c r="BW221" s="168"/>
      <c r="BX221" s="168"/>
      <c r="BY221" s="168"/>
      <c r="BZ221" s="168"/>
      <c r="CA221" s="168"/>
      <c r="CB221" s="168"/>
      <c r="CC221" s="168"/>
      <c r="CD221" s="168"/>
      <c r="CE221" s="168"/>
      <c r="CF221" s="168"/>
      <c r="CG221" s="168"/>
      <c r="CH221" s="168"/>
      <c r="CI221" s="168"/>
      <c r="CJ221" s="168"/>
      <c r="CK221" s="168"/>
      <c r="CL221" s="168"/>
      <c r="CM221" s="168"/>
      <c r="CN221" s="168"/>
      <c r="CO221" s="168"/>
      <c r="CP221" s="168"/>
      <c r="CQ221" s="168"/>
      <c r="CR221" s="168"/>
      <c r="CS221" s="168"/>
      <c r="CT221" s="168"/>
      <c r="CU221" s="168"/>
      <c r="CV221" s="168"/>
      <c r="CW221" s="168"/>
      <c r="CX221" s="168"/>
      <c r="CY221" s="168"/>
      <c r="CZ221" s="168"/>
      <c r="DA221" s="168"/>
      <c r="DB221" s="168"/>
      <c r="DC221" s="168"/>
      <c r="DD221" s="168"/>
      <c r="DE221" s="168"/>
      <c r="DF221" s="168"/>
      <c r="DG221" s="168"/>
      <c r="DH221" s="168"/>
      <c r="DI221" s="168"/>
      <c r="DJ221" s="168"/>
      <c r="DK221" s="168"/>
      <c r="DL221" s="168"/>
      <c r="DM221" s="168"/>
      <c r="DN221" s="168"/>
      <c r="DO221" s="168"/>
      <c r="DP221" s="168"/>
      <c r="DQ221" s="168"/>
      <c r="DR221" s="168"/>
      <c r="DS221" s="168"/>
      <c r="DT221" s="168"/>
      <c r="DU221" s="168"/>
      <c r="DV221" s="168"/>
      <c r="DW221" s="168"/>
      <c r="DX221" s="168"/>
      <c r="DY221" s="168"/>
      <c r="DZ221" s="168"/>
      <c r="EA221" s="168"/>
      <c r="EB221" s="168"/>
      <c r="EC221" s="168"/>
      <c r="ED221" s="168"/>
      <c r="EE221" s="168"/>
      <c r="EF221" s="168"/>
      <c r="EG221" s="168"/>
      <c r="EH221" s="168"/>
      <c r="EI221" s="168"/>
      <c r="EJ221" s="168"/>
      <c r="EK221" s="168"/>
      <c r="EL221" s="168"/>
      <c r="EM221" s="168"/>
      <c r="EN221" s="168"/>
      <c r="EO221" s="168"/>
      <c r="EP221" s="168"/>
      <c r="EQ221" s="168"/>
      <c r="ER221" s="168"/>
      <c r="ES221" s="168"/>
      <c r="ET221" s="168"/>
      <c r="EU221" s="168"/>
      <c r="EV221" s="168"/>
      <c r="EW221" s="168"/>
      <c r="EX221" s="168"/>
      <c r="EY221" s="168"/>
      <c r="EZ221" s="168"/>
      <c r="FA221" s="168"/>
      <c r="FB221" s="168"/>
      <c r="FC221" s="168"/>
      <c r="FD221" s="168"/>
      <c r="FE221" s="168"/>
      <c r="FF221" s="168"/>
      <c r="FG221" s="168"/>
      <c r="FH221" s="168"/>
      <c r="FI221" s="168"/>
      <c r="FJ221" s="168"/>
      <c r="FK221" s="168"/>
      <c r="FL221" s="168"/>
      <c r="FM221" s="168"/>
      <c r="FN221" s="168"/>
      <c r="FO221" s="168"/>
      <c r="FP221" s="168"/>
      <c r="FQ221" s="168"/>
      <c r="FR221" s="168"/>
      <c r="FS221" s="168"/>
      <c r="FT221" s="168"/>
      <c r="FU221" s="168"/>
      <c r="FV221" s="168"/>
      <c r="FW221" s="168"/>
      <c r="FX221" s="168"/>
      <c r="FY221" s="168"/>
      <c r="FZ221" s="168"/>
      <c r="GA221" s="168"/>
      <c r="GB221" s="168"/>
      <c r="GC221" s="168"/>
      <c r="GD221" s="168"/>
      <c r="GE221" s="168"/>
      <c r="GF221" s="168"/>
      <c r="GG221" s="168"/>
      <c r="GH221" s="168"/>
      <c r="GI221" s="168"/>
      <c r="GJ221" s="168"/>
      <c r="GK221" s="168"/>
      <c r="GL221" s="168"/>
      <c r="GM221" s="168"/>
      <c r="GN221" s="168"/>
      <c r="GO221" s="168"/>
      <c r="GP221" s="168"/>
      <c r="GQ221" s="168"/>
      <c r="GR221" s="168"/>
      <c r="GS221" s="168"/>
      <c r="GT221" s="168"/>
      <c r="GU221" s="168"/>
      <c r="GV221" s="168"/>
      <c r="GW221" s="168"/>
      <c r="GX221" s="168"/>
      <c r="GY221" s="168"/>
      <c r="GZ221" s="168"/>
      <c r="HA221" s="168"/>
      <c r="HB221" s="168"/>
      <c r="HC221" s="168"/>
      <c r="HD221" s="168"/>
      <c r="HE221" s="168"/>
      <c r="HF221" s="168"/>
      <c r="HG221" s="168"/>
      <c r="HH221" s="168"/>
      <c r="HI221" s="168"/>
      <c r="HJ221" s="168"/>
      <c r="HK221" s="168"/>
      <c r="HL221" s="168"/>
      <c r="HM221" s="168"/>
      <c r="HN221" s="168"/>
      <c r="HO221" s="168"/>
      <c r="HP221" s="168"/>
      <c r="HQ221" s="168"/>
      <c r="HR221" s="168"/>
      <c r="HS221" s="168"/>
      <c r="HT221" s="168"/>
      <c r="HU221" s="168"/>
      <c r="HV221" s="168"/>
      <c r="HW221" s="168"/>
      <c r="HX221" s="168"/>
      <c r="HY221" s="168"/>
      <c r="HZ221" s="168"/>
      <c r="IA221" s="168"/>
      <c r="IB221" s="168"/>
      <c r="IC221" s="168"/>
      <c r="ID221" s="168"/>
      <c r="IE221" s="168"/>
      <c r="IF221" s="168"/>
      <c r="IG221" s="168"/>
      <c r="IH221" s="168"/>
      <c r="II221" s="168"/>
      <c r="IJ221" s="168"/>
      <c r="IK221" s="168"/>
      <c r="IL221" s="168"/>
      <c r="IM221" s="168"/>
      <c r="IN221" s="168"/>
      <c r="IO221" s="168"/>
      <c r="IP221" s="168"/>
      <c r="IQ221" s="168"/>
      <c r="IR221" s="168"/>
      <c r="IS221" s="168"/>
      <c r="IT221" s="168"/>
      <c r="IU221" s="168"/>
      <c r="IV221" s="168"/>
      <c r="IW221" s="168"/>
      <c r="IX221" s="168"/>
      <c r="IY221" s="168"/>
      <c r="IZ221" s="168"/>
      <c r="JA221" s="168"/>
      <c r="JB221" s="168"/>
      <c r="JC221" s="168"/>
      <c r="JD221" s="168"/>
      <c r="JE221" s="168"/>
      <c r="JF221" s="168"/>
      <c r="JG221" s="168"/>
      <c r="JH221" s="168"/>
      <c r="JI221" s="168"/>
      <c r="JJ221" s="168"/>
      <c r="JK221" s="168"/>
      <c r="JL221" s="168"/>
      <c r="JM221" s="168"/>
      <c r="JN221" s="168"/>
      <c r="JO221" s="168"/>
      <c r="JP221" s="168"/>
      <c r="JQ221" s="168"/>
      <c r="JR221" s="168"/>
      <c r="JS221" s="168"/>
      <c r="JT221" s="168"/>
      <c r="JU221" s="168"/>
      <c r="JV221" s="168"/>
      <c r="JW221" s="168"/>
      <c r="JX221" s="168"/>
      <c r="JY221" s="168"/>
      <c r="JZ221" s="168"/>
      <c r="KA221" s="168"/>
      <c r="KB221" s="168"/>
      <c r="KC221" s="168"/>
      <c r="KD221" s="168"/>
      <c r="KE221" s="168"/>
      <c r="KF221" s="168"/>
      <c r="KG221" s="168"/>
      <c r="KH221" s="168"/>
      <c r="KI221" s="168"/>
      <c r="KJ221" s="168"/>
      <c r="KK221" s="168"/>
      <c r="KL221" s="168"/>
      <c r="KM221" s="168"/>
      <c r="KN221" s="168"/>
      <c r="KO221" s="168"/>
      <c r="KP221" s="168"/>
      <c r="KQ221" s="168"/>
      <c r="KR221" s="168"/>
      <c r="KS221" s="168"/>
      <c r="KT221" s="168"/>
      <c r="KU221" s="168"/>
      <c r="KV221" s="168"/>
      <c r="KW221" s="168"/>
      <c r="KX221" s="168"/>
      <c r="KY221" s="168"/>
      <c r="KZ221" s="168"/>
      <c r="LA221" s="168"/>
      <c r="LB221" s="168"/>
      <c r="LC221" s="168"/>
      <c r="LD221" s="168"/>
      <c r="LE221" s="168"/>
      <c r="LF221" s="168"/>
      <c r="LG221" s="168"/>
      <c r="LH221" s="168"/>
      <c r="LI221" s="168"/>
      <c r="LJ221" s="168"/>
      <c r="LK221" s="168"/>
      <c r="LL221" s="168"/>
      <c r="LM221" s="168"/>
      <c r="LN221" s="168"/>
      <c r="LO221" s="168"/>
      <c r="LP221" s="168"/>
      <c r="LQ221" s="168"/>
      <c r="LR221" s="168"/>
      <c r="LS221" s="168"/>
      <c r="LT221" s="168"/>
      <c r="LU221" s="168"/>
      <c r="LV221" s="168"/>
      <c r="LW221" s="168"/>
      <c r="LX221" s="168"/>
      <c r="LY221" s="168"/>
      <c r="LZ221" s="168"/>
      <c r="MA221" s="168"/>
      <c r="MB221" s="168"/>
      <c r="MC221" s="168"/>
      <c r="MD221" s="168"/>
      <c r="ME221" s="168"/>
      <c r="MF221" s="168"/>
      <c r="MG221" s="168"/>
      <c r="MH221" s="168"/>
      <c r="MI221" s="168"/>
      <c r="MJ221" s="168"/>
      <c r="MK221" s="168"/>
      <c r="ML221" s="168"/>
      <c r="MM221" s="168"/>
      <c r="MN221" s="168"/>
      <c r="MO221" s="168"/>
      <c r="MP221" s="168"/>
      <c r="MQ221" s="168"/>
      <c r="MR221" s="168"/>
      <c r="MS221" s="168"/>
      <c r="MT221" s="168"/>
      <c r="MU221" s="168"/>
      <c r="MV221" s="168"/>
      <c r="MW221" s="168"/>
      <c r="MX221" s="168"/>
      <c r="MY221" s="168"/>
      <c r="MZ221" s="168"/>
      <c r="NA221" s="168"/>
      <c r="NB221" s="168"/>
      <c r="NC221" s="168"/>
      <c r="ND221" s="168"/>
      <c r="NE221" s="168"/>
      <c r="NF221" s="168"/>
      <c r="NG221" s="168"/>
      <c r="NH221" s="168"/>
      <c r="NI221" s="168"/>
      <c r="NJ221" s="168"/>
      <c r="NK221" s="168"/>
      <c r="NL221" s="168"/>
      <c r="NM221" s="168"/>
      <c r="NN221" s="168"/>
      <c r="NO221" s="168"/>
      <c r="NP221" s="168"/>
      <c r="NQ221" s="168"/>
      <c r="NR221" s="168"/>
      <c r="NS221" s="168"/>
      <c r="NT221" s="168"/>
      <c r="NU221" s="168"/>
      <c r="NV221" s="168"/>
      <c r="NW221" s="168"/>
      <c r="NX221" s="168"/>
      <c r="NY221" s="168"/>
      <c r="NZ221" s="168"/>
      <c r="OA221" s="168"/>
      <c r="OB221" s="168"/>
      <c r="OC221" s="168"/>
      <c r="OD221" s="168"/>
      <c r="OE221" s="168"/>
      <c r="OF221" s="168"/>
      <c r="OG221" s="168"/>
      <c r="OH221" s="168"/>
      <c r="OI221" s="168"/>
      <c r="OJ221" s="168"/>
      <c r="OK221" s="168"/>
      <c r="OL221" s="168"/>
      <c r="OM221" s="168"/>
      <c r="ON221" s="168"/>
      <c r="OO221" s="168"/>
      <c r="OP221" s="168"/>
      <c r="OQ221" s="168"/>
      <c r="OR221" s="168"/>
      <c r="OS221" s="168"/>
      <c r="OT221" s="168"/>
      <c r="OU221" s="168"/>
      <c r="OV221" s="168"/>
      <c r="OW221" s="168"/>
      <c r="OX221" s="168"/>
      <c r="OY221" s="168"/>
      <c r="OZ221" s="168"/>
      <c r="PA221" s="168"/>
      <c r="PB221" s="168"/>
      <c r="PC221" s="168"/>
      <c r="PD221" s="168"/>
      <c r="PE221" s="168"/>
      <c r="PF221" s="168"/>
      <c r="PG221" s="168"/>
      <c r="PH221" s="168"/>
      <c r="PI221" s="168"/>
      <c r="PJ221" s="168"/>
      <c r="PK221" s="168"/>
      <c r="PL221" s="168"/>
      <c r="PM221" s="168"/>
      <c r="PN221" s="168"/>
      <c r="PO221" s="168"/>
      <c r="PP221" s="168"/>
      <c r="PQ221" s="168"/>
      <c r="PR221" s="168"/>
      <c r="PS221" s="168"/>
      <c r="PT221" s="168"/>
      <c r="PU221" s="168"/>
      <c r="PV221" s="168"/>
      <c r="PW221" s="168"/>
      <c r="PX221" s="168"/>
      <c r="PY221" s="168"/>
      <c r="PZ221" s="168"/>
      <c r="QA221" s="168"/>
      <c r="QB221" s="168"/>
      <c r="QC221" s="168"/>
      <c r="QD221" s="168"/>
      <c r="QE221" s="168"/>
      <c r="QF221" s="168"/>
      <c r="QG221" s="168"/>
      <c r="QH221" s="168"/>
      <c r="QI221" s="168"/>
      <c r="QJ221" s="168"/>
      <c r="QK221" s="168"/>
      <c r="QL221" s="168"/>
      <c r="QM221" s="168"/>
      <c r="QN221" s="168"/>
      <c r="QO221" s="168"/>
      <c r="QP221" s="168"/>
      <c r="QQ221" s="168"/>
      <c r="QR221" s="168"/>
      <c r="QS221" s="168"/>
      <c r="QT221" s="168"/>
      <c r="QU221" s="168"/>
      <c r="QV221" s="168"/>
      <c r="QW221" s="168"/>
      <c r="QX221" s="168"/>
      <c r="QY221" s="168"/>
      <c r="QZ221" s="168"/>
      <c r="RA221" s="168"/>
      <c r="RB221" s="168"/>
      <c r="RC221" s="168"/>
      <c r="RD221" s="168"/>
      <c r="RE221" s="168"/>
      <c r="RF221" s="168"/>
      <c r="RG221" s="168"/>
      <c r="RH221" s="168"/>
      <c r="RI221" s="168"/>
      <c r="RJ221" s="168"/>
      <c r="RK221" s="168"/>
      <c r="RL221" s="168"/>
      <c r="RM221" s="168"/>
      <c r="RN221" s="168"/>
      <c r="RO221" s="168"/>
      <c r="RP221" s="168"/>
      <c r="RQ221" s="168"/>
      <c r="RR221" s="168"/>
      <c r="RS221" s="168"/>
      <c r="RT221" s="168"/>
      <c r="RU221" s="168"/>
      <c r="RV221" s="168"/>
      <c r="RW221" s="168"/>
      <c r="RX221" s="168"/>
      <c r="RY221" s="168"/>
      <c r="RZ221" s="168"/>
      <c r="SA221" s="168"/>
      <c r="SB221" s="168"/>
      <c r="SC221" s="168"/>
      <c r="SD221" s="168"/>
      <c r="SE221" s="168"/>
      <c r="SF221" s="168"/>
      <c r="SG221" s="168"/>
      <c r="SH221" s="168"/>
      <c r="SI221" s="168"/>
      <c r="SJ221" s="168"/>
      <c r="SK221" s="168"/>
      <c r="SL221" s="168"/>
      <c r="SM221" s="168"/>
      <c r="SN221" s="168"/>
      <c r="SO221" s="168"/>
      <c r="SP221" s="168"/>
      <c r="SQ221" s="168"/>
      <c r="SR221" s="168"/>
      <c r="SS221" s="168"/>
      <c r="ST221" s="168"/>
      <c r="SU221" s="168"/>
      <c r="SV221" s="168"/>
      <c r="SW221" s="168"/>
      <c r="SX221" s="168"/>
      <c r="SY221" s="168"/>
      <c r="SZ221" s="168"/>
      <c r="TA221" s="168"/>
      <c r="TB221" s="168"/>
      <c r="TC221" s="168"/>
      <c r="TD221" s="168"/>
      <c r="TE221" s="168"/>
      <c r="TF221" s="168"/>
      <c r="TG221" s="168"/>
      <c r="TH221" s="168"/>
      <c r="TI221" s="168"/>
      <c r="TJ221" s="168"/>
      <c r="TK221" s="168"/>
      <c r="TL221" s="168"/>
      <c r="TM221" s="168"/>
      <c r="TN221" s="168"/>
      <c r="TO221" s="168"/>
      <c r="TP221" s="168"/>
      <c r="TQ221" s="168"/>
      <c r="TR221" s="168"/>
      <c r="TS221" s="168"/>
      <c r="TT221" s="168"/>
      <c r="TU221" s="168"/>
      <c r="TV221" s="168"/>
      <c r="TW221" s="168"/>
      <c r="TX221" s="168"/>
      <c r="TY221" s="168"/>
      <c r="TZ221" s="168"/>
      <c r="UA221" s="168"/>
      <c r="UB221" s="168"/>
      <c r="UC221" s="168"/>
      <c r="UD221" s="168"/>
      <c r="UE221" s="168"/>
      <c r="UF221" s="168"/>
      <c r="UG221" s="168"/>
      <c r="UH221" s="168"/>
      <c r="UI221" s="168"/>
      <c r="UJ221" s="168"/>
      <c r="UK221" s="168"/>
      <c r="UL221" s="168"/>
      <c r="UM221" s="168"/>
      <c r="UN221" s="168"/>
      <c r="UO221" s="168"/>
      <c r="UP221" s="168"/>
      <c r="UQ221" s="168"/>
      <c r="UR221" s="168"/>
      <c r="US221" s="168"/>
      <c r="UT221" s="168"/>
      <c r="UU221" s="168"/>
      <c r="UV221" s="168"/>
      <c r="UW221" s="168"/>
      <c r="UX221" s="168"/>
      <c r="UY221" s="168"/>
      <c r="UZ221" s="168"/>
      <c r="VA221" s="168"/>
      <c r="VB221" s="168"/>
      <c r="VC221" s="168"/>
      <c r="VD221" s="168"/>
      <c r="VE221" s="168"/>
      <c r="VF221" s="168"/>
      <c r="VG221" s="168"/>
      <c r="VH221" s="168"/>
      <c r="VI221" s="168"/>
      <c r="VJ221" s="168"/>
      <c r="VK221" s="168"/>
      <c r="VL221" s="168"/>
      <c r="VM221" s="168"/>
      <c r="VN221" s="168"/>
      <c r="VO221" s="168"/>
      <c r="VP221" s="168"/>
      <c r="VQ221" s="168"/>
      <c r="VR221" s="168"/>
      <c r="VS221" s="168"/>
      <c r="VT221" s="168"/>
      <c r="VU221" s="168"/>
      <c r="VV221" s="168"/>
      <c r="VW221" s="168"/>
      <c r="VX221" s="168"/>
      <c r="VY221" s="168"/>
      <c r="VZ221" s="168"/>
      <c r="WA221" s="168"/>
      <c r="WB221" s="168"/>
      <c r="WC221" s="168"/>
      <c r="WD221" s="168"/>
      <c r="WE221" s="168"/>
      <c r="WF221" s="168"/>
      <c r="WG221" s="168"/>
      <c r="WH221" s="168"/>
      <c r="WI221" s="168"/>
      <c r="WJ221" s="168"/>
      <c r="WK221" s="168"/>
      <c r="WL221" s="168"/>
      <c r="WM221" s="168"/>
      <c r="WN221" s="168"/>
      <c r="WO221" s="168"/>
      <c r="WP221" s="168"/>
      <c r="WQ221" s="168"/>
      <c r="WR221" s="168"/>
      <c r="WS221" s="168"/>
      <c r="WT221" s="168"/>
      <c r="WU221" s="168"/>
      <c r="WV221" s="168"/>
      <c r="WW221" s="168"/>
      <c r="WX221" s="168"/>
      <c r="WY221" s="168"/>
      <c r="WZ221" s="168"/>
      <c r="XA221" s="168"/>
      <c r="XB221" s="168"/>
      <c r="XC221" s="168"/>
      <c r="XD221" s="168"/>
      <c r="XE221" s="168"/>
      <c r="XF221" s="168"/>
      <c r="XG221" s="168"/>
      <c r="XH221" s="168"/>
      <c r="XI221" s="168"/>
      <c r="XJ221" s="168"/>
      <c r="XK221" s="168"/>
      <c r="XL221" s="168"/>
      <c r="XM221" s="168"/>
      <c r="XN221" s="168"/>
      <c r="XO221" s="168"/>
      <c r="XP221" s="168"/>
      <c r="XQ221" s="168"/>
      <c r="XR221" s="168"/>
      <c r="XS221" s="168"/>
      <c r="XT221" s="168"/>
      <c r="XU221" s="168"/>
      <c r="XV221" s="168"/>
      <c r="XW221" s="168"/>
      <c r="XX221" s="168"/>
      <c r="XY221" s="168"/>
      <c r="XZ221" s="168"/>
      <c r="YA221" s="168"/>
      <c r="YB221" s="168"/>
      <c r="YC221" s="168"/>
      <c r="YD221" s="168"/>
      <c r="YE221" s="168"/>
      <c r="YF221" s="168"/>
      <c r="YG221" s="168"/>
      <c r="YH221" s="168"/>
      <c r="YI221" s="168"/>
      <c r="YJ221" s="168"/>
      <c r="YK221" s="168"/>
      <c r="YL221" s="168"/>
      <c r="YM221" s="168"/>
      <c r="YN221" s="168"/>
      <c r="YO221" s="168"/>
      <c r="YP221" s="168"/>
      <c r="YQ221" s="168"/>
      <c r="YR221" s="168"/>
      <c r="YS221" s="168"/>
      <c r="YT221" s="168"/>
      <c r="YU221" s="168"/>
      <c r="YV221" s="168"/>
      <c r="YW221" s="168"/>
      <c r="YX221" s="168"/>
      <c r="YY221" s="168"/>
      <c r="YZ221" s="168"/>
      <c r="ZA221" s="168"/>
      <c r="ZB221" s="168"/>
      <c r="ZC221" s="168"/>
      <c r="ZD221" s="168"/>
      <c r="ZE221" s="168"/>
      <c r="ZF221" s="168"/>
      <c r="ZG221" s="168"/>
      <c r="ZH221" s="168"/>
      <c r="ZI221" s="168"/>
      <c r="ZJ221" s="168"/>
      <c r="ZK221" s="168"/>
      <c r="ZL221" s="168"/>
      <c r="ZM221" s="168"/>
      <c r="ZN221" s="168"/>
      <c r="ZO221" s="168"/>
      <c r="ZP221" s="168"/>
      <c r="ZQ221" s="168"/>
      <c r="ZR221" s="168"/>
      <c r="ZS221" s="168"/>
      <c r="ZT221" s="168"/>
      <c r="ZU221" s="168"/>
      <c r="ZV221" s="168"/>
      <c r="ZW221" s="168"/>
      <c r="ZX221" s="168"/>
      <c r="ZY221" s="168"/>
      <c r="ZZ221" s="168"/>
      <c r="AAA221" s="168"/>
      <c r="AAB221" s="168"/>
      <c r="AAC221" s="168"/>
      <c r="AAD221" s="168"/>
      <c r="AAE221" s="168"/>
      <c r="AAF221" s="168"/>
      <c r="AAG221" s="168"/>
      <c r="AAH221" s="168"/>
      <c r="AAI221" s="168"/>
      <c r="AAJ221" s="168"/>
      <c r="AAK221" s="168"/>
      <c r="AAL221" s="168"/>
      <c r="AAM221" s="168"/>
      <c r="AAN221" s="168"/>
      <c r="AAO221" s="168"/>
      <c r="AAP221" s="168"/>
      <c r="AAQ221" s="168"/>
      <c r="AAR221" s="168"/>
      <c r="AAS221" s="168"/>
      <c r="AAT221" s="168"/>
      <c r="AAU221" s="168"/>
      <c r="AAV221" s="168"/>
      <c r="AAW221" s="168"/>
      <c r="AAX221" s="168"/>
      <c r="AAY221" s="168"/>
      <c r="AAZ221" s="168"/>
      <c r="ABA221" s="168"/>
      <c r="ABB221" s="168"/>
      <c r="ABC221" s="168"/>
      <c r="ABD221" s="168"/>
      <c r="ABE221" s="168"/>
      <c r="ABF221" s="168"/>
      <c r="ABG221" s="168"/>
      <c r="ABH221" s="168"/>
      <c r="ABI221" s="168"/>
      <c r="ABJ221" s="168"/>
      <c r="ABK221" s="168"/>
      <c r="ABL221" s="168"/>
      <c r="ABM221" s="168"/>
      <c r="ABN221" s="168"/>
      <c r="ABO221" s="168"/>
      <c r="ABP221" s="168"/>
      <c r="ABQ221" s="168"/>
      <c r="ABR221" s="168"/>
      <c r="ABS221" s="168"/>
      <c r="ABT221" s="168"/>
      <c r="ABU221" s="168"/>
      <c r="ABV221" s="168"/>
      <c r="ABW221" s="168"/>
      <c r="ABX221" s="168"/>
      <c r="ABY221" s="168"/>
      <c r="ABZ221" s="168"/>
      <c r="ACA221" s="168"/>
      <c r="ACB221" s="168"/>
      <c r="ACC221" s="168"/>
      <c r="ACD221" s="168"/>
      <c r="ACE221" s="168"/>
      <c r="ACF221" s="168"/>
      <c r="ACG221" s="168"/>
      <c r="ACH221" s="168"/>
      <c r="ACI221" s="168"/>
      <c r="ACJ221" s="168"/>
      <c r="ACK221" s="168"/>
      <c r="ACL221" s="168"/>
      <c r="ACM221" s="168"/>
      <c r="ACN221" s="168"/>
      <c r="ACO221" s="168"/>
      <c r="ACP221" s="168"/>
      <c r="ACQ221" s="168"/>
      <c r="ACR221" s="168"/>
      <c r="ACS221" s="168"/>
      <c r="ACT221" s="168"/>
      <c r="ACU221" s="168"/>
      <c r="ACV221" s="168"/>
      <c r="ACW221" s="168"/>
      <c r="ACX221" s="168"/>
      <c r="ACY221" s="168"/>
      <c r="ACZ221" s="168"/>
      <c r="ADA221" s="168"/>
      <c r="ADB221" s="168"/>
      <c r="ADC221" s="168"/>
      <c r="ADD221" s="168"/>
      <c r="ADE221" s="168"/>
      <c r="ADF221" s="168"/>
      <c r="ADG221" s="168"/>
      <c r="ADH221" s="168"/>
      <c r="ADI221" s="168"/>
      <c r="ADJ221" s="168"/>
      <c r="ADK221" s="168"/>
      <c r="ADL221" s="168"/>
      <c r="ADM221" s="168"/>
      <c r="ADN221" s="168"/>
      <c r="ADO221" s="168"/>
      <c r="ADP221" s="168"/>
      <c r="ADQ221" s="168"/>
      <c r="ADR221" s="168"/>
      <c r="ADS221" s="168"/>
      <c r="ADT221" s="168"/>
      <c r="ADU221" s="168"/>
      <c r="ADV221" s="168"/>
      <c r="ADW221" s="168"/>
      <c r="ADX221" s="168"/>
      <c r="ADY221" s="168"/>
      <c r="ADZ221" s="168"/>
      <c r="AEA221" s="168"/>
      <c r="AEB221" s="168"/>
      <c r="AEC221" s="168"/>
      <c r="AED221" s="168"/>
      <c r="AEE221" s="168"/>
      <c r="AEF221" s="168"/>
      <c r="AEG221" s="168"/>
      <c r="AEH221" s="168"/>
      <c r="AEI221" s="168"/>
      <c r="AEJ221" s="168"/>
      <c r="AEK221" s="168"/>
      <c r="AEL221" s="168"/>
      <c r="AEM221" s="168"/>
      <c r="AEN221" s="168"/>
      <c r="AEO221" s="168"/>
      <c r="AEP221" s="168"/>
      <c r="AEQ221" s="168"/>
      <c r="AER221" s="168"/>
      <c r="AES221" s="168"/>
      <c r="AET221" s="168"/>
      <c r="AEU221" s="168"/>
      <c r="AEV221" s="168"/>
      <c r="AEW221" s="168"/>
      <c r="AEX221" s="168"/>
      <c r="AEY221" s="168"/>
      <c r="AEZ221" s="168"/>
      <c r="AFA221" s="168"/>
      <c r="AFB221" s="168"/>
      <c r="AFC221" s="168"/>
      <c r="AFD221" s="168"/>
      <c r="AFE221" s="168"/>
      <c r="AFF221" s="168"/>
      <c r="AFG221" s="168"/>
      <c r="AFH221" s="168"/>
      <c r="AFI221" s="168"/>
      <c r="AFJ221" s="168"/>
      <c r="AFK221" s="168"/>
      <c r="AFL221" s="168"/>
      <c r="AFM221" s="168"/>
      <c r="AFN221" s="168"/>
      <c r="AFO221" s="168"/>
      <c r="AFP221" s="168"/>
      <c r="AFQ221" s="168"/>
      <c r="AFR221" s="168"/>
      <c r="AFS221" s="168"/>
      <c r="AFT221" s="168"/>
      <c r="AFU221" s="168"/>
      <c r="AFV221" s="168"/>
      <c r="AFW221" s="168"/>
      <c r="AFX221" s="168"/>
      <c r="AFY221" s="168"/>
      <c r="AFZ221" s="168"/>
      <c r="AGA221" s="168"/>
      <c r="AGB221" s="168"/>
      <c r="AGC221" s="168"/>
      <c r="AGD221" s="168"/>
      <c r="AGE221" s="168"/>
      <c r="AGF221" s="168"/>
      <c r="AGG221" s="168"/>
      <c r="AGH221" s="168"/>
      <c r="AGI221" s="168"/>
      <c r="AGJ221" s="168"/>
      <c r="AGK221" s="168"/>
      <c r="AGL221" s="168"/>
      <c r="AGM221" s="168"/>
      <c r="AGN221" s="168"/>
      <c r="AGO221" s="168"/>
      <c r="AGP221" s="168"/>
      <c r="AGQ221" s="168"/>
      <c r="AGR221" s="168"/>
      <c r="AGS221" s="168"/>
      <c r="AGT221" s="168"/>
      <c r="AGU221" s="168"/>
      <c r="AGV221" s="168"/>
      <c r="AGW221" s="168"/>
      <c r="AGX221" s="168"/>
      <c r="AGY221" s="168"/>
      <c r="AGZ221" s="168"/>
      <c r="AHA221" s="168"/>
      <c r="AHB221" s="168"/>
      <c r="AHC221" s="168"/>
      <c r="AHD221" s="168"/>
      <c r="AHE221" s="168"/>
      <c r="AHF221" s="168"/>
      <c r="AHG221" s="168"/>
      <c r="AHH221" s="168"/>
      <c r="AHI221" s="168"/>
      <c r="AHJ221" s="168"/>
      <c r="AHK221" s="168"/>
      <c r="AHL221" s="168"/>
      <c r="AHM221" s="168"/>
      <c r="AHN221" s="168"/>
      <c r="AHO221" s="168"/>
      <c r="AHP221" s="168"/>
      <c r="AHQ221" s="168"/>
      <c r="AHR221" s="168"/>
      <c r="AHS221" s="168"/>
      <c r="AHT221" s="168"/>
      <c r="AHU221" s="168"/>
      <c r="AHV221" s="168"/>
      <c r="AHW221" s="168"/>
      <c r="AHX221" s="168"/>
      <c r="AHY221" s="168"/>
      <c r="AHZ221" s="168"/>
      <c r="AIA221" s="168"/>
      <c r="AIB221" s="168"/>
      <c r="AIC221" s="168"/>
      <c r="AID221" s="168"/>
      <c r="AIE221" s="168"/>
      <c r="AIF221" s="168"/>
      <c r="AIG221" s="168"/>
      <c r="AIH221" s="168"/>
      <c r="AII221" s="168"/>
      <c r="AIJ221" s="168"/>
      <c r="AIK221" s="168"/>
      <c r="AIL221" s="168"/>
      <c r="AIM221" s="168"/>
      <c r="AIN221" s="168"/>
      <c r="AIO221" s="168"/>
      <c r="AIP221" s="168"/>
      <c r="AIQ221" s="168"/>
      <c r="AIR221" s="168"/>
      <c r="AIS221" s="168"/>
      <c r="AIT221" s="168"/>
      <c r="AIU221" s="168"/>
      <c r="AIV221" s="168"/>
      <c r="AIW221" s="168"/>
      <c r="AIX221" s="168"/>
      <c r="AIY221" s="168"/>
      <c r="AIZ221" s="168"/>
      <c r="AJA221" s="168"/>
      <c r="AJB221" s="168"/>
      <c r="AJC221" s="168"/>
      <c r="AJD221" s="168"/>
      <c r="AJE221" s="168"/>
      <c r="AJF221" s="168"/>
      <c r="AJG221" s="168"/>
      <c r="AJH221" s="168"/>
      <c r="AJI221" s="168"/>
      <c r="AJJ221" s="168"/>
      <c r="AJK221" s="168"/>
      <c r="AJL221" s="168"/>
      <c r="AJM221" s="168"/>
      <c r="AJN221" s="168"/>
      <c r="AJO221" s="168"/>
      <c r="AJP221" s="168"/>
      <c r="AJQ221" s="168"/>
      <c r="AJR221" s="168"/>
      <c r="AJS221" s="168"/>
      <c r="AJT221" s="168"/>
      <c r="AJU221" s="168"/>
      <c r="AJV221" s="168"/>
      <c r="AJW221" s="168"/>
      <c r="AJX221" s="168"/>
      <c r="AJY221" s="168"/>
      <c r="AJZ221" s="168"/>
      <c r="AKA221" s="168"/>
      <c r="AKB221" s="168"/>
      <c r="AKC221" s="168"/>
      <c r="AKD221" s="168"/>
      <c r="AKE221" s="168"/>
      <c r="AKF221" s="168"/>
      <c r="AKG221" s="168"/>
      <c r="AKH221" s="168"/>
      <c r="AKI221" s="168"/>
      <c r="AKJ221" s="168"/>
      <c r="AKK221" s="168"/>
      <c r="AKL221" s="168"/>
      <c r="AKM221" s="168"/>
      <c r="AKN221" s="168"/>
      <c r="AKO221" s="168"/>
      <c r="AKP221" s="168"/>
      <c r="AKQ221" s="168"/>
      <c r="AKR221" s="168"/>
      <c r="AKS221" s="168"/>
      <c r="AKT221" s="168"/>
      <c r="AKU221" s="168"/>
      <c r="AKV221" s="168"/>
      <c r="AKW221" s="168"/>
      <c r="AKX221" s="168"/>
      <c r="AKY221" s="168"/>
      <c r="AKZ221" s="168"/>
      <c r="ALA221" s="168"/>
      <c r="ALB221" s="168"/>
      <c r="ALC221" s="168"/>
      <c r="ALD221" s="168"/>
      <c r="ALE221" s="168"/>
      <c r="ALF221" s="168"/>
      <c r="ALG221" s="168"/>
      <c r="ALH221" s="168"/>
      <c r="ALI221" s="168"/>
      <c r="ALJ221" s="168"/>
      <c r="ALK221" s="168"/>
      <c r="ALL221" s="168"/>
      <c r="ALM221" s="168"/>
      <c r="ALN221" s="168"/>
      <c r="ALO221" s="168"/>
      <c r="ALP221" s="168"/>
      <c r="ALQ221" s="168"/>
      <c r="ALR221" s="168"/>
      <c r="ALS221" s="168"/>
      <c r="ALT221" s="168"/>
      <c r="ALU221" s="168"/>
      <c r="ALV221" s="168"/>
      <c r="ALW221" s="168"/>
      <c r="ALX221" s="168"/>
      <c r="ALY221" s="168"/>
      <c r="ALZ221" s="168"/>
      <c r="AMA221" s="168"/>
    </row>
    <row r="222" spans="2:1015" x14ac:dyDescent="0.3">
      <c r="B222" s="168"/>
      <c r="C222" s="1"/>
      <c r="D222" s="1"/>
      <c r="E222" s="1"/>
      <c r="F222" s="1"/>
      <c r="G222" s="1"/>
      <c r="H222" s="1"/>
      <c r="I222" s="1"/>
      <c r="J222" s="1"/>
      <c r="K222" s="1"/>
    </row>
    <row r="223" spans="2:1015" x14ac:dyDescent="0.3">
      <c r="B223" s="168"/>
      <c r="C223" s="1"/>
      <c r="D223" s="1"/>
      <c r="E223" s="1"/>
      <c r="F223" s="1"/>
      <c r="G223" s="1"/>
      <c r="H223" s="1"/>
      <c r="I223" s="1"/>
      <c r="J223" s="1"/>
      <c r="K223" s="1"/>
    </row>
    <row r="224" spans="2:1015" x14ac:dyDescent="0.3">
      <c r="B224" s="168"/>
      <c r="C224" s="1"/>
      <c r="D224" s="1"/>
      <c r="E224" s="1"/>
      <c r="F224" s="1"/>
      <c r="G224" s="1"/>
      <c r="H224" s="1"/>
      <c r="I224" s="1"/>
      <c r="J224" s="1"/>
      <c r="K224" s="1"/>
    </row>
    <row r="225" spans="2:11" x14ac:dyDescent="0.3">
      <c r="B225" s="168"/>
      <c r="C225" s="1"/>
      <c r="D225" s="1"/>
      <c r="E225" s="1"/>
      <c r="F225" s="1"/>
      <c r="G225" s="1"/>
      <c r="H225" s="1"/>
      <c r="I225" s="1"/>
      <c r="J225" s="1"/>
      <c r="K225" s="1"/>
    </row>
    <row r="226" spans="2:11" x14ac:dyDescent="0.3">
      <c r="B226" s="168"/>
      <c r="C226" s="1"/>
      <c r="D226" s="1"/>
      <c r="E226" s="1"/>
      <c r="F226" s="1"/>
      <c r="G226" s="1"/>
      <c r="H226" s="1"/>
      <c r="I226" s="1"/>
      <c r="J226" s="1"/>
      <c r="K226" s="1"/>
    </row>
    <row r="227" spans="2:11" x14ac:dyDescent="0.3">
      <c r="B227" s="168"/>
      <c r="C227" s="1"/>
      <c r="D227" s="1"/>
      <c r="E227" s="1"/>
      <c r="F227" s="1"/>
      <c r="G227" s="1"/>
      <c r="H227" s="1"/>
      <c r="I227" s="1"/>
      <c r="J227" s="1"/>
      <c r="K227" s="1"/>
    </row>
    <row r="228" spans="2:11" x14ac:dyDescent="0.3">
      <c r="B228" s="168"/>
      <c r="C228" s="1"/>
      <c r="D228" s="1"/>
      <c r="E228" s="1"/>
      <c r="F228" s="1"/>
      <c r="G228" s="1"/>
      <c r="H228" s="1"/>
      <c r="I228" s="1"/>
      <c r="J228" s="1"/>
      <c r="K228" s="1"/>
    </row>
    <row r="229" spans="2:11" x14ac:dyDescent="0.3">
      <c r="B229" s="168"/>
      <c r="C229" s="1"/>
      <c r="D229" s="1"/>
      <c r="E229" s="1"/>
      <c r="F229" s="1"/>
      <c r="G229" s="1"/>
      <c r="H229" s="1"/>
      <c r="I229" s="1"/>
      <c r="J229" s="1"/>
      <c r="K229" s="1"/>
    </row>
    <row r="230" spans="2:11" x14ac:dyDescent="0.3">
      <c r="B230" s="168"/>
      <c r="C230" s="1"/>
      <c r="D230" s="1"/>
      <c r="E230" s="1"/>
      <c r="F230" s="1"/>
      <c r="G230" s="1"/>
      <c r="H230" s="1"/>
      <c r="I230" s="1"/>
      <c r="J230" s="1"/>
      <c r="K230" s="1"/>
    </row>
    <row r="231" spans="2:11" x14ac:dyDescent="0.3">
      <c r="B231" s="168"/>
      <c r="C231" s="1"/>
      <c r="D231" s="1"/>
      <c r="E231" s="1"/>
      <c r="F231" s="1"/>
      <c r="G231" s="1"/>
      <c r="H231" s="1"/>
      <c r="I231" s="1"/>
      <c r="J231" s="1"/>
      <c r="K231" s="1"/>
    </row>
    <row r="232" spans="2:11" x14ac:dyDescent="0.3">
      <c r="B232" s="168"/>
      <c r="C232" s="1"/>
      <c r="D232" s="1"/>
      <c r="E232" s="1"/>
      <c r="F232" s="1"/>
      <c r="G232" s="1"/>
      <c r="H232" s="1"/>
      <c r="I232" s="1"/>
      <c r="J232" s="1"/>
      <c r="K232" s="1"/>
    </row>
    <row r="233" spans="2:11" x14ac:dyDescent="0.3">
      <c r="B233" s="168"/>
      <c r="C233" s="1"/>
      <c r="D233" s="1"/>
      <c r="E233" s="1"/>
      <c r="F233" s="1"/>
      <c r="G233" s="1"/>
      <c r="H233" s="1"/>
      <c r="I233" s="1"/>
      <c r="J233" s="1"/>
      <c r="K233" s="1"/>
    </row>
    <row r="234" spans="2:11" x14ac:dyDescent="0.3">
      <c r="B234" s="168"/>
      <c r="C234" s="1"/>
      <c r="D234" s="1"/>
      <c r="E234" s="1"/>
      <c r="F234" s="1"/>
      <c r="G234" s="1"/>
      <c r="H234" s="1"/>
      <c r="I234" s="1"/>
      <c r="J234" s="1"/>
      <c r="K234" s="1"/>
    </row>
    <row r="235" spans="2:11" x14ac:dyDescent="0.3">
      <c r="B235" s="168"/>
      <c r="C235" s="1"/>
      <c r="D235" s="1"/>
      <c r="E235" s="1"/>
      <c r="F235" s="1"/>
      <c r="G235" s="1"/>
      <c r="H235" s="1"/>
      <c r="I235" s="1"/>
      <c r="J235" s="1"/>
      <c r="K235" s="1"/>
    </row>
    <row r="236" spans="2:11" x14ac:dyDescent="0.3">
      <c r="B236" s="168"/>
      <c r="C236" s="1"/>
      <c r="D236" s="1"/>
      <c r="E236" s="1"/>
      <c r="F236" s="1"/>
      <c r="G236" s="1"/>
      <c r="H236" s="1"/>
      <c r="I236" s="1"/>
      <c r="J236" s="1"/>
      <c r="K236" s="1"/>
    </row>
    <row r="237" spans="2:11" x14ac:dyDescent="0.3">
      <c r="B237" s="168"/>
      <c r="C237" s="1"/>
      <c r="D237" s="1"/>
      <c r="E237" s="1"/>
      <c r="F237" s="1"/>
      <c r="G237" s="1"/>
      <c r="H237" s="1"/>
      <c r="I237" s="1"/>
      <c r="J237" s="1"/>
      <c r="K237" s="1"/>
    </row>
    <row r="238" spans="2:11" x14ac:dyDescent="0.3">
      <c r="B238" s="168"/>
      <c r="C238" s="1"/>
      <c r="D238" s="1"/>
      <c r="E238" s="1"/>
      <c r="F238" s="1"/>
      <c r="G238" s="1"/>
      <c r="H238" s="1"/>
      <c r="I238" s="1"/>
      <c r="J238" s="1"/>
      <c r="K238" s="1"/>
    </row>
    <row r="239" spans="2:11" x14ac:dyDescent="0.3">
      <c r="B239" s="168"/>
      <c r="C239" s="1"/>
      <c r="D239" s="1"/>
      <c r="E239" s="1"/>
      <c r="F239" s="1"/>
      <c r="G239" s="1"/>
      <c r="H239" s="1"/>
      <c r="I239" s="1"/>
      <c r="J239" s="1"/>
      <c r="K239" s="1"/>
    </row>
    <row r="240" spans="2:11" x14ac:dyDescent="0.3">
      <c r="B240" s="168"/>
      <c r="C240" s="1"/>
      <c r="D240" s="1"/>
      <c r="E240" s="1"/>
      <c r="F240" s="1"/>
      <c r="G240" s="1"/>
      <c r="H240" s="1"/>
      <c r="I240" s="1"/>
      <c r="J240" s="1"/>
      <c r="K240" s="1"/>
    </row>
    <row r="241" spans="2:11" x14ac:dyDescent="0.3">
      <c r="B241" s="168"/>
      <c r="C241" s="1"/>
      <c r="D241" s="1"/>
      <c r="E241" s="1"/>
      <c r="F241" s="1"/>
      <c r="G241" s="1"/>
      <c r="H241" s="1"/>
      <c r="I241" s="1"/>
      <c r="J241" s="1"/>
      <c r="K241" s="1"/>
    </row>
    <row r="242" spans="2:11" x14ac:dyDescent="0.3">
      <c r="B242" s="168"/>
      <c r="C242" s="1"/>
      <c r="D242" s="1"/>
      <c r="E242" s="1"/>
      <c r="F242" s="1"/>
      <c r="G242" s="1"/>
      <c r="H242" s="1"/>
      <c r="I242" s="1"/>
      <c r="J242" s="1"/>
      <c r="K242" s="1"/>
    </row>
    <row r="243" spans="2:11" x14ac:dyDescent="0.3">
      <c r="B243" s="168"/>
      <c r="C243" s="1"/>
      <c r="D243" s="1"/>
      <c r="E243" s="1"/>
      <c r="F243" s="1"/>
      <c r="G243" s="1"/>
      <c r="H243" s="1"/>
      <c r="I243" s="1"/>
      <c r="J243" s="1"/>
      <c r="K243" s="1"/>
    </row>
    <row r="244" spans="2:11" x14ac:dyDescent="0.3">
      <c r="B244" s="168"/>
      <c r="C244" s="1"/>
      <c r="D244" s="1"/>
      <c r="E244" s="1"/>
      <c r="F244" s="1"/>
      <c r="G244" s="1"/>
      <c r="H244" s="1"/>
      <c r="I244" s="1"/>
      <c r="J244" s="1"/>
      <c r="K244" s="1"/>
    </row>
    <row r="245" spans="2:11" x14ac:dyDescent="0.3">
      <c r="B245" s="168"/>
      <c r="C245" s="1"/>
      <c r="D245" s="1"/>
      <c r="E245" s="1"/>
      <c r="F245" s="1"/>
      <c r="G245" s="1"/>
      <c r="H245" s="1"/>
      <c r="I245" s="1"/>
      <c r="J245" s="1"/>
      <c r="K245" s="1"/>
    </row>
    <row r="246" spans="2:11" x14ac:dyDescent="0.3">
      <c r="B246" s="168"/>
      <c r="C246" s="1"/>
      <c r="D246" s="1"/>
      <c r="E246" s="1"/>
      <c r="F246" s="1"/>
      <c r="G246" s="1"/>
      <c r="H246" s="1"/>
      <c r="I246" s="1"/>
      <c r="J246" s="1"/>
      <c r="K246" s="1"/>
    </row>
    <row r="247" spans="2:11" x14ac:dyDescent="0.3">
      <c r="B247" s="168"/>
      <c r="C247" s="1"/>
      <c r="D247" s="1"/>
      <c r="E247" s="1"/>
      <c r="F247" s="1"/>
      <c r="G247" s="1"/>
      <c r="H247" s="1"/>
      <c r="I247" s="1"/>
      <c r="J247" s="1"/>
      <c r="K247" s="1"/>
    </row>
    <row r="248" spans="2:11" x14ac:dyDescent="0.3">
      <c r="B248" s="168"/>
      <c r="C248" s="1"/>
      <c r="D248" s="1"/>
      <c r="E248" s="1"/>
      <c r="F248" s="1"/>
      <c r="G248" s="1"/>
      <c r="H248" s="1"/>
      <c r="I248" s="1"/>
      <c r="J248" s="1"/>
      <c r="K248" s="1"/>
    </row>
    <row r="249" spans="2:11" x14ac:dyDescent="0.3">
      <c r="B249" s="168"/>
      <c r="C249" s="1"/>
      <c r="D249" s="1"/>
      <c r="E249" s="1"/>
      <c r="F249" s="1"/>
      <c r="G249" s="1"/>
      <c r="H249" s="1"/>
      <c r="I249" s="1"/>
      <c r="J249" s="1"/>
      <c r="K249" s="1"/>
    </row>
    <row r="250" spans="2:11" x14ac:dyDescent="0.3">
      <c r="B250" s="168"/>
      <c r="C250" s="1"/>
      <c r="D250" s="1"/>
      <c r="E250" s="1"/>
      <c r="F250" s="1"/>
      <c r="G250" s="1"/>
      <c r="H250" s="1"/>
      <c r="I250" s="1"/>
      <c r="J250" s="1"/>
      <c r="K250" s="1"/>
    </row>
    <row r="251" spans="2:11" x14ac:dyDescent="0.3">
      <c r="B251" s="168"/>
      <c r="C251" s="1"/>
      <c r="D251" s="1"/>
      <c r="E251" s="1"/>
      <c r="F251" s="1"/>
      <c r="G251" s="1"/>
      <c r="H251" s="1"/>
      <c r="I251" s="1"/>
      <c r="J251" s="1"/>
      <c r="K251" s="1"/>
    </row>
    <row r="252" spans="2:11" x14ac:dyDescent="0.3">
      <c r="B252" s="254"/>
      <c r="C252" s="170"/>
      <c r="D252" s="1"/>
      <c r="E252" s="1"/>
      <c r="F252" s="1"/>
      <c r="G252" s="1"/>
      <c r="H252" s="1"/>
      <c r="I252" s="1"/>
      <c r="J252" s="1"/>
      <c r="K252" s="1"/>
    </row>
    <row r="253" spans="2:11" x14ac:dyDescent="0.3">
      <c r="B253" s="254"/>
      <c r="C253" s="170"/>
      <c r="D253" s="1"/>
      <c r="E253" s="1"/>
      <c r="F253" s="1"/>
      <c r="G253" s="1"/>
      <c r="H253" s="1"/>
      <c r="I253" s="1"/>
      <c r="J253" s="1"/>
      <c r="K253" s="1"/>
    </row>
    <row r="254" spans="2:11" x14ac:dyDescent="0.3">
      <c r="B254" s="254"/>
      <c r="C254" s="170"/>
      <c r="D254" s="1"/>
      <c r="E254" s="1"/>
      <c r="F254" s="1"/>
      <c r="G254" s="1"/>
      <c r="H254" s="1"/>
      <c r="I254" s="1"/>
      <c r="J254" s="1"/>
      <c r="K254" s="1"/>
    </row>
    <row r="255" spans="2:11" x14ac:dyDescent="0.3">
      <c r="B255" s="254"/>
      <c r="C255" s="170"/>
      <c r="D255" s="1"/>
      <c r="E255" s="1"/>
      <c r="F255" s="1"/>
      <c r="G255" s="1"/>
      <c r="H255" s="1"/>
      <c r="I255" s="1"/>
      <c r="J255" s="1"/>
      <c r="K255" s="1"/>
    </row>
    <row r="256" spans="2:11" x14ac:dyDescent="0.3">
      <c r="B256" s="254"/>
      <c r="C256" s="170"/>
      <c r="D256" s="1"/>
      <c r="E256" s="1"/>
      <c r="F256" s="1"/>
      <c r="G256" s="1"/>
      <c r="H256" s="1"/>
      <c r="I256" s="1"/>
      <c r="J256" s="1"/>
      <c r="K256" s="1"/>
    </row>
    <row r="257" spans="2:1015" x14ac:dyDescent="0.3">
      <c r="B257" s="302"/>
      <c r="C257" s="170"/>
      <c r="D257" s="170"/>
      <c r="E257" s="170"/>
      <c r="F257" s="170"/>
      <c r="G257" s="170"/>
      <c r="H257" s="170"/>
      <c r="I257" s="170"/>
      <c r="J257" s="170"/>
      <c r="K257" s="170"/>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row>
    <row r="258" spans="2:1015" hidden="1" x14ac:dyDescent="0.3">
      <c r="B258" s="302"/>
      <c r="C258" s="170"/>
      <c r="D258" s="170" t="s">
        <v>285</v>
      </c>
      <c r="E258" s="170"/>
      <c r="F258" s="170"/>
      <c r="G258" s="170"/>
      <c r="H258" s="170"/>
      <c r="I258" s="170"/>
      <c r="J258" s="170"/>
      <c r="K258" s="170"/>
      <c r="L258" s="168" t="s">
        <v>391</v>
      </c>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row>
    <row r="259" spans="2:1015" hidden="1" x14ac:dyDescent="0.3">
      <c r="B259" s="302"/>
      <c r="C259" s="170"/>
      <c r="D259" s="294"/>
      <c r="E259" s="294"/>
      <c r="F259" s="294"/>
      <c r="G259" s="294"/>
      <c r="H259" s="294"/>
      <c r="I259" s="294"/>
      <c r="J259" s="294"/>
      <c r="K259" s="294"/>
      <c r="L259" s="295"/>
      <c r="M259" s="295"/>
      <c r="N259" s="295"/>
      <c r="O259" s="295"/>
      <c r="P259" s="295"/>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row>
    <row r="260" spans="2:1015" hidden="1" x14ac:dyDescent="0.3">
      <c r="B260" s="302"/>
      <c r="C260" s="291"/>
      <c r="D260" s="296" t="s">
        <v>286</v>
      </c>
      <c r="E260" s="297" t="str">
        <f>'Eingabe Daten'!G3</f>
        <v>2022 (final)</v>
      </c>
      <c r="F260" t="str">
        <f>'Ergebnisse nach Kategorien'!F4</f>
        <v>Vorjahr 1</v>
      </c>
      <c r="G260" t="str">
        <f>'Ergebnisse nach Kategorien'!G4</f>
        <v>Vorjahr 2</v>
      </c>
      <c r="H260" t="str">
        <f>'Ergebnisse nach Kategorien'!H4</f>
        <v>Vorjahr 3</v>
      </c>
      <c r="I260" s="298" t="s">
        <v>287</v>
      </c>
      <c r="J260"/>
      <c r="K260" t="str">
        <f>D260</f>
        <v>Raw Zahlen</v>
      </c>
      <c r="L260" s="296" t="str">
        <f>CONCATENATE(F260," auf ",E260)</f>
        <v>Vorjahr 1 auf 2022 (final)</v>
      </c>
      <c r="M260" t="str">
        <f>D260</f>
        <v>Raw Zahlen</v>
      </c>
      <c r="N260" s="296" t="str">
        <f>CONCATENATE(G260," auf ",E260)</f>
        <v>Vorjahr 2 auf 2022 (final)</v>
      </c>
      <c r="O260" t="str">
        <f>D260</f>
        <v>Raw Zahlen</v>
      </c>
      <c r="P260" s="296" t="str">
        <f>CONCATENATE(H260," auf ",E260)</f>
        <v>Vorjahr 3 auf 2022 (final)</v>
      </c>
      <c r="Q260" s="293"/>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row>
    <row r="261" spans="2:1015" hidden="1" x14ac:dyDescent="0.3">
      <c r="B261" s="302"/>
      <c r="C261" s="291">
        <v>1</v>
      </c>
      <c r="D261" s="299" t="s">
        <v>383</v>
      </c>
      <c r="E261" s="181">
        <f>SUM('Ergebnisse nach Kategorien'!E5/1000)</f>
        <v>0</v>
      </c>
      <c r="F261" s="167">
        <f>SUM('Ergebnisse nach Kategorien'!F5/1000)</f>
        <v>0</v>
      </c>
      <c r="G261" s="167">
        <f>SUM('Ergebnisse nach Kategorien'!G5/1000)</f>
        <v>0</v>
      </c>
      <c r="H261" s="167">
        <f>SUM('Ergebnisse nach Kategorien'!H5/1000)</f>
        <v>0</v>
      </c>
      <c r="I261" s="300" t="s">
        <v>288</v>
      </c>
      <c r="J261"/>
      <c r="K261" s="69" t="str">
        <f>D261</f>
        <v>Strom (bisherige B.)*</v>
      </c>
      <c r="L261" s="301" t="e">
        <f t="shared" ref="L261:L279" si="0">($E261/F261)-1</f>
        <v>#DIV/0!</v>
      </c>
      <c r="M261" t="str">
        <f t="shared" ref="M261:M279" si="1">D261</f>
        <v>Strom (bisherige B.)*</v>
      </c>
      <c r="N261" s="301" t="e">
        <f>($E261/G261)-1</f>
        <v>#DIV/0!</v>
      </c>
      <c r="O261" t="str">
        <f t="shared" ref="O261:O279" si="2">D261</f>
        <v>Strom (bisherige B.)*</v>
      </c>
      <c r="P261" s="301" t="e">
        <f>($E261/H261)-1</f>
        <v>#DIV/0!</v>
      </c>
      <c r="Q261" s="153"/>
      <c r="R261" s="153"/>
      <c r="S261" s="153"/>
      <c r="T261" s="153"/>
      <c r="U261" s="153"/>
      <c r="V261" s="153"/>
      <c r="W261" s="153"/>
      <c r="X261" s="153"/>
      <c r="Y261" s="153"/>
      <c r="Z261" s="153"/>
      <c r="AA261" s="153"/>
      <c r="AB261" s="153"/>
      <c r="AC261" s="153"/>
      <c r="AD261" s="153"/>
      <c r="AE261" s="153"/>
      <c r="AF261" s="153"/>
      <c r="AG261" s="153"/>
      <c r="AH261" s="153"/>
      <c r="AI261" s="153"/>
      <c r="AJ261" s="168"/>
      <c r="AK261" s="168"/>
      <c r="AL261" s="168"/>
      <c r="AM261" s="168"/>
      <c r="AN261" s="168"/>
      <c r="AO261" s="168"/>
      <c r="AP261" s="168"/>
      <c r="AQ261" s="168"/>
      <c r="AR261" s="168"/>
      <c r="AS261" s="168"/>
      <c r="AT261" s="168"/>
      <c r="AU261" s="153"/>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row>
    <row r="262" spans="2:1015" hidden="1" x14ac:dyDescent="0.3">
      <c r="B262" s="302"/>
      <c r="C262" s="291">
        <v>2</v>
      </c>
      <c r="D262" s="299" t="s">
        <v>384</v>
      </c>
      <c r="E262" s="167">
        <f>SUM('Ergebnisse nach Kategorien'!E6/1000)</f>
        <v>0</v>
      </c>
      <c r="F262" s="167">
        <f>SUM('Ergebnisse nach Kategorien'!F6/1000)</f>
        <v>0</v>
      </c>
      <c r="G262" s="167">
        <f>SUM('Ergebnisse nach Kategorien'!G6/1000)</f>
        <v>0</v>
      </c>
      <c r="H262" s="167">
        <f>SUM('Ergebnisse nach Kategorien'!H6/1000)</f>
        <v>0</v>
      </c>
      <c r="I262" s="300" t="s">
        <v>288</v>
      </c>
      <c r="J262"/>
      <c r="K262" s="69" t="str">
        <f>D262</f>
        <v>Strom (standortbasierte B.)*</v>
      </c>
      <c r="L262" s="301" t="e">
        <f t="shared" si="0"/>
        <v>#DIV/0!</v>
      </c>
      <c r="M262" t="str">
        <f t="shared" si="1"/>
        <v>Strom (standortbasierte B.)*</v>
      </c>
      <c r="N262" s="301" t="e">
        <f t="shared" ref="N262:N279" si="3">($E262/G262)-1</f>
        <v>#DIV/0!</v>
      </c>
      <c r="O262" t="str">
        <f t="shared" si="2"/>
        <v>Strom (standortbasierte B.)*</v>
      </c>
      <c r="P262" s="301" t="e">
        <f t="shared" ref="P262:P279" si="4">($E262/H262)-1</f>
        <v>#DIV/0!</v>
      </c>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row>
    <row r="263" spans="2:1015" hidden="1" x14ac:dyDescent="0.3">
      <c r="B263" s="302"/>
      <c r="C263" s="291">
        <v>3</v>
      </c>
      <c r="D263" s="299" t="str">
        <f>'Ergebnisse nach Kategorien'!C7</f>
        <v>Wärme</v>
      </c>
      <c r="E263" s="167">
        <f>SUM('Ergebnisse nach Kategorien'!E7/1000)</f>
        <v>0</v>
      </c>
      <c r="F263" s="167">
        <f>SUM('Ergebnisse nach Kategorien'!F7/1000)</f>
        <v>0</v>
      </c>
      <c r="G263" s="167">
        <f>SUM('Ergebnisse nach Kategorien'!G7/1000)</f>
        <v>0</v>
      </c>
      <c r="H263" s="167">
        <f>SUM('Ergebnisse nach Kategorien'!H7/1000)</f>
        <v>0</v>
      </c>
      <c r="I263" s="300" t="s">
        <v>289</v>
      </c>
      <c r="J263"/>
      <c r="K263" t="str">
        <f t="shared" ref="K263:K279" si="5">D263</f>
        <v>Wärme</v>
      </c>
      <c r="L263" s="301" t="e">
        <f t="shared" si="0"/>
        <v>#DIV/0!</v>
      </c>
      <c r="M263" t="str">
        <f t="shared" si="1"/>
        <v>Wärme</v>
      </c>
      <c r="N263" s="301" t="e">
        <f t="shared" si="3"/>
        <v>#DIV/0!</v>
      </c>
      <c r="O263" t="str">
        <f t="shared" si="2"/>
        <v>Wärme</v>
      </c>
      <c r="P263" s="301" t="e">
        <f t="shared" si="4"/>
        <v>#DIV/0!</v>
      </c>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row>
    <row r="264" spans="2:1015" hidden="1" x14ac:dyDescent="0.3">
      <c r="B264" s="302"/>
      <c r="C264" s="291">
        <v>4</v>
      </c>
      <c r="D264" s="296" t="str">
        <f>'Ergebnisse nach Kategorien'!C8</f>
        <v>Fernwärme</v>
      </c>
      <c r="E264" s="167">
        <f>SUM('Ergebnisse nach Kategorien'!E8/1000)</f>
        <v>0</v>
      </c>
      <c r="F264" s="167">
        <f>SUM('Ergebnisse nach Kategorien'!F8/1000)</f>
        <v>0</v>
      </c>
      <c r="G264" s="167">
        <f>SUM('Ergebnisse nach Kategorien'!G8/1000)</f>
        <v>0</v>
      </c>
      <c r="H264" s="167">
        <f>SUM('Ergebnisse nach Kategorien'!H8/1000)</f>
        <v>0</v>
      </c>
      <c r="I264" s="300" t="s">
        <v>289</v>
      </c>
      <c r="J264"/>
      <c r="K264" t="str">
        <f t="shared" si="5"/>
        <v>Fernwärme</v>
      </c>
      <c r="L264" s="301" t="e">
        <f t="shared" si="0"/>
        <v>#DIV/0!</v>
      </c>
      <c r="M264" t="str">
        <f t="shared" si="1"/>
        <v>Fernwärme</v>
      </c>
      <c r="N264" s="301" t="e">
        <f t="shared" si="3"/>
        <v>#DIV/0!</v>
      </c>
      <c r="O264" t="str">
        <f t="shared" si="2"/>
        <v>Fernwärme</v>
      </c>
      <c r="P264" s="301" t="e">
        <f t="shared" si="4"/>
        <v>#DIV/0!</v>
      </c>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row>
    <row r="265" spans="2:1015" hidden="1" x14ac:dyDescent="0.3">
      <c r="B265" s="302"/>
      <c r="C265" s="291">
        <v>5</v>
      </c>
      <c r="D265" s="296" t="str">
        <f>'Ergebnisse nach Kategorien'!C9</f>
        <v>Fernkälte</v>
      </c>
      <c r="E265" s="167">
        <f>SUM('Ergebnisse nach Kategorien'!E9/1000)</f>
        <v>0</v>
      </c>
      <c r="F265" s="167">
        <f>SUM('Ergebnisse nach Kategorien'!F9/1000)</f>
        <v>0</v>
      </c>
      <c r="G265" s="167">
        <f>SUM('Ergebnisse nach Kategorien'!G9/1000)</f>
        <v>0</v>
      </c>
      <c r="H265" s="167">
        <f>SUM('Ergebnisse nach Kategorien'!H9/1000)</f>
        <v>0</v>
      </c>
      <c r="I265" s="300" t="s">
        <v>289</v>
      </c>
      <c r="J265"/>
      <c r="K265" t="str">
        <f t="shared" si="5"/>
        <v>Fernkälte</v>
      </c>
      <c r="L265" s="301" t="e">
        <f t="shared" si="0"/>
        <v>#DIV/0!</v>
      </c>
      <c r="M265" t="str">
        <f t="shared" si="1"/>
        <v>Fernkälte</v>
      </c>
      <c r="N265" s="301" t="e">
        <f t="shared" si="3"/>
        <v>#DIV/0!</v>
      </c>
      <c r="O265" t="str">
        <f t="shared" si="2"/>
        <v>Fernkälte</v>
      </c>
      <c r="P265" s="301" t="e">
        <f t="shared" si="4"/>
        <v>#DIV/0!</v>
      </c>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row>
    <row r="266" spans="2:1015" hidden="1" x14ac:dyDescent="0.3">
      <c r="B266" s="302"/>
      <c r="C266" s="291">
        <v>6</v>
      </c>
      <c r="D266" s="296" t="str">
        <f>'Ergebnisse nach Kategorien'!C10</f>
        <v>Dampferzeugung</v>
      </c>
      <c r="E266" s="167">
        <f>SUM('Ergebnisse nach Kategorien'!E10/1000)</f>
        <v>0</v>
      </c>
      <c r="F266" s="167">
        <f>SUM('Ergebnisse nach Kategorien'!F10/1000)</f>
        <v>0</v>
      </c>
      <c r="G266" s="167">
        <f>SUM('Ergebnisse nach Kategorien'!G10/1000)</f>
        <v>0</v>
      </c>
      <c r="H266" s="167">
        <f>SUM('Ergebnisse nach Kategorien'!H10/1000)</f>
        <v>0</v>
      </c>
      <c r="I266" s="300" t="s">
        <v>289</v>
      </c>
      <c r="J266"/>
      <c r="K266" t="str">
        <f t="shared" si="5"/>
        <v>Dampferzeugung</v>
      </c>
      <c r="L266" s="301" t="e">
        <f t="shared" si="0"/>
        <v>#DIV/0!</v>
      </c>
      <c r="M266" t="str">
        <f t="shared" si="1"/>
        <v>Dampferzeugung</v>
      </c>
      <c r="N266" s="301" t="e">
        <f t="shared" si="3"/>
        <v>#DIV/0!</v>
      </c>
      <c r="O266" t="str">
        <f t="shared" si="2"/>
        <v>Dampferzeugung</v>
      </c>
      <c r="P266" s="301" t="e">
        <f t="shared" si="4"/>
        <v>#DIV/0!</v>
      </c>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row>
    <row r="267" spans="2:1015" hidden="1" x14ac:dyDescent="0.3">
      <c r="B267" s="302"/>
      <c r="C267" s="291">
        <v>7</v>
      </c>
      <c r="D267" s="296" t="str">
        <f>'Ergebnisse nach Kategorien'!C11</f>
        <v>Sonstige Treibstoffeinsätze</v>
      </c>
      <c r="E267" s="167">
        <f>SUM('Ergebnisse nach Kategorien'!E11/1000)</f>
        <v>0</v>
      </c>
      <c r="F267" s="167">
        <f>SUM('Ergebnisse nach Kategorien'!F11/1000)</f>
        <v>0</v>
      </c>
      <c r="G267" s="167">
        <f>SUM('Ergebnisse nach Kategorien'!G11/1000)</f>
        <v>0</v>
      </c>
      <c r="H267" s="167">
        <f>SUM('Ergebnisse nach Kategorien'!H11/1000)</f>
        <v>0</v>
      </c>
      <c r="I267" s="300" t="s">
        <v>289</v>
      </c>
      <c r="J267"/>
      <c r="K267" t="str">
        <f t="shared" si="5"/>
        <v>Sonstige Treibstoffeinsätze</v>
      </c>
      <c r="L267" s="301" t="e">
        <f t="shared" si="0"/>
        <v>#DIV/0!</v>
      </c>
      <c r="M267" t="str">
        <f t="shared" si="1"/>
        <v>Sonstige Treibstoffeinsätze</v>
      </c>
      <c r="N267" s="301" t="e">
        <f t="shared" si="3"/>
        <v>#DIV/0!</v>
      </c>
      <c r="O267" t="str">
        <f t="shared" si="2"/>
        <v>Sonstige Treibstoffeinsätze</v>
      </c>
      <c r="P267" s="301" t="e">
        <f t="shared" si="4"/>
        <v>#DIV/0!</v>
      </c>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row>
    <row r="268" spans="2:1015" hidden="1" x14ac:dyDescent="0.3">
      <c r="B268" s="302"/>
      <c r="C268" s="291">
        <v>8</v>
      </c>
      <c r="D268" s="296" t="str">
        <f>'Ergebnisse nach Kategorien'!C14</f>
        <v>Dienstreisen</v>
      </c>
      <c r="E268" s="167">
        <f>SUM('Ergebnisse nach Kategorien'!E14/1000)</f>
        <v>0</v>
      </c>
      <c r="F268" s="167">
        <f>SUM('Ergebnisse nach Kategorien'!F14/1000)</f>
        <v>0</v>
      </c>
      <c r="G268" s="167">
        <f>SUM('Ergebnisse nach Kategorien'!G14/1000)</f>
        <v>0</v>
      </c>
      <c r="H268" s="167">
        <f>SUM('Ergebnisse nach Kategorien'!H14/1000)</f>
        <v>0</v>
      </c>
      <c r="I268" s="300" t="s">
        <v>290</v>
      </c>
      <c r="J268"/>
      <c r="K268" t="str">
        <f t="shared" si="5"/>
        <v>Dienstreisen</v>
      </c>
      <c r="L268" s="301" t="e">
        <f t="shared" si="0"/>
        <v>#DIV/0!</v>
      </c>
      <c r="M268" t="str">
        <f t="shared" si="1"/>
        <v>Dienstreisen</v>
      </c>
      <c r="N268" s="301" t="e">
        <f t="shared" si="3"/>
        <v>#DIV/0!</v>
      </c>
      <c r="O268" t="str">
        <f t="shared" si="2"/>
        <v>Dienstreisen</v>
      </c>
      <c r="P268" s="301" t="e">
        <f t="shared" si="4"/>
        <v>#DIV/0!</v>
      </c>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row>
    <row r="269" spans="2:1015" hidden="1" x14ac:dyDescent="0.3">
      <c r="B269" s="302"/>
      <c r="C269" s="291">
        <v>9</v>
      </c>
      <c r="D269" s="296" t="str">
        <f>'Ergebnisse nach Kategorien'!C15</f>
        <v>Pendeln (Bedienstete)</v>
      </c>
      <c r="E269" s="167">
        <f>SUM('Ergebnisse nach Kategorien'!E15/1000)</f>
        <v>0</v>
      </c>
      <c r="F269" s="167">
        <f>SUM('Ergebnisse nach Kategorien'!F15/1000)</f>
        <v>0</v>
      </c>
      <c r="G269" s="167">
        <f>SUM('Ergebnisse nach Kategorien'!G15/1000)</f>
        <v>0</v>
      </c>
      <c r="H269" s="167">
        <f>SUM('Ergebnisse nach Kategorien'!H15/1000)</f>
        <v>0</v>
      </c>
      <c r="I269" s="300" t="s">
        <v>290</v>
      </c>
      <c r="J269"/>
      <c r="K269" t="str">
        <f t="shared" si="5"/>
        <v>Pendeln (Bedienstete)</v>
      </c>
      <c r="L269" s="301" t="e">
        <f t="shared" si="0"/>
        <v>#DIV/0!</v>
      </c>
      <c r="M269" t="str">
        <f t="shared" si="1"/>
        <v>Pendeln (Bedienstete)</v>
      </c>
      <c r="N269" s="301" t="e">
        <f t="shared" si="3"/>
        <v>#DIV/0!</v>
      </c>
      <c r="O269" t="str">
        <f t="shared" si="2"/>
        <v>Pendeln (Bedienstete)</v>
      </c>
      <c r="P269" s="301" t="e">
        <f t="shared" si="4"/>
        <v>#DIV/0!</v>
      </c>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row>
    <row r="270" spans="2:1015" hidden="1" x14ac:dyDescent="0.3">
      <c r="B270" s="302"/>
      <c r="C270" s="291">
        <v>10</v>
      </c>
      <c r="D270" s="296" t="str">
        <f>'Ergebnisse nach Kategorien'!C16</f>
        <v>Pendeln (Studierende)</v>
      </c>
      <c r="E270" s="167">
        <f>SUM('Ergebnisse nach Kategorien'!E16/1000)</f>
        <v>0</v>
      </c>
      <c r="F270" s="167">
        <f>SUM('Ergebnisse nach Kategorien'!F16/1000)</f>
        <v>0</v>
      </c>
      <c r="G270" s="167">
        <f>SUM('Ergebnisse nach Kategorien'!G16/1000)</f>
        <v>0</v>
      </c>
      <c r="H270" s="167">
        <f>SUM('Ergebnisse nach Kategorien'!H16/1000)</f>
        <v>0</v>
      </c>
      <c r="I270" s="300" t="s">
        <v>290</v>
      </c>
      <c r="J270"/>
      <c r="K270" t="str">
        <f t="shared" si="5"/>
        <v>Pendeln (Studierende)</v>
      </c>
      <c r="L270" s="301" t="e">
        <f t="shared" si="0"/>
        <v>#DIV/0!</v>
      </c>
      <c r="M270" t="str">
        <f t="shared" si="1"/>
        <v>Pendeln (Studierende)</v>
      </c>
      <c r="N270" s="301" t="e">
        <f t="shared" si="3"/>
        <v>#DIV/0!</v>
      </c>
      <c r="O270" t="str">
        <f t="shared" si="2"/>
        <v>Pendeln (Studierende)</v>
      </c>
      <c r="P270" s="301" t="e">
        <f t="shared" si="4"/>
        <v>#DIV/0!</v>
      </c>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c r="AIV270"/>
      <c r="AIW270"/>
      <c r="AIX270"/>
      <c r="AIY270"/>
      <c r="AIZ270"/>
      <c r="AJA270"/>
      <c r="AJB270"/>
      <c r="AJC270"/>
      <c r="AJD270"/>
      <c r="AJE270"/>
      <c r="AJF270"/>
      <c r="AJG270"/>
      <c r="AJH270"/>
      <c r="AJI270"/>
      <c r="AJJ270"/>
      <c r="AJK270"/>
      <c r="AJL270"/>
      <c r="AJM270"/>
      <c r="AJN270"/>
      <c r="AJO270"/>
      <c r="AJP270"/>
      <c r="AJQ270"/>
      <c r="AJR270"/>
      <c r="AJS270"/>
      <c r="AJT270"/>
      <c r="AJU270"/>
      <c r="AJV270"/>
      <c r="AJW270"/>
      <c r="AJX270"/>
      <c r="AJY270"/>
      <c r="AJZ270"/>
      <c r="AKA270"/>
      <c r="AKB270"/>
      <c r="AKC270"/>
      <c r="AKD270"/>
      <c r="AKE270"/>
      <c r="AKF270"/>
      <c r="AKG270"/>
      <c r="AKH270"/>
      <c r="AKI270"/>
      <c r="AKJ270"/>
      <c r="AKK270"/>
      <c r="AKL270"/>
      <c r="AKM270"/>
      <c r="AKN270"/>
      <c r="AKO270"/>
      <c r="AKP270"/>
      <c r="AKQ270"/>
      <c r="AKR270"/>
      <c r="AKS270"/>
      <c r="AKT270"/>
      <c r="AKU270"/>
      <c r="AKV270"/>
      <c r="AKW270"/>
      <c r="AKX270"/>
      <c r="AKY270"/>
      <c r="AKZ270"/>
      <c r="ALA270"/>
      <c r="ALB270"/>
      <c r="ALC270"/>
      <c r="ALD270"/>
      <c r="ALE270"/>
      <c r="ALF270"/>
      <c r="ALG270"/>
      <c r="ALH270"/>
      <c r="ALI270"/>
      <c r="ALJ270"/>
      <c r="ALK270"/>
      <c r="ALL270"/>
      <c r="ALM270"/>
      <c r="ALN270"/>
      <c r="ALO270"/>
      <c r="ALP270"/>
      <c r="ALQ270"/>
      <c r="ALR270"/>
      <c r="ALS270"/>
      <c r="ALT270"/>
      <c r="ALU270"/>
      <c r="ALV270"/>
      <c r="ALW270"/>
      <c r="ALX270"/>
      <c r="ALY270"/>
      <c r="ALZ270"/>
      <c r="AMA270"/>
    </row>
    <row r="271" spans="2:1015" hidden="1" x14ac:dyDescent="0.3">
      <c r="B271" s="302"/>
      <c r="C271" s="291">
        <v>11</v>
      </c>
      <c r="D271" s="296" t="str">
        <f>'Ergebnisse nach Kategorien'!C17</f>
        <v>Auslandsaufenthalte Bedienstete (Outgoing)</v>
      </c>
      <c r="E271" s="167">
        <f>SUM('Ergebnisse nach Kategorien'!E17/1000)</f>
        <v>0</v>
      </c>
      <c r="F271" s="167">
        <f>SUM('Ergebnisse nach Kategorien'!F17/1000)</f>
        <v>0</v>
      </c>
      <c r="G271" s="167">
        <f>SUM('Ergebnisse nach Kategorien'!G17/1000)</f>
        <v>0</v>
      </c>
      <c r="H271" s="167">
        <f>SUM('Ergebnisse nach Kategorien'!H17/1000)</f>
        <v>0</v>
      </c>
      <c r="I271" s="300" t="s">
        <v>290</v>
      </c>
      <c r="J271"/>
      <c r="K271" t="str">
        <f t="shared" si="5"/>
        <v>Auslandsaufenthalte Bedienstete (Outgoing)</v>
      </c>
      <c r="L271" s="301" t="e">
        <f t="shared" si="0"/>
        <v>#DIV/0!</v>
      </c>
      <c r="M271" t="str">
        <f t="shared" si="1"/>
        <v>Auslandsaufenthalte Bedienstete (Outgoing)</v>
      </c>
      <c r="N271" s="301" t="e">
        <f t="shared" si="3"/>
        <v>#DIV/0!</v>
      </c>
      <c r="O271" t="str">
        <f t="shared" si="2"/>
        <v>Auslandsaufenthalte Bedienstete (Outgoing)</v>
      </c>
      <c r="P271" s="301" t="e">
        <f t="shared" si="4"/>
        <v>#DIV/0!</v>
      </c>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row>
    <row r="272" spans="2:1015" hidden="1" x14ac:dyDescent="0.3">
      <c r="B272" s="302"/>
      <c r="C272" s="291">
        <v>12</v>
      </c>
      <c r="D272" s="296" t="str">
        <f>'Ergebnisse nach Kategorien'!C18</f>
        <v>Auslandsaufenthalte Studierende (Outgoing)</v>
      </c>
      <c r="E272" s="167">
        <f>SUM('Ergebnisse nach Kategorien'!E18/1000)</f>
        <v>0</v>
      </c>
      <c r="F272" s="167">
        <f>SUM('Ergebnisse nach Kategorien'!F18/1000)</f>
        <v>0</v>
      </c>
      <c r="G272" s="167">
        <f>SUM('Ergebnisse nach Kategorien'!G18/1000)</f>
        <v>0</v>
      </c>
      <c r="H272" s="167">
        <f>SUM('Ergebnisse nach Kategorien'!H18/1000)</f>
        <v>0</v>
      </c>
      <c r="I272" s="300" t="s">
        <v>290</v>
      </c>
      <c r="J272"/>
      <c r="K272" t="str">
        <f t="shared" si="5"/>
        <v>Auslandsaufenthalte Studierende (Outgoing)</v>
      </c>
      <c r="L272" s="301" t="e">
        <f t="shared" si="0"/>
        <v>#DIV/0!</v>
      </c>
      <c r="M272" t="str">
        <f t="shared" si="1"/>
        <v>Auslandsaufenthalte Studierende (Outgoing)</v>
      </c>
      <c r="N272" s="301" t="e">
        <f t="shared" si="3"/>
        <v>#DIV/0!</v>
      </c>
      <c r="O272" t="str">
        <f t="shared" si="2"/>
        <v>Auslandsaufenthalte Studierende (Outgoing)</v>
      </c>
      <c r="P272" s="301" t="e">
        <f t="shared" si="4"/>
        <v>#DIV/0!</v>
      </c>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row>
    <row r="273" spans="2:1015" hidden="1" x14ac:dyDescent="0.3">
      <c r="B273" s="302"/>
      <c r="C273" s="291">
        <v>13</v>
      </c>
      <c r="D273" s="296" t="str">
        <f>'Ergebnisse nach Kategorien'!C19</f>
        <v>Fuhrpark</v>
      </c>
      <c r="E273" s="167">
        <f>SUM('Ergebnisse nach Kategorien'!E19/1000)</f>
        <v>0</v>
      </c>
      <c r="F273" s="167">
        <f>SUM('Ergebnisse nach Kategorien'!F19/1000)</f>
        <v>0</v>
      </c>
      <c r="G273" s="167">
        <f>SUM('Ergebnisse nach Kategorien'!G19/1000)</f>
        <v>0</v>
      </c>
      <c r="H273" s="167">
        <f>SUM('Ergebnisse nach Kategorien'!H19/1000)</f>
        <v>0</v>
      </c>
      <c r="I273" s="300" t="s">
        <v>290</v>
      </c>
      <c r="J273"/>
      <c r="K273" t="str">
        <f t="shared" si="5"/>
        <v>Fuhrpark</v>
      </c>
      <c r="L273" s="301" t="e">
        <f t="shared" si="0"/>
        <v>#DIV/0!</v>
      </c>
      <c r="M273" t="str">
        <f t="shared" si="1"/>
        <v>Fuhrpark</v>
      </c>
      <c r="N273" s="301" t="e">
        <f t="shared" si="3"/>
        <v>#DIV/0!</v>
      </c>
      <c r="O273" t="str">
        <f t="shared" si="2"/>
        <v>Fuhrpark</v>
      </c>
      <c r="P273" s="301" t="e">
        <f t="shared" si="4"/>
        <v>#DIV/0!</v>
      </c>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row>
    <row r="274" spans="2:1015" hidden="1" x14ac:dyDescent="0.3">
      <c r="B274" s="302"/>
      <c r="C274" s="291">
        <v>14</v>
      </c>
      <c r="D274" s="296" t="str">
        <f>'Ergebnisse nach Kategorien'!C21</f>
        <v>Papier</v>
      </c>
      <c r="E274" s="167">
        <f>SUM('Ergebnisse nach Kategorien'!E21/1000)</f>
        <v>0</v>
      </c>
      <c r="F274" s="167">
        <f>SUM('Ergebnisse nach Kategorien'!F21/1000)</f>
        <v>0</v>
      </c>
      <c r="G274" s="167">
        <f>SUM('Ergebnisse nach Kategorien'!G21/1000)</f>
        <v>0</v>
      </c>
      <c r="H274" s="167">
        <f>SUM('Ergebnisse nach Kategorien'!H21/1000)</f>
        <v>0</v>
      </c>
      <c r="I274" s="8">
        <v>158466</v>
      </c>
      <c r="J274"/>
      <c r="K274" t="str">
        <f t="shared" si="5"/>
        <v>Papier</v>
      </c>
      <c r="L274" s="301" t="e">
        <f t="shared" si="0"/>
        <v>#DIV/0!</v>
      </c>
      <c r="M274" t="str">
        <f t="shared" si="1"/>
        <v>Papier</v>
      </c>
      <c r="N274" s="301" t="e">
        <f t="shared" si="3"/>
        <v>#DIV/0!</v>
      </c>
      <c r="O274" t="str">
        <f t="shared" si="2"/>
        <v>Papier</v>
      </c>
      <c r="P274" s="301" t="e">
        <f t="shared" si="4"/>
        <v>#DIV/0!</v>
      </c>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row>
    <row r="275" spans="2:1015" hidden="1" x14ac:dyDescent="0.3">
      <c r="B275" s="302"/>
      <c r="C275" s="291">
        <v>15</v>
      </c>
      <c r="D275" s="296" t="str">
        <f>'Ergebnisse nach Kategorien'!C22</f>
        <v xml:space="preserve">Kältemittel </v>
      </c>
      <c r="E275" s="167">
        <f>SUM('Ergebnisse nach Kategorien'!E22/1000)</f>
        <v>0</v>
      </c>
      <c r="F275" s="167">
        <f>SUM('Ergebnisse nach Kategorien'!F22/1000)</f>
        <v>0</v>
      </c>
      <c r="G275" s="167">
        <f>SUM('Ergebnisse nach Kategorien'!G22/1000)</f>
        <v>0</v>
      </c>
      <c r="H275" s="167">
        <f>SUM('Ergebnisse nach Kategorien'!H22/1000)</f>
        <v>0</v>
      </c>
      <c r="I275" s="8">
        <v>158466</v>
      </c>
      <c r="J275"/>
      <c r="K275" t="str">
        <f t="shared" si="5"/>
        <v xml:space="preserve">Kältemittel </v>
      </c>
      <c r="L275" s="301" t="e">
        <f t="shared" si="0"/>
        <v>#DIV/0!</v>
      </c>
      <c r="M275" t="str">
        <f t="shared" si="1"/>
        <v xml:space="preserve">Kältemittel </v>
      </c>
      <c r="N275" s="301" t="e">
        <f t="shared" si="3"/>
        <v>#DIV/0!</v>
      </c>
      <c r="O275" t="str">
        <f t="shared" si="2"/>
        <v xml:space="preserve">Kältemittel </v>
      </c>
      <c r="P275" s="301" t="e">
        <f t="shared" si="4"/>
        <v>#DIV/0!</v>
      </c>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row>
    <row r="276" spans="2:1015" hidden="1" x14ac:dyDescent="0.3">
      <c r="B276" s="302"/>
      <c r="C276" s="291">
        <v>16</v>
      </c>
      <c r="D276" s="296" t="str">
        <f>'Ergebnisse nach Kategorien'!C23</f>
        <v>IT-Geräte</v>
      </c>
      <c r="E276" s="167">
        <f>SUM('Ergebnisse nach Kategorien'!E23/1000)</f>
        <v>0</v>
      </c>
      <c r="F276" s="167">
        <f>SUM('Ergebnisse nach Kategorien'!F23/1000)</f>
        <v>0</v>
      </c>
      <c r="G276" s="167">
        <f>SUM('Ergebnisse nach Kategorien'!G23/1000)</f>
        <v>0</v>
      </c>
      <c r="H276" s="167">
        <f>SUM('Ergebnisse nach Kategorien'!H23/1000)</f>
        <v>0</v>
      </c>
      <c r="I276" s="8">
        <v>158466</v>
      </c>
      <c r="J276"/>
      <c r="K276" t="str">
        <f t="shared" si="5"/>
        <v>IT-Geräte</v>
      </c>
      <c r="L276" s="301" t="e">
        <f t="shared" si="0"/>
        <v>#DIV/0!</v>
      </c>
      <c r="M276" t="str">
        <f t="shared" si="1"/>
        <v>IT-Geräte</v>
      </c>
      <c r="N276" s="301" t="e">
        <f t="shared" si="3"/>
        <v>#DIV/0!</v>
      </c>
      <c r="O276" t="str">
        <f t="shared" si="2"/>
        <v>IT-Geräte</v>
      </c>
      <c r="P276" s="301" t="e">
        <f t="shared" si="4"/>
        <v>#DIV/0!</v>
      </c>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row>
    <row r="277" spans="2:1015" hidden="1" x14ac:dyDescent="0.3">
      <c r="B277" s="302"/>
      <c r="C277" s="291">
        <v>17</v>
      </c>
      <c r="D277" s="299" t="s">
        <v>375</v>
      </c>
      <c r="E277" s="167">
        <f>('Ergebnisse nach Kategorien'!E25+'Ergebnisse nach Kategorien'!E26)/1000</f>
        <v>0</v>
      </c>
      <c r="F277" s="167">
        <f>('Ergebnisse nach Kategorien'!F25+'Ergebnisse nach Kategorien'!F26)/1000</f>
        <v>0</v>
      </c>
      <c r="G277" s="167">
        <f>('Ergebnisse nach Kategorien'!G25+'Ergebnisse nach Kategorien'!G26)/1000</f>
        <v>0</v>
      </c>
      <c r="H277" s="167">
        <f>('Ergebnisse nach Kategorien'!H25+'Ergebnisse nach Kategorien'!H26)/1000</f>
        <v>0</v>
      </c>
      <c r="I277" t="s">
        <v>291</v>
      </c>
      <c r="J277"/>
      <c r="K277" t="str">
        <f t="shared" si="5"/>
        <v>Gebäudeneubau &amp; -sanierung</v>
      </c>
      <c r="L277" s="301" t="e">
        <f t="shared" si="0"/>
        <v>#DIV/0!</v>
      </c>
      <c r="M277" t="str">
        <f t="shared" si="1"/>
        <v>Gebäudeneubau &amp; -sanierung</v>
      </c>
      <c r="N277" s="301" t="e">
        <f>($E277/G277)-1</f>
        <v>#DIV/0!</v>
      </c>
      <c r="O277" t="str">
        <f t="shared" si="2"/>
        <v>Gebäudeneubau &amp; -sanierung</v>
      </c>
      <c r="P277" s="301" t="e">
        <f>($E277/H277)-1</f>
        <v>#DIV/0!</v>
      </c>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row>
    <row r="278" spans="2:1015" hidden="1" x14ac:dyDescent="0.3">
      <c r="B278" s="302"/>
      <c r="C278" s="291">
        <v>18</v>
      </c>
      <c r="D278" s="299" t="s">
        <v>385</v>
      </c>
      <c r="E278" s="167">
        <f>SUM('Ergebnisse nach Kategorien'!E35/1000)</f>
        <v>0</v>
      </c>
      <c r="F278" s="167">
        <f>SUM('Ergebnisse nach Kategorien'!F35/1000)</f>
        <v>0</v>
      </c>
      <c r="G278" s="167">
        <f>SUM('Ergebnisse nach Kategorien'!G35/1000)</f>
        <v>0</v>
      </c>
      <c r="H278" s="167">
        <f>SUM('Ergebnisse nach Kategorien'!H35/1000)</f>
        <v>0</v>
      </c>
      <c r="I278" t="s">
        <v>292</v>
      </c>
      <c r="J278"/>
      <c r="K278" t="str">
        <f t="shared" si="5"/>
        <v>Mensa (Strom: bisherige B.)*</v>
      </c>
      <c r="L278" s="301" t="e">
        <f t="shared" si="0"/>
        <v>#DIV/0!</v>
      </c>
      <c r="M278" t="str">
        <f t="shared" si="1"/>
        <v>Mensa (Strom: bisherige B.)*</v>
      </c>
      <c r="N278" s="301" t="e">
        <f t="shared" si="3"/>
        <v>#DIV/0!</v>
      </c>
      <c r="O278" t="str">
        <f t="shared" si="2"/>
        <v>Mensa (Strom: bisherige B.)*</v>
      </c>
      <c r="P278" s="301" t="e">
        <f t="shared" si="4"/>
        <v>#DIV/0!</v>
      </c>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row>
    <row r="279" spans="2:1015" hidden="1" x14ac:dyDescent="0.3">
      <c r="B279" s="302"/>
      <c r="C279" s="291">
        <v>19</v>
      </c>
      <c r="D279" s="299" t="s">
        <v>386</v>
      </c>
      <c r="E279" s="167">
        <f>SUM('Ergebnisse nach Kategorien'!E36/1000)</f>
        <v>0</v>
      </c>
      <c r="F279" s="167">
        <f>SUM('Ergebnisse nach Kategorien'!F36/1000)</f>
        <v>0</v>
      </c>
      <c r="G279" s="167">
        <f>SUM('Ergebnisse nach Kategorien'!G36/1000)</f>
        <v>0</v>
      </c>
      <c r="H279" s="167">
        <f>SUM('Ergebnisse nach Kategorien'!H36/1000)</f>
        <v>0</v>
      </c>
      <c r="I279" t="s">
        <v>292</v>
      </c>
      <c r="J279"/>
      <c r="K279" t="str">
        <f t="shared" si="5"/>
        <v>Mensa (Strom: standortbasierte B.)*</v>
      </c>
      <c r="L279" s="301" t="e">
        <f t="shared" si="0"/>
        <v>#DIV/0!</v>
      </c>
      <c r="M279" t="str">
        <f t="shared" si="1"/>
        <v>Mensa (Strom: standortbasierte B.)*</v>
      </c>
      <c r="N279" s="301" t="e">
        <f t="shared" si="3"/>
        <v>#DIV/0!</v>
      </c>
      <c r="O279" t="str">
        <f t="shared" si="2"/>
        <v>Mensa (Strom: standortbasierte B.)*</v>
      </c>
      <c r="P279" s="301" t="e">
        <f t="shared" si="4"/>
        <v>#DIV/0!</v>
      </c>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row>
    <row r="280" spans="2:1015" x14ac:dyDescent="0.3">
      <c r="B280" s="302"/>
      <c r="C280" s="168"/>
      <c r="D280" s="280"/>
      <c r="E280" s="283"/>
      <c r="F280" s="283"/>
      <c r="G280" s="283"/>
      <c r="H280" s="283"/>
      <c r="I280" s="283"/>
      <c r="J280" s="283"/>
      <c r="K280" s="283"/>
      <c r="L280" s="280"/>
      <c r="M280" s="280"/>
      <c r="N280" s="280"/>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c r="AIV280"/>
      <c r="AIW280"/>
      <c r="AIX280"/>
      <c r="AIY280"/>
      <c r="AIZ280"/>
      <c r="AJA280"/>
      <c r="AJB280"/>
      <c r="AJC280"/>
      <c r="AJD280"/>
      <c r="AJE280"/>
      <c r="AJF280"/>
      <c r="AJG280"/>
      <c r="AJH280"/>
      <c r="AJI280"/>
      <c r="AJJ280"/>
      <c r="AJK280"/>
      <c r="AJL280"/>
      <c r="AJM280"/>
      <c r="AJN280"/>
      <c r="AJO280"/>
      <c r="AJP280"/>
      <c r="AJQ280"/>
      <c r="AJR280"/>
      <c r="AJS280"/>
      <c r="AJT280"/>
      <c r="AJU280"/>
      <c r="AJV280"/>
      <c r="AJW280"/>
      <c r="AJX280"/>
      <c r="AJY280"/>
      <c r="AJZ280"/>
      <c r="AKA280"/>
      <c r="AKB280"/>
      <c r="AKC280"/>
      <c r="AKD280"/>
      <c r="AKE280"/>
      <c r="AKF280"/>
      <c r="AKG280"/>
      <c r="AKH280"/>
      <c r="AKI280"/>
      <c r="AKJ280"/>
      <c r="AKK280"/>
      <c r="AKL280"/>
      <c r="AKM280"/>
      <c r="AKN280"/>
      <c r="AKO280"/>
      <c r="AKP280"/>
      <c r="AKQ280"/>
      <c r="AKR280"/>
      <c r="AKS280"/>
      <c r="AKT280"/>
      <c r="AKU280"/>
      <c r="AKV280"/>
      <c r="AKW280"/>
      <c r="AKX280"/>
      <c r="AKY280"/>
      <c r="AKZ280"/>
      <c r="ALA280"/>
      <c r="ALB280"/>
      <c r="ALC280"/>
      <c r="ALD280"/>
      <c r="ALE280"/>
      <c r="ALF280"/>
      <c r="ALG280"/>
      <c r="ALH280"/>
      <c r="ALI280"/>
      <c r="ALJ280"/>
      <c r="ALK280"/>
      <c r="ALL280"/>
      <c r="ALM280"/>
      <c r="ALN280"/>
      <c r="ALO280"/>
      <c r="ALP280"/>
      <c r="ALQ280"/>
      <c r="ALR280"/>
      <c r="ALS280"/>
      <c r="ALT280"/>
      <c r="ALU280"/>
      <c r="ALV280"/>
      <c r="ALW280"/>
      <c r="ALX280"/>
      <c r="ALY280"/>
      <c r="ALZ280"/>
      <c r="AMA280"/>
    </row>
    <row r="281" spans="2:1015" x14ac:dyDescent="0.3">
      <c r="C281" s="168"/>
      <c r="D281" s="168"/>
      <c r="E281" s="170"/>
      <c r="F281" s="170"/>
      <c r="G281" s="170"/>
      <c r="H281" s="170"/>
      <c r="I281" s="170"/>
      <c r="J281" s="170"/>
      <c r="K281" s="170"/>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row>
    <row r="282" spans="2:1015" x14ac:dyDescent="0.3">
      <c r="C282" s="168"/>
      <c r="D282" s="168"/>
      <c r="E282" s="170"/>
      <c r="F282" s="170"/>
      <c r="G282" s="170"/>
      <c r="H282" s="168"/>
      <c r="I282" s="170"/>
      <c r="J282" s="170"/>
      <c r="K282" s="170"/>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row>
    <row r="283" spans="2:1015" x14ac:dyDescent="0.3">
      <c r="C283" s="168"/>
      <c r="D283" s="168"/>
      <c r="E283" s="170"/>
      <c r="F283" s="170"/>
      <c r="G283" s="170"/>
      <c r="H283" s="170"/>
      <c r="I283" s="170"/>
      <c r="J283" s="170"/>
      <c r="K283" s="170"/>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row>
    <row r="284" spans="2:1015" x14ac:dyDescent="0.3">
      <c r="C284" s="168"/>
      <c r="D284" s="168"/>
      <c r="E284" s="168"/>
      <c r="F284" s="168"/>
      <c r="G284" s="168"/>
      <c r="H284" s="168"/>
      <c r="I284" s="168"/>
      <c r="J284" s="168"/>
      <c r="K284" s="168"/>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row>
    <row r="285" spans="2:1015" x14ac:dyDescent="0.3">
      <c r="C285" s="168"/>
      <c r="D285" s="168"/>
      <c r="E285" s="168"/>
      <c r="F285" s="168"/>
      <c r="G285" s="168"/>
      <c r="H285" s="168"/>
      <c r="I285" s="168"/>
      <c r="J285" s="168"/>
      <c r="K285" s="168"/>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row>
    <row r="286" spans="2:1015" x14ac:dyDescent="0.3">
      <c r="C286" s="168"/>
      <c r="D286" s="168"/>
      <c r="E286" s="168"/>
      <c r="F286" s="168"/>
      <c r="G286" s="168"/>
      <c r="H286" s="168"/>
      <c r="I286" s="168"/>
      <c r="J286" s="168"/>
      <c r="K286" s="168"/>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row>
    <row r="287" spans="2:1015" x14ac:dyDescent="0.3">
      <c r="C287" s="168"/>
      <c r="D287" s="168"/>
      <c r="E287" s="168"/>
      <c r="F287" s="168"/>
      <c r="G287" s="168"/>
      <c r="H287" s="168"/>
      <c r="I287" s="168"/>
      <c r="J287" s="168"/>
      <c r="K287" s="168"/>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row>
    <row r="288" spans="2:1015" x14ac:dyDescent="0.3">
      <c r="C288" s="168"/>
      <c r="D288" s="168"/>
      <c r="E288" s="168"/>
      <c r="F288" s="168"/>
      <c r="G288" s="168"/>
      <c r="H288" s="168"/>
      <c r="I288" s="168"/>
      <c r="J288" s="168"/>
      <c r="K288" s="168"/>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row>
    <row r="289" spans="3:1015" x14ac:dyDescent="0.3">
      <c r="C289" s="168"/>
      <c r="D289" s="168"/>
      <c r="E289" s="168"/>
      <c r="F289" s="168"/>
      <c r="G289" s="168"/>
      <c r="H289" s="168"/>
      <c r="I289" s="168"/>
      <c r="J289" s="168"/>
      <c r="K289" s="168"/>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c r="ABM289"/>
      <c r="ABN289"/>
      <c r="ABO289"/>
      <c r="ABP289"/>
      <c r="ABQ289"/>
      <c r="ABR289"/>
      <c r="ABS289"/>
      <c r="ABT289"/>
      <c r="ABU289"/>
      <c r="ABV289"/>
      <c r="ABW289"/>
      <c r="ABX289"/>
      <c r="ABY289"/>
      <c r="ABZ289"/>
      <c r="ACA289"/>
      <c r="ACB289"/>
      <c r="ACC289"/>
      <c r="ACD289"/>
      <c r="ACE289"/>
      <c r="ACF289"/>
      <c r="ACG289"/>
      <c r="ACH289"/>
      <c r="ACI289"/>
      <c r="ACJ289"/>
      <c r="ACK289"/>
      <c r="ACL289"/>
      <c r="ACM289"/>
      <c r="ACN289"/>
      <c r="ACO289"/>
      <c r="ACP289"/>
      <c r="ACQ289"/>
      <c r="ACR289"/>
      <c r="ACS289"/>
      <c r="ACT289"/>
      <c r="ACU289"/>
      <c r="ACV289"/>
      <c r="ACW289"/>
      <c r="ACX289"/>
      <c r="ACY289"/>
      <c r="ACZ289"/>
      <c r="ADA289"/>
      <c r="ADB289"/>
      <c r="ADC289"/>
      <c r="ADD289"/>
      <c r="ADE289"/>
      <c r="ADF289"/>
      <c r="ADG289"/>
      <c r="ADH289"/>
      <c r="ADI289"/>
      <c r="ADJ289"/>
      <c r="ADK289"/>
      <c r="ADL289"/>
      <c r="ADM289"/>
      <c r="ADN289"/>
      <c r="ADO289"/>
      <c r="ADP289"/>
      <c r="ADQ289"/>
      <c r="ADR289"/>
      <c r="ADS289"/>
      <c r="ADT289"/>
      <c r="ADU289"/>
      <c r="ADV289"/>
      <c r="ADW289"/>
      <c r="ADX289"/>
      <c r="ADY289"/>
      <c r="ADZ289"/>
      <c r="AEA289"/>
      <c r="AEB289"/>
      <c r="AEC289"/>
      <c r="AED289"/>
      <c r="AEE289"/>
      <c r="AEF289"/>
      <c r="AEG289"/>
      <c r="AEH289"/>
      <c r="AEI289"/>
      <c r="AEJ289"/>
      <c r="AEK289"/>
      <c r="AEL289"/>
      <c r="AEM289"/>
      <c r="AEN289"/>
      <c r="AEO289"/>
      <c r="AEP289"/>
      <c r="AEQ289"/>
      <c r="AER289"/>
      <c r="AES289"/>
      <c r="AET289"/>
      <c r="AEU289"/>
      <c r="AEV289"/>
      <c r="AEW289"/>
      <c r="AEX289"/>
      <c r="AEY289"/>
      <c r="AEZ289"/>
      <c r="AFA289"/>
      <c r="AFB289"/>
      <c r="AFC289"/>
      <c r="AFD289"/>
      <c r="AFE289"/>
      <c r="AFF289"/>
      <c r="AFG289"/>
      <c r="AFH289"/>
      <c r="AFI289"/>
      <c r="AFJ289"/>
      <c r="AFK289"/>
      <c r="AFL289"/>
      <c r="AFM289"/>
      <c r="AFN289"/>
      <c r="AFO289"/>
      <c r="AFP289"/>
      <c r="AFQ289"/>
      <c r="AFR289"/>
      <c r="AFS289"/>
      <c r="AFT289"/>
      <c r="AFU289"/>
      <c r="AFV289"/>
      <c r="AFW289"/>
      <c r="AFX289"/>
      <c r="AFY289"/>
      <c r="AFZ289"/>
      <c r="AGA289"/>
      <c r="AGB289"/>
      <c r="AGC289"/>
      <c r="AGD289"/>
      <c r="AGE289"/>
      <c r="AGF289"/>
      <c r="AGG289"/>
      <c r="AGH289"/>
      <c r="AGI289"/>
      <c r="AGJ289"/>
      <c r="AGK289"/>
      <c r="AGL289"/>
      <c r="AGM289"/>
      <c r="AGN289"/>
      <c r="AGO289"/>
      <c r="AGP289"/>
      <c r="AGQ289"/>
      <c r="AGR289"/>
      <c r="AGS289"/>
      <c r="AGT289"/>
      <c r="AGU289"/>
      <c r="AGV289"/>
      <c r="AGW289"/>
      <c r="AGX289"/>
      <c r="AGY289"/>
      <c r="AGZ289"/>
      <c r="AHA289"/>
      <c r="AHB289"/>
      <c r="AHC289"/>
      <c r="AHD289"/>
      <c r="AHE289"/>
      <c r="AHF289"/>
      <c r="AHG289"/>
      <c r="AHH289"/>
      <c r="AHI289"/>
      <c r="AHJ289"/>
      <c r="AHK289"/>
      <c r="AHL289"/>
      <c r="AHM289"/>
      <c r="AHN289"/>
      <c r="AHO289"/>
      <c r="AHP289"/>
      <c r="AHQ289"/>
      <c r="AHR289"/>
      <c r="AHS289"/>
      <c r="AHT289"/>
      <c r="AHU289"/>
      <c r="AHV289"/>
      <c r="AHW289"/>
      <c r="AHX289"/>
      <c r="AHY289"/>
      <c r="AHZ289"/>
      <c r="AIA289"/>
      <c r="AIB289"/>
      <c r="AIC289"/>
      <c r="AID289"/>
      <c r="AIE289"/>
      <c r="AIF289"/>
      <c r="AIG289"/>
      <c r="AIH289"/>
      <c r="AII289"/>
      <c r="AIJ289"/>
      <c r="AIK289"/>
      <c r="AIL289"/>
      <c r="AIM289"/>
      <c r="AIN289"/>
      <c r="AIO289"/>
      <c r="AIP289"/>
      <c r="AIQ289"/>
      <c r="AIR289"/>
      <c r="AIS289"/>
      <c r="AIT289"/>
      <c r="AIU289"/>
      <c r="AIV289"/>
      <c r="AIW289"/>
      <c r="AIX289"/>
      <c r="AIY289"/>
      <c r="AIZ289"/>
      <c r="AJA289"/>
      <c r="AJB289"/>
      <c r="AJC289"/>
      <c r="AJD289"/>
      <c r="AJE289"/>
      <c r="AJF289"/>
      <c r="AJG289"/>
      <c r="AJH289"/>
      <c r="AJI289"/>
      <c r="AJJ289"/>
      <c r="AJK289"/>
      <c r="AJL289"/>
      <c r="AJM289"/>
      <c r="AJN289"/>
      <c r="AJO289"/>
      <c r="AJP289"/>
      <c r="AJQ289"/>
      <c r="AJR289"/>
      <c r="AJS289"/>
      <c r="AJT289"/>
      <c r="AJU289"/>
      <c r="AJV289"/>
      <c r="AJW289"/>
      <c r="AJX289"/>
      <c r="AJY289"/>
      <c r="AJZ289"/>
      <c r="AKA289"/>
      <c r="AKB289"/>
      <c r="AKC289"/>
      <c r="AKD289"/>
      <c r="AKE289"/>
      <c r="AKF289"/>
      <c r="AKG289"/>
      <c r="AKH289"/>
      <c r="AKI289"/>
      <c r="AKJ289"/>
      <c r="AKK289"/>
      <c r="AKL289"/>
      <c r="AKM289"/>
      <c r="AKN289"/>
      <c r="AKO289"/>
      <c r="AKP289"/>
      <c r="AKQ289"/>
      <c r="AKR289"/>
      <c r="AKS289"/>
      <c r="AKT289"/>
      <c r="AKU289"/>
      <c r="AKV289"/>
      <c r="AKW289"/>
      <c r="AKX289"/>
      <c r="AKY289"/>
      <c r="AKZ289"/>
      <c r="ALA289"/>
      <c r="ALB289"/>
      <c r="ALC289"/>
      <c r="ALD289"/>
      <c r="ALE289"/>
      <c r="ALF289"/>
      <c r="ALG289"/>
      <c r="ALH289"/>
      <c r="ALI289"/>
      <c r="ALJ289"/>
      <c r="ALK289"/>
      <c r="ALL289"/>
      <c r="ALM289"/>
      <c r="ALN289"/>
      <c r="ALO289"/>
      <c r="ALP289"/>
      <c r="ALQ289"/>
      <c r="ALR289"/>
      <c r="ALS289"/>
      <c r="ALT289"/>
      <c r="ALU289"/>
      <c r="ALV289"/>
      <c r="ALW289"/>
      <c r="ALX289"/>
      <c r="ALY289"/>
      <c r="ALZ289"/>
      <c r="AMA289"/>
    </row>
    <row r="290" spans="3:1015" x14ac:dyDescent="0.3">
      <c r="C290" s="168"/>
      <c r="D290" s="168"/>
      <c r="E290" s="168"/>
      <c r="F290" s="168"/>
      <c r="G290" s="168"/>
      <c r="H290" s="168"/>
      <c r="I290" s="168"/>
      <c r="J290" s="168"/>
      <c r="K290" s="168"/>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c r="ABM290"/>
      <c r="ABN290"/>
      <c r="ABO290"/>
      <c r="ABP290"/>
      <c r="ABQ290"/>
      <c r="ABR290"/>
      <c r="ABS290"/>
      <c r="ABT290"/>
      <c r="ABU290"/>
      <c r="ABV290"/>
      <c r="ABW290"/>
      <c r="ABX290"/>
      <c r="ABY290"/>
      <c r="ABZ290"/>
      <c r="ACA290"/>
      <c r="ACB290"/>
      <c r="ACC290"/>
      <c r="ACD290"/>
      <c r="ACE290"/>
      <c r="ACF290"/>
      <c r="ACG290"/>
      <c r="ACH290"/>
      <c r="ACI290"/>
      <c r="ACJ290"/>
      <c r="ACK290"/>
      <c r="ACL290"/>
      <c r="ACM290"/>
      <c r="ACN290"/>
      <c r="ACO290"/>
      <c r="ACP290"/>
      <c r="ACQ290"/>
      <c r="ACR290"/>
      <c r="ACS290"/>
      <c r="ACT290"/>
      <c r="ACU290"/>
      <c r="ACV290"/>
      <c r="ACW290"/>
      <c r="ACX290"/>
      <c r="ACY290"/>
      <c r="ACZ290"/>
      <c r="ADA290"/>
      <c r="ADB290"/>
      <c r="ADC290"/>
      <c r="ADD290"/>
      <c r="ADE290"/>
      <c r="ADF290"/>
      <c r="ADG290"/>
      <c r="ADH290"/>
      <c r="ADI290"/>
      <c r="ADJ290"/>
      <c r="ADK290"/>
      <c r="ADL290"/>
      <c r="ADM290"/>
      <c r="ADN290"/>
      <c r="ADO290"/>
      <c r="ADP290"/>
      <c r="ADQ290"/>
      <c r="ADR290"/>
      <c r="ADS290"/>
      <c r="ADT290"/>
      <c r="ADU290"/>
      <c r="ADV290"/>
      <c r="ADW290"/>
      <c r="ADX290"/>
      <c r="ADY290"/>
      <c r="ADZ290"/>
      <c r="AEA290"/>
      <c r="AEB290"/>
      <c r="AEC290"/>
      <c r="AED290"/>
      <c r="AEE290"/>
      <c r="AEF290"/>
      <c r="AEG290"/>
      <c r="AEH290"/>
      <c r="AEI290"/>
      <c r="AEJ290"/>
      <c r="AEK290"/>
      <c r="AEL290"/>
      <c r="AEM290"/>
      <c r="AEN290"/>
      <c r="AEO290"/>
      <c r="AEP290"/>
      <c r="AEQ290"/>
      <c r="AER290"/>
      <c r="AES290"/>
      <c r="AET290"/>
      <c r="AEU290"/>
      <c r="AEV290"/>
      <c r="AEW290"/>
      <c r="AEX290"/>
      <c r="AEY290"/>
      <c r="AEZ290"/>
      <c r="AFA290"/>
      <c r="AFB290"/>
      <c r="AFC290"/>
      <c r="AFD290"/>
      <c r="AFE290"/>
      <c r="AFF290"/>
      <c r="AFG290"/>
      <c r="AFH290"/>
      <c r="AFI290"/>
      <c r="AFJ290"/>
      <c r="AFK290"/>
      <c r="AFL290"/>
      <c r="AFM290"/>
      <c r="AFN290"/>
      <c r="AFO290"/>
      <c r="AFP290"/>
      <c r="AFQ290"/>
      <c r="AFR290"/>
      <c r="AFS290"/>
      <c r="AFT290"/>
      <c r="AFU290"/>
      <c r="AFV290"/>
      <c r="AFW290"/>
      <c r="AFX290"/>
      <c r="AFY290"/>
      <c r="AFZ290"/>
      <c r="AGA290"/>
      <c r="AGB290"/>
      <c r="AGC290"/>
      <c r="AGD290"/>
      <c r="AGE290"/>
      <c r="AGF290"/>
      <c r="AGG290"/>
      <c r="AGH290"/>
      <c r="AGI290"/>
      <c r="AGJ290"/>
      <c r="AGK290"/>
      <c r="AGL290"/>
      <c r="AGM290"/>
      <c r="AGN290"/>
      <c r="AGO290"/>
      <c r="AGP290"/>
      <c r="AGQ290"/>
      <c r="AGR290"/>
      <c r="AGS290"/>
      <c r="AGT290"/>
      <c r="AGU290"/>
      <c r="AGV290"/>
      <c r="AGW290"/>
      <c r="AGX290"/>
      <c r="AGY290"/>
      <c r="AGZ290"/>
      <c r="AHA290"/>
      <c r="AHB290"/>
      <c r="AHC290"/>
      <c r="AHD290"/>
      <c r="AHE290"/>
      <c r="AHF290"/>
      <c r="AHG290"/>
      <c r="AHH290"/>
      <c r="AHI290"/>
      <c r="AHJ290"/>
      <c r="AHK290"/>
      <c r="AHL290"/>
      <c r="AHM290"/>
      <c r="AHN290"/>
      <c r="AHO290"/>
      <c r="AHP290"/>
      <c r="AHQ290"/>
      <c r="AHR290"/>
      <c r="AHS290"/>
      <c r="AHT290"/>
      <c r="AHU290"/>
      <c r="AHV290"/>
      <c r="AHW290"/>
      <c r="AHX290"/>
      <c r="AHY290"/>
      <c r="AHZ290"/>
      <c r="AIA290"/>
      <c r="AIB290"/>
      <c r="AIC290"/>
      <c r="AID290"/>
      <c r="AIE290"/>
      <c r="AIF290"/>
      <c r="AIG290"/>
      <c r="AIH290"/>
      <c r="AII290"/>
      <c r="AIJ290"/>
      <c r="AIK290"/>
      <c r="AIL290"/>
      <c r="AIM290"/>
      <c r="AIN290"/>
      <c r="AIO290"/>
      <c r="AIP290"/>
      <c r="AIQ290"/>
      <c r="AIR290"/>
      <c r="AIS290"/>
      <c r="AIT290"/>
      <c r="AIU290"/>
      <c r="AIV290"/>
      <c r="AIW290"/>
      <c r="AIX290"/>
      <c r="AIY290"/>
      <c r="AIZ290"/>
      <c r="AJA290"/>
      <c r="AJB290"/>
      <c r="AJC290"/>
      <c r="AJD290"/>
      <c r="AJE290"/>
      <c r="AJF290"/>
      <c r="AJG290"/>
      <c r="AJH290"/>
      <c r="AJI290"/>
      <c r="AJJ290"/>
      <c r="AJK290"/>
      <c r="AJL290"/>
      <c r="AJM290"/>
      <c r="AJN290"/>
      <c r="AJO290"/>
      <c r="AJP290"/>
      <c r="AJQ290"/>
      <c r="AJR290"/>
      <c r="AJS290"/>
      <c r="AJT290"/>
      <c r="AJU290"/>
      <c r="AJV290"/>
      <c r="AJW290"/>
      <c r="AJX290"/>
      <c r="AJY290"/>
      <c r="AJZ290"/>
      <c r="AKA290"/>
      <c r="AKB290"/>
      <c r="AKC290"/>
      <c r="AKD290"/>
      <c r="AKE290"/>
      <c r="AKF290"/>
      <c r="AKG290"/>
      <c r="AKH290"/>
      <c r="AKI290"/>
      <c r="AKJ290"/>
      <c r="AKK290"/>
      <c r="AKL290"/>
      <c r="AKM290"/>
      <c r="AKN290"/>
      <c r="AKO290"/>
      <c r="AKP290"/>
      <c r="AKQ290"/>
      <c r="AKR290"/>
      <c r="AKS290"/>
      <c r="AKT290"/>
      <c r="AKU290"/>
      <c r="AKV290"/>
      <c r="AKW290"/>
      <c r="AKX290"/>
      <c r="AKY290"/>
      <c r="AKZ290"/>
      <c r="ALA290"/>
      <c r="ALB290"/>
      <c r="ALC290"/>
      <c r="ALD290"/>
      <c r="ALE290"/>
      <c r="ALF290"/>
      <c r="ALG290"/>
      <c r="ALH290"/>
      <c r="ALI290"/>
      <c r="ALJ290"/>
      <c r="ALK290"/>
      <c r="ALL290"/>
      <c r="ALM290"/>
      <c r="ALN290"/>
      <c r="ALO290"/>
      <c r="ALP290"/>
      <c r="ALQ290"/>
      <c r="ALR290"/>
      <c r="ALS290"/>
      <c r="ALT290"/>
      <c r="ALU290"/>
      <c r="ALV290"/>
      <c r="ALW290"/>
      <c r="ALX290"/>
      <c r="ALY290"/>
      <c r="ALZ290"/>
      <c r="AMA290"/>
    </row>
    <row r="291" spans="3:1015" x14ac:dyDescent="0.3">
      <c r="C291" s="168"/>
      <c r="D291" s="168"/>
      <c r="E291" s="168"/>
      <c r="F291" s="168"/>
      <c r="G291" s="168"/>
      <c r="H291" s="168"/>
      <c r="I291" s="168"/>
      <c r="J291" s="168"/>
      <c r="K291" s="168"/>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c r="ABM291"/>
      <c r="ABN291"/>
      <c r="ABO291"/>
      <c r="ABP291"/>
      <c r="ABQ291"/>
      <c r="ABR291"/>
      <c r="ABS291"/>
      <c r="ABT291"/>
      <c r="ABU291"/>
      <c r="ABV291"/>
      <c r="ABW291"/>
      <c r="ABX291"/>
      <c r="ABY291"/>
      <c r="ABZ291"/>
      <c r="ACA291"/>
      <c r="ACB291"/>
      <c r="ACC291"/>
      <c r="ACD291"/>
      <c r="ACE291"/>
      <c r="ACF291"/>
      <c r="ACG291"/>
      <c r="ACH291"/>
      <c r="ACI291"/>
      <c r="ACJ291"/>
      <c r="ACK291"/>
      <c r="ACL291"/>
      <c r="ACM291"/>
      <c r="ACN291"/>
      <c r="ACO291"/>
      <c r="ACP291"/>
      <c r="ACQ291"/>
      <c r="ACR291"/>
      <c r="ACS291"/>
      <c r="ACT291"/>
      <c r="ACU291"/>
      <c r="ACV291"/>
      <c r="ACW291"/>
      <c r="ACX291"/>
      <c r="ACY291"/>
      <c r="ACZ291"/>
      <c r="ADA291"/>
      <c r="ADB291"/>
      <c r="ADC291"/>
      <c r="ADD291"/>
      <c r="ADE291"/>
      <c r="ADF291"/>
      <c r="ADG291"/>
      <c r="ADH291"/>
      <c r="ADI291"/>
      <c r="ADJ291"/>
      <c r="ADK291"/>
      <c r="ADL291"/>
      <c r="ADM291"/>
      <c r="ADN291"/>
      <c r="ADO291"/>
      <c r="ADP291"/>
      <c r="ADQ291"/>
      <c r="ADR291"/>
      <c r="ADS291"/>
      <c r="ADT291"/>
      <c r="ADU291"/>
      <c r="ADV291"/>
      <c r="ADW291"/>
      <c r="ADX291"/>
      <c r="ADY291"/>
      <c r="ADZ291"/>
      <c r="AEA291"/>
      <c r="AEB291"/>
      <c r="AEC291"/>
      <c r="AED291"/>
      <c r="AEE291"/>
      <c r="AEF291"/>
      <c r="AEG291"/>
      <c r="AEH291"/>
      <c r="AEI291"/>
      <c r="AEJ291"/>
      <c r="AEK291"/>
      <c r="AEL291"/>
      <c r="AEM291"/>
      <c r="AEN291"/>
      <c r="AEO291"/>
      <c r="AEP291"/>
      <c r="AEQ291"/>
      <c r="AER291"/>
      <c r="AES291"/>
      <c r="AET291"/>
      <c r="AEU291"/>
      <c r="AEV291"/>
      <c r="AEW291"/>
      <c r="AEX291"/>
      <c r="AEY291"/>
      <c r="AEZ291"/>
      <c r="AFA291"/>
      <c r="AFB291"/>
      <c r="AFC291"/>
      <c r="AFD291"/>
      <c r="AFE291"/>
      <c r="AFF291"/>
      <c r="AFG291"/>
      <c r="AFH291"/>
      <c r="AFI291"/>
      <c r="AFJ291"/>
      <c r="AFK291"/>
      <c r="AFL291"/>
      <c r="AFM291"/>
      <c r="AFN291"/>
      <c r="AFO291"/>
      <c r="AFP291"/>
      <c r="AFQ291"/>
      <c r="AFR291"/>
      <c r="AFS291"/>
      <c r="AFT291"/>
      <c r="AFU291"/>
      <c r="AFV291"/>
      <c r="AFW291"/>
      <c r="AFX291"/>
      <c r="AFY291"/>
      <c r="AFZ291"/>
      <c r="AGA291"/>
      <c r="AGB291"/>
      <c r="AGC291"/>
      <c r="AGD291"/>
      <c r="AGE291"/>
      <c r="AGF291"/>
      <c r="AGG291"/>
      <c r="AGH291"/>
      <c r="AGI291"/>
      <c r="AGJ291"/>
      <c r="AGK291"/>
      <c r="AGL291"/>
      <c r="AGM291"/>
      <c r="AGN291"/>
      <c r="AGO291"/>
      <c r="AGP291"/>
      <c r="AGQ291"/>
      <c r="AGR291"/>
      <c r="AGS291"/>
      <c r="AGT291"/>
      <c r="AGU291"/>
      <c r="AGV291"/>
      <c r="AGW291"/>
      <c r="AGX291"/>
      <c r="AGY291"/>
      <c r="AGZ291"/>
      <c r="AHA291"/>
      <c r="AHB291"/>
      <c r="AHC291"/>
      <c r="AHD291"/>
      <c r="AHE291"/>
      <c r="AHF291"/>
      <c r="AHG291"/>
      <c r="AHH291"/>
      <c r="AHI291"/>
      <c r="AHJ291"/>
      <c r="AHK291"/>
      <c r="AHL291"/>
      <c r="AHM291"/>
      <c r="AHN291"/>
      <c r="AHO291"/>
      <c r="AHP291"/>
      <c r="AHQ291"/>
      <c r="AHR291"/>
      <c r="AHS291"/>
      <c r="AHT291"/>
      <c r="AHU291"/>
      <c r="AHV291"/>
      <c r="AHW291"/>
      <c r="AHX291"/>
      <c r="AHY291"/>
      <c r="AHZ291"/>
      <c r="AIA291"/>
      <c r="AIB291"/>
      <c r="AIC291"/>
      <c r="AID291"/>
      <c r="AIE291"/>
      <c r="AIF291"/>
      <c r="AIG291"/>
      <c r="AIH291"/>
      <c r="AII291"/>
      <c r="AIJ291"/>
      <c r="AIK291"/>
      <c r="AIL291"/>
      <c r="AIM291"/>
      <c r="AIN291"/>
      <c r="AIO291"/>
      <c r="AIP291"/>
      <c r="AIQ291"/>
      <c r="AIR291"/>
      <c r="AIS291"/>
      <c r="AIT291"/>
      <c r="AIU291"/>
      <c r="AIV291"/>
      <c r="AIW291"/>
      <c r="AIX291"/>
      <c r="AIY291"/>
      <c r="AIZ291"/>
      <c r="AJA291"/>
      <c r="AJB291"/>
      <c r="AJC291"/>
      <c r="AJD291"/>
      <c r="AJE291"/>
      <c r="AJF291"/>
      <c r="AJG291"/>
      <c r="AJH291"/>
      <c r="AJI291"/>
      <c r="AJJ291"/>
      <c r="AJK291"/>
      <c r="AJL291"/>
      <c r="AJM291"/>
      <c r="AJN291"/>
      <c r="AJO291"/>
      <c r="AJP291"/>
      <c r="AJQ291"/>
      <c r="AJR291"/>
      <c r="AJS291"/>
      <c r="AJT291"/>
      <c r="AJU291"/>
      <c r="AJV291"/>
      <c r="AJW291"/>
      <c r="AJX291"/>
      <c r="AJY291"/>
      <c r="AJZ291"/>
      <c r="AKA291"/>
      <c r="AKB291"/>
      <c r="AKC291"/>
      <c r="AKD291"/>
      <c r="AKE291"/>
      <c r="AKF291"/>
      <c r="AKG291"/>
      <c r="AKH291"/>
      <c r="AKI291"/>
      <c r="AKJ291"/>
      <c r="AKK291"/>
      <c r="AKL291"/>
      <c r="AKM291"/>
      <c r="AKN291"/>
      <c r="AKO291"/>
      <c r="AKP291"/>
      <c r="AKQ291"/>
      <c r="AKR291"/>
      <c r="AKS291"/>
      <c r="AKT291"/>
      <c r="AKU291"/>
      <c r="AKV291"/>
      <c r="AKW291"/>
      <c r="AKX291"/>
      <c r="AKY291"/>
      <c r="AKZ291"/>
      <c r="ALA291"/>
      <c r="ALB291"/>
      <c r="ALC291"/>
      <c r="ALD291"/>
      <c r="ALE291"/>
      <c r="ALF291"/>
      <c r="ALG291"/>
      <c r="ALH291"/>
      <c r="ALI291"/>
      <c r="ALJ291"/>
      <c r="ALK291"/>
      <c r="ALL291"/>
      <c r="ALM291"/>
      <c r="ALN291"/>
      <c r="ALO291"/>
      <c r="ALP291"/>
      <c r="ALQ291"/>
      <c r="ALR291"/>
      <c r="ALS291"/>
      <c r="ALT291"/>
      <c r="ALU291"/>
      <c r="ALV291"/>
      <c r="ALW291"/>
      <c r="ALX291"/>
      <c r="ALY291"/>
      <c r="ALZ291"/>
      <c r="AMA291"/>
    </row>
    <row r="292" spans="3:1015" x14ac:dyDescent="0.3">
      <c r="C292" s="168"/>
      <c r="D292" s="168"/>
      <c r="E292" s="168"/>
      <c r="F292" s="168"/>
      <c r="G292" s="168"/>
      <c r="H292" s="168"/>
      <c r="I292" s="168"/>
      <c r="J292" s="168"/>
      <c r="K292" s="168"/>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c r="ABM292"/>
      <c r="ABN292"/>
      <c r="ABO292"/>
      <c r="ABP292"/>
      <c r="ABQ292"/>
      <c r="ABR292"/>
      <c r="ABS292"/>
      <c r="ABT292"/>
      <c r="ABU292"/>
      <c r="ABV292"/>
      <c r="ABW292"/>
      <c r="ABX292"/>
      <c r="ABY292"/>
      <c r="ABZ292"/>
      <c r="ACA292"/>
      <c r="ACB292"/>
      <c r="ACC292"/>
      <c r="ACD292"/>
      <c r="ACE292"/>
      <c r="ACF292"/>
      <c r="ACG292"/>
      <c r="ACH292"/>
      <c r="ACI292"/>
      <c r="ACJ292"/>
      <c r="ACK292"/>
      <c r="ACL292"/>
      <c r="ACM292"/>
      <c r="ACN292"/>
      <c r="ACO292"/>
      <c r="ACP292"/>
      <c r="ACQ292"/>
      <c r="ACR292"/>
      <c r="ACS292"/>
      <c r="ACT292"/>
      <c r="ACU292"/>
      <c r="ACV292"/>
      <c r="ACW292"/>
      <c r="ACX292"/>
      <c r="ACY292"/>
      <c r="ACZ292"/>
      <c r="ADA292"/>
      <c r="ADB292"/>
      <c r="ADC292"/>
      <c r="ADD292"/>
      <c r="ADE292"/>
      <c r="ADF292"/>
      <c r="ADG292"/>
      <c r="ADH292"/>
      <c r="ADI292"/>
      <c r="ADJ292"/>
      <c r="ADK292"/>
      <c r="ADL292"/>
      <c r="ADM292"/>
      <c r="ADN292"/>
      <c r="ADO292"/>
      <c r="ADP292"/>
      <c r="ADQ292"/>
      <c r="ADR292"/>
      <c r="ADS292"/>
      <c r="ADT292"/>
      <c r="ADU292"/>
      <c r="ADV292"/>
      <c r="ADW292"/>
      <c r="ADX292"/>
      <c r="ADY292"/>
      <c r="ADZ292"/>
      <c r="AEA292"/>
      <c r="AEB292"/>
      <c r="AEC292"/>
      <c r="AED292"/>
      <c r="AEE292"/>
      <c r="AEF292"/>
      <c r="AEG292"/>
      <c r="AEH292"/>
      <c r="AEI292"/>
      <c r="AEJ292"/>
      <c r="AEK292"/>
      <c r="AEL292"/>
      <c r="AEM292"/>
      <c r="AEN292"/>
      <c r="AEO292"/>
      <c r="AEP292"/>
      <c r="AEQ292"/>
      <c r="AER292"/>
      <c r="AES292"/>
      <c r="AET292"/>
      <c r="AEU292"/>
      <c r="AEV292"/>
      <c r="AEW292"/>
      <c r="AEX292"/>
      <c r="AEY292"/>
      <c r="AEZ292"/>
      <c r="AFA292"/>
      <c r="AFB292"/>
      <c r="AFC292"/>
      <c r="AFD292"/>
      <c r="AFE292"/>
      <c r="AFF292"/>
      <c r="AFG292"/>
      <c r="AFH292"/>
      <c r="AFI292"/>
      <c r="AFJ292"/>
      <c r="AFK292"/>
      <c r="AFL292"/>
      <c r="AFM292"/>
      <c r="AFN292"/>
      <c r="AFO292"/>
      <c r="AFP292"/>
      <c r="AFQ292"/>
      <c r="AFR292"/>
      <c r="AFS292"/>
      <c r="AFT292"/>
      <c r="AFU292"/>
      <c r="AFV292"/>
      <c r="AFW292"/>
      <c r="AFX292"/>
      <c r="AFY292"/>
      <c r="AFZ292"/>
      <c r="AGA292"/>
      <c r="AGB292"/>
      <c r="AGC292"/>
      <c r="AGD292"/>
      <c r="AGE292"/>
      <c r="AGF292"/>
      <c r="AGG292"/>
      <c r="AGH292"/>
      <c r="AGI292"/>
      <c r="AGJ292"/>
      <c r="AGK292"/>
      <c r="AGL292"/>
      <c r="AGM292"/>
      <c r="AGN292"/>
      <c r="AGO292"/>
      <c r="AGP292"/>
      <c r="AGQ292"/>
      <c r="AGR292"/>
      <c r="AGS292"/>
      <c r="AGT292"/>
      <c r="AGU292"/>
      <c r="AGV292"/>
      <c r="AGW292"/>
      <c r="AGX292"/>
      <c r="AGY292"/>
      <c r="AGZ292"/>
      <c r="AHA292"/>
      <c r="AHB292"/>
      <c r="AHC292"/>
      <c r="AHD292"/>
      <c r="AHE292"/>
      <c r="AHF292"/>
      <c r="AHG292"/>
      <c r="AHH292"/>
      <c r="AHI292"/>
      <c r="AHJ292"/>
      <c r="AHK292"/>
      <c r="AHL292"/>
      <c r="AHM292"/>
      <c r="AHN292"/>
      <c r="AHO292"/>
      <c r="AHP292"/>
      <c r="AHQ292"/>
      <c r="AHR292"/>
      <c r="AHS292"/>
      <c r="AHT292"/>
      <c r="AHU292"/>
      <c r="AHV292"/>
      <c r="AHW292"/>
      <c r="AHX292"/>
      <c r="AHY292"/>
      <c r="AHZ292"/>
      <c r="AIA292"/>
      <c r="AIB292"/>
      <c r="AIC292"/>
      <c r="AID292"/>
      <c r="AIE292"/>
      <c r="AIF292"/>
      <c r="AIG292"/>
      <c r="AIH292"/>
      <c r="AII292"/>
      <c r="AIJ292"/>
      <c r="AIK292"/>
      <c r="AIL292"/>
      <c r="AIM292"/>
      <c r="AIN292"/>
      <c r="AIO292"/>
      <c r="AIP292"/>
      <c r="AIQ292"/>
      <c r="AIR292"/>
      <c r="AIS292"/>
      <c r="AIT292"/>
      <c r="AIU292"/>
      <c r="AIV292"/>
      <c r="AIW292"/>
      <c r="AIX292"/>
      <c r="AIY292"/>
      <c r="AIZ292"/>
      <c r="AJA292"/>
      <c r="AJB292"/>
      <c r="AJC292"/>
      <c r="AJD292"/>
      <c r="AJE292"/>
      <c r="AJF292"/>
      <c r="AJG292"/>
      <c r="AJH292"/>
      <c r="AJI292"/>
      <c r="AJJ292"/>
      <c r="AJK292"/>
      <c r="AJL292"/>
      <c r="AJM292"/>
      <c r="AJN292"/>
      <c r="AJO292"/>
      <c r="AJP292"/>
      <c r="AJQ292"/>
      <c r="AJR292"/>
      <c r="AJS292"/>
      <c r="AJT292"/>
      <c r="AJU292"/>
      <c r="AJV292"/>
      <c r="AJW292"/>
      <c r="AJX292"/>
      <c r="AJY292"/>
      <c r="AJZ292"/>
      <c r="AKA292"/>
      <c r="AKB292"/>
      <c r="AKC292"/>
      <c r="AKD292"/>
      <c r="AKE292"/>
      <c r="AKF292"/>
      <c r="AKG292"/>
      <c r="AKH292"/>
      <c r="AKI292"/>
      <c r="AKJ292"/>
      <c r="AKK292"/>
      <c r="AKL292"/>
      <c r="AKM292"/>
      <c r="AKN292"/>
      <c r="AKO292"/>
      <c r="AKP292"/>
      <c r="AKQ292"/>
      <c r="AKR292"/>
      <c r="AKS292"/>
      <c r="AKT292"/>
      <c r="AKU292"/>
      <c r="AKV292"/>
      <c r="AKW292"/>
      <c r="AKX292"/>
      <c r="AKY292"/>
      <c r="AKZ292"/>
      <c r="ALA292"/>
      <c r="ALB292"/>
      <c r="ALC292"/>
      <c r="ALD292"/>
      <c r="ALE292"/>
      <c r="ALF292"/>
      <c r="ALG292"/>
      <c r="ALH292"/>
      <c r="ALI292"/>
      <c r="ALJ292"/>
      <c r="ALK292"/>
      <c r="ALL292"/>
      <c r="ALM292"/>
      <c r="ALN292"/>
      <c r="ALO292"/>
      <c r="ALP292"/>
      <c r="ALQ292"/>
      <c r="ALR292"/>
      <c r="ALS292"/>
      <c r="ALT292"/>
      <c r="ALU292"/>
      <c r="ALV292"/>
      <c r="ALW292"/>
      <c r="ALX292"/>
      <c r="ALY292"/>
      <c r="ALZ292"/>
      <c r="AMA292"/>
    </row>
    <row r="293" spans="3:1015" x14ac:dyDescent="0.3">
      <c r="C293" s="168"/>
      <c r="D293" s="168"/>
      <c r="E293" s="168"/>
      <c r="F293" s="168"/>
      <c r="G293" s="168"/>
      <c r="H293" s="168"/>
      <c r="I293" s="168"/>
      <c r="J293" s="168"/>
      <c r="K293" s="168"/>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row>
    <row r="294" spans="3:1015" x14ac:dyDescent="0.3">
      <c r="C294" s="168"/>
      <c r="D294" s="168"/>
      <c r="E294" s="168"/>
      <c r="F294" s="168"/>
      <c r="G294" s="168"/>
      <c r="H294" s="168"/>
      <c r="I294" s="168"/>
      <c r="J294" s="168"/>
      <c r="K294" s="168"/>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c r="AAA294"/>
      <c r="AAB294"/>
      <c r="AAC294"/>
      <c r="AAD294"/>
      <c r="AAE294"/>
      <c r="AAF294"/>
      <c r="AAG294"/>
      <c r="AAH294"/>
      <c r="AAI294"/>
      <c r="AAJ294"/>
      <c r="AAK294"/>
      <c r="AAL294"/>
      <c r="AAM294"/>
      <c r="AAN294"/>
      <c r="AAO294"/>
      <c r="AAP294"/>
      <c r="AAQ294"/>
      <c r="AAR294"/>
      <c r="AAS294"/>
      <c r="AAT294"/>
      <c r="AAU294"/>
      <c r="AAV294"/>
      <c r="AAW294"/>
      <c r="AAX294"/>
      <c r="AAY294"/>
      <c r="AAZ294"/>
      <c r="ABA294"/>
      <c r="ABB294"/>
      <c r="ABC294"/>
      <c r="ABD294"/>
      <c r="ABE294"/>
      <c r="ABF294"/>
      <c r="ABG294"/>
      <c r="ABH294"/>
      <c r="ABI294"/>
      <c r="ABJ294"/>
      <c r="ABK294"/>
      <c r="ABL294"/>
      <c r="ABM294"/>
      <c r="ABN294"/>
      <c r="ABO294"/>
      <c r="ABP294"/>
      <c r="ABQ294"/>
      <c r="ABR294"/>
      <c r="ABS294"/>
      <c r="ABT294"/>
      <c r="ABU294"/>
      <c r="ABV294"/>
      <c r="ABW294"/>
      <c r="ABX294"/>
      <c r="ABY294"/>
      <c r="ABZ294"/>
      <c r="ACA294"/>
      <c r="ACB294"/>
      <c r="ACC294"/>
      <c r="ACD294"/>
      <c r="ACE294"/>
      <c r="ACF294"/>
      <c r="ACG294"/>
      <c r="ACH294"/>
      <c r="ACI294"/>
      <c r="ACJ294"/>
      <c r="ACK294"/>
      <c r="ACL294"/>
      <c r="ACM294"/>
      <c r="ACN294"/>
      <c r="ACO294"/>
      <c r="ACP294"/>
      <c r="ACQ294"/>
      <c r="ACR294"/>
      <c r="ACS294"/>
      <c r="ACT294"/>
      <c r="ACU294"/>
      <c r="ACV294"/>
      <c r="ACW294"/>
      <c r="ACX294"/>
      <c r="ACY294"/>
      <c r="ACZ294"/>
      <c r="ADA294"/>
      <c r="ADB294"/>
      <c r="ADC294"/>
      <c r="ADD294"/>
      <c r="ADE294"/>
      <c r="ADF294"/>
      <c r="ADG294"/>
      <c r="ADH294"/>
      <c r="ADI294"/>
      <c r="ADJ294"/>
      <c r="ADK294"/>
      <c r="ADL294"/>
      <c r="ADM294"/>
      <c r="ADN294"/>
      <c r="ADO294"/>
      <c r="ADP294"/>
      <c r="ADQ294"/>
      <c r="ADR294"/>
      <c r="ADS294"/>
      <c r="ADT294"/>
      <c r="ADU294"/>
      <c r="ADV294"/>
      <c r="ADW294"/>
      <c r="ADX294"/>
      <c r="ADY294"/>
      <c r="ADZ294"/>
      <c r="AEA294"/>
      <c r="AEB294"/>
      <c r="AEC294"/>
      <c r="AED294"/>
      <c r="AEE294"/>
      <c r="AEF294"/>
      <c r="AEG294"/>
      <c r="AEH294"/>
      <c r="AEI294"/>
      <c r="AEJ294"/>
      <c r="AEK294"/>
      <c r="AEL294"/>
      <c r="AEM294"/>
      <c r="AEN294"/>
      <c r="AEO294"/>
      <c r="AEP294"/>
      <c r="AEQ294"/>
      <c r="AER294"/>
      <c r="AES294"/>
      <c r="AET294"/>
      <c r="AEU294"/>
      <c r="AEV294"/>
      <c r="AEW294"/>
      <c r="AEX294"/>
      <c r="AEY294"/>
      <c r="AEZ294"/>
      <c r="AFA294"/>
      <c r="AFB294"/>
      <c r="AFC294"/>
      <c r="AFD294"/>
      <c r="AFE294"/>
      <c r="AFF294"/>
      <c r="AFG294"/>
      <c r="AFH294"/>
      <c r="AFI294"/>
      <c r="AFJ294"/>
      <c r="AFK294"/>
      <c r="AFL294"/>
      <c r="AFM294"/>
      <c r="AFN294"/>
      <c r="AFO294"/>
      <c r="AFP294"/>
      <c r="AFQ294"/>
      <c r="AFR294"/>
      <c r="AFS294"/>
      <c r="AFT294"/>
      <c r="AFU294"/>
      <c r="AFV294"/>
      <c r="AFW294"/>
      <c r="AFX294"/>
      <c r="AFY294"/>
      <c r="AFZ294"/>
      <c r="AGA294"/>
      <c r="AGB294"/>
      <c r="AGC294"/>
      <c r="AGD294"/>
      <c r="AGE294"/>
      <c r="AGF294"/>
      <c r="AGG294"/>
      <c r="AGH294"/>
      <c r="AGI294"/>
      <c r="AGJ294"/>
      <c r="AGK294"/>
      <c r="AGL294"/>
      <c r="AGM294"/>
      <c r="AGN294"/>
      <c r="AGO294"/>
      <c r="AGP294"/>
      <c r="AGQ294"/>
      <c r="AGR294"/>
      <c r="AGS294"/>
      <c r="AGT294"/>
      <c r="AGU294"/>
      <c r="AGV294"/>
      <c r="AGW294"/>
      <c r="AGX294"/>
      <c r="AGY294"/>
      <c r="AGZ294"/>
      <c r="AHA294"/>
      <c r="AHB294"/>
      <c r="AHC294"/>
      <c r="AHD294"/>
      <c r="AHE294"/>
      <c r="AHF294"/>
      <c r="AHG294"/>
      <c r="AHH294"/>
      <c r="AHI294"/>
      <c r="AHJ294"/>
      <c r="AHK294"/>
      <c r="AHL294"/>
      <c r="AHM294"/>
      <c r="AHN294"/>
      <c r="AHO294"/>
      <c r="AHP294"/>
      <c r="AHQ294"/>
      <c r="AHR294"/>
      <c r="AHS294"/>
      <c r="AHT294"/>
      <c r="AHU294"/>
      <c r="AHV294"/>
      <c r="AHW294"/>
      <c r="AHX294"/>
      <c r="AHY294"/>
      <c r="AHZ294"/>
      <c r="AIA294"/>
      <c r="AIB294"/>
      <c r="AIC294"/>
      <c r="AID294"/>
      <c r="AIE294"/>
      <c r="AIF294"/>
      <c r="AIG294"/>
      <c r="AIH294"/>
      <c r="AII294"/>
      <c r="AIJ294"/>
      <c r="AIK294"/>
      <c r="AIL294"/>
      <c r="AIM294"/>
      <c r="AIN294"/>
      <c r="AIO294"/>
      <c r="AIP294"/>
      <c r="AIQ294"/>
      <c r="AIR294"/>
      <c r="AIS294"/>
      <c r="AIT294"/>
      <c r="AIU294"/>
      <c r="AIV294"/>
      <c r="AIW294"/>
      <c r="AIX294"/>
      <c r="AIY294"/>
      <c r="AIZ294"/>
      <c r="AJA294"/>
      <c r="AJB294"/>
      <c r="AJC294"/>
      <c r="AJD294"/>
      <c r="AJE294"/>
      <c r="AJF294"/>
      <c r="AJG294"/>
      <c r="AJH294"/>
      <c r="AJI294"/>
      <c r="AJJ294"/>
      <c r="AJK294"/>
      <c r="AJL294"/>
      <c r="AJM294"/>
      <c r="AJN294"/>
      <c r="AJO294"/>
      <c r="AJP294"/>
      <c r="AJQ294"/>
      <c r="AJR294"/>
      <c r="AJS294"/>
      <c r="AJT294"/>
      <c r="AJU294"/>
      <c r="AJV294"/>
      <c r="AJW294"/>
      <c r="AJX294"/>
      <c r="AJY294"/>
      <c r="AJZ294"/>
      <c r="AKA294"/>
      <c r="AKB294"/>
      <c r="AKC294"/>
      <c r="AKD294"/>
      <c r="AKE294"/>
      <c r="AKF294"/>
      <c r="AKG294"/>
      <c r="AKH294"/>
      <c r="AKI294"/>
      <c r="AKJ294"/>
      <c r="AKK294"/>
      <c r="AKL294"/>
      <c r="AKM294"/>
      <c r="AKN294"/>
      <c r="AKO294"/>
      <c r="AKP294"/>
      <c r="AKQ294"/>
      <c r="AKR294"/>
      <c r="AKS294"/>
      <c r="AKT294"/>
      <c r="AKU294"/>
      <c r="AKV294"/>
      <c r="AKW294"/>
      <c r="AKX294"/>
      <c r="AKY294"/>
      <c r="AKZ294"/>
      <c r="ALA294"/>
      <c r="ALB294"/>
      <c r="ALC294"/>
      <c r="ALD294"/>
      <c r="ALE294"/>
      <c r="ALF294"/>
      <c r="ALG294"/>
      <c r="ALH294"/>
      <c r="ALI294"/>
      <c r="ALJ294"/>
      <c r="ALK294"/>
      <c r="ALL294"/>
      <c r="ALM294"/>
      <c r="ALN294"/>
      <c r="ALO294"/>
      <c r="ALP294"/>
      <c r="ALQ294"/>
      <c r="ALR294"/>
      <c r="ALS294"/>
      <c r="ALT294"/>
      <c r="ALU294"/>
      <c r="ALV294"/>
      <c r="ALW294"/>
      <c r="ALX294"/>
      <c r="ALY294"/>
      <c r="ALZ294"/>
      <c r="AMA294"/>
    </row>
    <row r="295" spans="3:1015" x14ac:dyDescent="0.3">
      <c r="C295" s="168"/>
      <c r="D295" s="168"/>
      <c r="E295" s="168"/>
      <c r="F295" s="168"/>
      <c r="G295" s="168"/>
      <c r="H295" s="168"/>
      <c r="I295" s="168"/>
      <c r="J295" s="168"/>
      <c r="K295" s="168"/>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row>
    <row r="296" spans="3:1015" x14ac:dyDescent="0.3">
      <c r="C296" s="168"/>
      <c r="D296" s="168"/>
      <c r="E296" s="168"/>
      <c r="F296" s="168"/>
      <c r="G296" s="168"/>
      <c r="H296" s="168"/>
      <c r="I296" s="168"/>
      <c r="J296" s="168"/>
      <c r="K296" s="168"/>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row>
    <row r="297" spans="3:1015" x14ac:dyDescent="0.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row>
    <row r="298" spans="3:1015" x14ac:dyDescent="0.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row>
    <row r="299" spans="3:1015" x14ac:dyDescent="0.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row>
    <row r="300" spans="3:1015" x14ac:dyDescent="0.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row>
    <row r="301" spans="3:1015" x14ac:dyDescent="0.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row>
    <row r="302" spans="3:1015" x14ac:dyDescent="0.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row>
    <row r="303" spans="3:1015" x14ac:dyDescent="0.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row>
    <row r="304" spans="3:1015" x14ac:dyDescent="0.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row>
    <row r="305" spans="3:1015" x14ac:dyDescent="0.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row>
    <row r="306" spans="3:1015" x14ac:dyDescent="0.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row>
    <row r="307" spans="3:1015" x14ac:dyDescent="0.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row>
    <row r="308" spans="3:1015" x14ac:dyDescent="0.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row>
    <row r="309" spans="3:1015" x14ac:dyDescent="0.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row>
    <row r="310" spans="3:1015" x14ac:dyDescent="0.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row>
    <row r="311" spans="3:1015" x14ac:dyDescent="0.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row>
    <row r="312" spans="3:1015" x14ac:dyDescent="0.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c r="ABM312"/>
      <c r="ABN312"/>
      <c r="ABO312"/>
      <c r="ABP312"/>
      <c r="ABQ312"/>
      <c r="ABR312"/>
      <c r="ABS312"/>
      <c r="ABT312"/>
      <c r="ABU312"/>
      <c r="ABV312"/>
      <c r="ABW312"/>
      <c r="ABX312"/>
      <c r="ABY312"/>
      <c r="ABZ312"/>
      <c r="ACA312"/>
      <c r="ACB312"/>
      <c r="ACC312"/>
      <c r="ACD312"/>
      <c r="ACE312"/>
      <c r="ACF312"/>
      <c r="ACG312"/>
      <c r="ACH312"/>
      <c r="ACI312"/>
      <c r="ACJ312"/>
      <c r="ACK312"/>
      <c r="ACL312"/>
      <c r="ACM312"/>
      <c r="ACN312"/>
      <c r="ACO312"/>
      <c r="ACP312"/>
      <c r="ACQ312"/>
      <c r="ACR312"/>
      <c r="ACS312"/>
      <c r="ACT312"/>
      <c r="ACU312"/>
      <c r="ACV312"/>
      <c r="ACW312"/>
      <c r="ACX312"/>
      <c r="ACY312"/>
      <c r="ACZ312"/>
      <c r="ADA312"/>
      <c r="ADB312"/>
      <c r="ADC312"/>
      <c r="ADD312"/>
      <c r="ADE312"/>
      <c r="ADF312"/>
      <c r="ADG312"/>
      <c r="ADH312"/>
      <c r="ADI312"/>
      <c r="ADJ312"/>
      <c r="ADK312"/>
      <c r="ADL312"/>
      <c r="ADM312"/>
      <c r="ADN312"/>
      <c r="ADO312"/>
      <c r="ADP312"/>
      <c r="ADQ312"/>
      <c r="ADR312"/>
      <c r="ADS312"/>
      <c r="ADT312"/>
      <c r="ADU312"/>
      <c r="ADV312"/>
      <c r="ADW312"/>
      <c r="ADX312"/>
      <c r="ADY312"/>
      <c r="ADZ312"/>
      <c r="AEA312"/>
      <c r="AEB312"/>
      <c r="AEC312"/>
      <c r="AED312"/>
      <c r="AEE312"/>
      <c r="AEF312"/>
      <c r="AEG312"/>
      <c r="AEH312"/>
      <c r="AEI312"/>
      <c r="AEJ312"/>
      <c r="AEK312"/>
      <c r="AEL312"/>
      <c r="AEM312"/>
      <c r="AEN312"/>
      <c r="AEO312"/>
      <c r="AEP312"/>
      <c r="AEQ312"/>
      <c r="AER312"/>
      <c r="AES312"/>
      <c r="AET312"/>
      <c r="AEU312"/>
      <c r="AEV312"/>
      <c r="AEW312"/>
      <c r="AEX312"/>
      <c r="AEY312"/>
      <c r="AEZ312"/>
      <c r="AFA312"/>
      <c r="AFB312"/>
      <c r="AFC312"/>
      <c r="AFD312"/>
      <c r="AFE312"/>
      <c r="AFF312"/>
      <c r="AFG312"/>
      <c r="AFH312"/>
      <c r="AFI312"/>
      <c r="AFJ312"/>
      <c r="AFK312"/>
      <c r="AFL312"/>
      <c r="AFM312"/>
      <c r="AFN312"/>
      <c r="AFO312"/>
      <c r="AFP312"/>
      <c r="AFQ312"/>
      <c r="AFR312"/>
      <c r="AFS312"/>
      <c r="AFT312"/>
      <c r="AFU312"/>
      <c r="AFV312"/>
      <c r="AFW312"/>
      <c r="AFX312"/>
      <c r="AFY312"/>
      <c r="AFZ312"/>
      <c r="AGA312"/>
      <c r="AGB312"/>
      <c r="AGC312"/>
      <c r="AGD312"/>
      <c r="AGE312"/>
      <c r="AGF312"/>
      <c r="AGG312"/>
      <c r="AGH312"/>
      <c r="AGI312"/>
      <c r="AGJ312"/>
      <c r="AGK312"/>
      <c r="AGL312"/>
      <c r="AGM312"/>
      <c r="AGN312"/>
      <c r="AGO312"/>
      <c r="AGP312"/>
      <c r="AGQ312"/>
      <c r="AGR312"/>
      <c r="AGS312"/>
      <c r="AGT312"/>
      <c r="AGU312"/>
      <c r="AGV312"/>
      <c r="AGW312"/>
      <c r="AGX312"/>
      <c r="AGY312"/>
      <c r="AGZ312"/>
      <c r="AHA312"/>
      <c r="AHB312"/>
      <c r="AHC312"/>
      <c r="AHD312"/>
      <c r="AHE312"/>
      <c r="AHF312"/>
      <c r="AHG312"/>
      <c r="AHH312"/>
      <c r="AHI312"/>
      <c r="AHJ312"/>
      <c r="AHK312"/>
      <c r="AHL312"/>
      <c r="AHM312"/>
      <c r="AHN312"/>
      <c r="AHO312"/>
      <c r="AHP312"/>
      <c r="AHQ312"/>
      <c r="AHR312"/>
      <c r="AHS312"/>
      <c r="AHT312"/>
      <c r="AHU312"/>
      <c r="AHV312"/>
      <c r="AHW312"/>
      <c r="AHX312"/>
      <c r="AHY312"/>
      <c r="AHZ312"/>
      <c r="AIA312"/>
      <c r="AIB312"/>
      <c r="AIC312"/>
      <c r="AID312"/>
      <c r="AIE312"/>
      <c r="AIF312"/>
      <c r="AIG312"/>
      <c r="AIH312"/>
      <c r="AII312"/>
      <c r="AIJ312"/>
      <c r="AIK312"/>
      <c r="AIL312"/>
      <c r="AIM312"/>
      <c r="AIN312"/>
      <c r="AIO312"/>
      <c r="AIP312"/>
      <c r="AIQ312"/>
      <c r="AIR312"/>
      <c r="AIS312"/>
      <c r="AIT312"/>
      <c r="AIU312"/>
      <c r="AIV312"/>
      <c r="AIW312"/>
      <c r="AIX312"/>
      <c r="AIY312"/>
      <c r="AIZ312"/>
      <c r="AJA312"/>
      <c r="AJB312"/>
      <c r="AJC312"/>
      <c r="AJD312"/>
      <c r="AJE312"/>
      <c r="AJF312"/>
      <c r="AJG312"/>
      <c r="AJH312"/>
      <c r="AJI312"/>
      <c r="AJJ312"/>
      <c r="AJK312"/>
      <c r="AJL312"/>
      <c r="AJM312"/>
      <c r="AJN312"/>
      <c r="AJO312"/>
      <c r="AJP312"/>
      <c r="AJQ312"/>
      <c r="AJR312"/>
      <c r="AJS312"/>
      <c r="AJT312"/>
      <c r="AJU312"/>
      <c r="AJV312"/>
      <c r="AJW312"/>
      <c r="AJX312"/>
      <c r="AJY312"/>
      <c r="AJZ312"/>
      <c r="AKA312"/>
      <c r="AKB312"/>
      <c r="AKC312"/>
      <c r="AKD312"/>
      <c r="AKE312"/>
      <c r="AKF312"/>
      <c r="AKG312"/>
      <c r="AKH312"/>
      <c r="AKI312"/>
      <c r="AKJ312"/>
      <c r="AKK312"/>
      <c r="AKL312"/>
      <c r="AKM312"/>
      <c r="AKN312"/>
      <c r="AKO312"/>
      <c r="AKP312"/>
      <c r="AKQ312"/>
      <c r="AKR312"/>
      <c r="AKS312"/>
      <c r="AKT312"/>
      <c r="AKU312"/>
      <c r="AKV312"/>
      <c r="AKW312"/>
      <c r="AKX312"/>
      <c r="AKY312"/>
      <c r="AKZ312"/>
      <c r="ALA312"/>
      <c r="ALB312"/>
      <c r="ALC312"/>
      <c r="ALD312"/>
      <c r="ALE312"/>
      <c r="ALF312"/>
      <c r="ALG312"/>
      <c r="ALH312"/>
      <c r="ALI312"/>
      <c r="ALJ312"/>
      <c r="ALK312"/>
      <c r="ALL312"/>
      <c r="ALM312"/>
      <c r="ALN312"/>
      <c r="ALO312"/>
      <c r="ALP312"/>
      <c r="ALQ312"/>
      <c r="ALR312"/>
      <c r="ALS312"/>
      <c r="ALT312"/>
      <c r="ALU312"/>
      <c r="ALV312"/>
      <c r="ALW312"/>
      <c r="ALX312"/>
      <c r="ALY312"/>
      <c r="ALZ312"/>
      <c r="AMA312"/>
    </row>
    <row r="313" spans="3:1015" x14ac:dyDescent="0.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row>
    <row r="314" spans="3:1015" x14ac:dyDescent="0.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row>
    <row r="315" spans="3:1015" x14ac:dyDescent="0.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row>
    <row r="316" spans="3:1015" x14ac:dyDescent="0.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row>
    <row r="317" spans="3:1015" x14ac:dyDescent="0.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row>
    <row r="318" spans="3:1015" x14ac:dyDescent="0.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c r="ABM318"/>
      <c r="ABN318"/>
      <c r="ABO318"/>
      <c r="ABP318"/>
      <c r="ABQ318"/>
      <c r="ABR318"/>
      <c r="ABS318"/>
      <c r="ABT318"/>
      <c r="ABU318"/>
      <c r="ABV318"/>
      <c r="ABW318"/>
      <c r="ABX318"/>
      <c r="ABY318"/>
      <c r="ABZ318"/>
      <c r="ACA318"/>
      <c r="ACB318"/>
      <c r="ACC318"/>
      <c r="ACD318"/>
      <c r="ACE318"/>
      <c r="ACF318"/>
      <c r="ACG318"/>
      <c r="ACH318"/>
      <c r="ACI318"/>
      <c r="ACJ318"/>
      <c r="ACK318"/>
      <c r="ACL318"/>
      <c r="ACM318"/>
      <c r="ACN318"/>
      <c r="ACO318"/>
      <c r="ACP318"/>
      <c r="ACQ318"/>
      <c r="ACR318"/>
      <c r="ACS318"/>
      <c r="ACT318"/>
      <c r="ACU318"/>
      <c r="ACV318"/>
      <c r="ACW318"/>
      <c r="ACX318"/>
      <c r="ACY318"/>
      <c r="ACZ318"/>
      <c r="ADA318"/>
      <c r="ADB318"/>
      <c r="ADC318"/>
      <c r="ADD318"/>
      <c r="ADE318"/>
      <c r="ADF318"/>
      <c r="ADG318"/>
      <c r="ADH318"/>
      <c r="ADI318"/>
      <c r="ADJ318"/>
      <c r="ADK318"/>
      <c r="ADL318"/>
      <c r="ADM318"/>
      <c r="ADN318"/>
      <c r="ADO318"/>
      <c r="ADP318"/>
      <c r="ADQ318"/>
      <c r="ADR318"/>
      <c r="ADS318"/>
      <c r="ADT318"/>
      <c r="ADU318"/>
      <c r="ADV318"/>
      <c r="ADW318"/>
      <c r="ADX318"/>
      <c r="ADY318"/>
      <c r="ADZ318"/>
      <c r="AEA318"/>
      <c r="AEB318"/>
      <c r="AEC318"/>
      <c r="AED318"/>
      <c r="AEE318"/>
      <c r="AEF318"/>
      <c r="AEG318"/>
      <c r="AEH318"/>
      <c r="AEI318"/>
      <c r="AEJ318"/>
      <c r="AEK318"/>
      <c r="AEL318"/>
      <c r="AEM318"/>
      <c r="AEN318"/>
      <c r="AEO318"/>
      <c r="AEP318"/>
      <c r="AEQ318"/>
      <c r="AER318"/>
      <c r="AES318"/>
      <c r="AET318"/>
      <c r="AEU318"/>
      <c r="AEV318"/>
      <c r="AEW318"/>
      <c r="AEX318"/>
      <c r="AEY318"/>
      <c r="AEZ318"/>
      <c r="AFA318"/>
      <c r="AFB318"/>
      <c r="AFC318"/>
      <c r="AFD318"/>
      <c r="AFE318"/>
      <c r="AFF318"/>
      <c r="AFG318"/>
      <c r="AFH318"/>
      <c r="AFI318"/>
      <c r="AFJ318"/>
      <c r="AFK318"/>
      <c r="AFL318"/>
      <c r="AFM318"/>
      <c r="AFN318"/>
      <c r="AFO318"/>
      <c r="AFP318"/>
      <c r="AFQ318"/>
      <c r="AFR318"/>
      <c r="AFS318"/>
      <c r="AFT318"/>
      <c r="AFU318"/>
      <c r="AFV318"/>
      <c r="AFW318"/>
      <c r="AFX318"/>
      <c r="AFY318"/>
      <c r="AFZ318"/>
      <c r="AGA318"/>
      <c r="AGB318"/>
      <c r="AGC318"/>
      <c r="AGD318"/>
      <c r="AGE318"/>
      <c r="AGF318"/>
      <c r="AGG318"/>
      <c r="AGH318"/>
      <c r="AGI318"/>
      <c r="AGJ318"/>
      <c r="AGK318"/>
      <c r="AGL318"/>
      <c r="AGM318"/>
      <c r="AGN318"/>
      <c r="AGO318"/>
      <c r="AGP318"/>
      <c r="AGQ318"/>
      <c r="AGR318"/>
      <c r="AGS318"/>
      <c r="AGT318"/>
      <c r="AGU318"/>
      <c r="AGV318"/>
      <c r="AGW318"/>
      <c r="AGX318"/>
      <c r="AGY318"/>
      <c r="AGZ318"/>
      <c r="AHA318"/>
      <c r="AHB318"/>
      <c r="AHC318"/>
      <c r="AHD318"/>
      <c r="AHE318"/>
      <c r="AHF318"/>
      <c r="AHG318"/>
      <c r="AHH318"/>
      <c r="AHI318"/>
      <c r="AHJ318"/>
      <c r="AHK318"/>
      <c r="AHL318"/>
      <c r="AHM318"/>
      <c r="AHN318"/>
      <c r="AHO318"/>
      <c r="AHP318"/>
      <c r="AHQ318"/>
      <c r="AHR318"/>
      <c r="AHS318"/>
      <c r="AHT318"/>
      <c r="AHU318"/>
      <c r="AHV318"/>
      <c r="AHW318"/>
      <c r="AHX318"/>
      <c r="AHY318"/>
      <c r="AHZ318"/>
      <c r="AIA318"/>
      <c r="AIB318"/>
      <c r="AIC318"/>
      <c r="AID318"/>
      <c r="AIE318"/>
      <c r="AIF318"/>
      <c r="AIG318"/>
      <c r="AIH318"/>
      <c r="AII318"/>
      <c r="AIJ318"/>
      <c r="AIK318"/>
      <c r="AIL318"/>
      <c r="AIM318"/>
      <c r="AIN318"/>
      <c r="AIO318"/>
      <c r="AIP318"/>
      <c r="AIQ318"/>
      <c r="AIR318"/>
      <c r="AIS318"/>
      <c r="AIT318"/>
      <c r="AIU318"/>
      <c r="AIV318"/>
      <c r="AIW318"/>
      <c r="AIX318"/>
      <c r="AIY318"/>
      <c r="AIZ318"/>
      <c r="AJA318"/>
      <c r="AJB318"/>
      <c r="AJC318"/>
      <c r="AJD318"/>
      <c r="AJE318"/>
      <c r="AJF318"/>
      <c r="AJG318"/>
      <c r="AJH318"/>
      <c r="AJI318"/>
      <c r="AJJ318"/>
      <c r="AJK318"/>
      <c r="AJL318"/>
      <c r="AJM318"/>
      <c r="AJN318"/>
      <c r="AJO318"/>
      <c r="AJP318"/>
      <c r="AJQ318"/>
      <c r="AJR318"/>
      <c r="AJS318"/>
      <c r="AJT318"/>
      <c r="AJU318"/>
      <c r="AJV318"/>
      <c r="AJW318"/>
      <c r="AJX318"/>
      <c r="AJY318"/>
      <c r="AJZ318"/>
      <c r="AKA318"/>
      <c r="AKB318"/>
      <c r="AKC318"/>
      <c r="AKD318"/>
      <c r="AKE318"/>
      <c r="AKF318"/>
      <c r="AKG318"/>
      <c r="AKH318"/>
      <c r="AKI318"/>
      <c r="AKJ318"/>
      <c r="AKK318"/>
      <c r="AKL318"/>
      <c r="AKM318"/>
      <c r="AKN318"/>
      <c r="AKO318"/>
      <c r="AKP318"/>
      <c r="AKQ318"/>
      <c r="AKR318"/>
      <c r="AKS318"/>
      <c r="AKT318"/>
      <c r="AKU318"/>
      <c r="AKV318"/>
      <c r="AKW318"/>
      <c r="AKX318"/>
      <c r="AKY318"/>
      <c r="AKZ318"/>
      <c r="ALA318"/>
      <c r="ALB318"/>
      <c r="ALC318"/>
      <c r="ALD318"/>
      <c r="ALE318"/>
      <c r="ALF318"/>
      <c r="ALG318"/>
      <c r="ALH318"/>
      <c r="ALI318"/>
      <c r="ALJ318"/>
      <c r="ALK318"/>
      <c r="ALL318"/>
      <c r="ALM318"/>
      <c r="ALN318"/>
      <c r="ALO318"/>
      <c r="ALP318"/>
      <c r="ALQ318"/>
      <c r="ALR318"/>
      <c r="ALS318"/>
      <c r="ALT318"/>
      <c r="ALU318"/>
      <c r="ALV318"/>
      <c r="ALW318"/>
      <c r="ALX318"/>
      <c r="ALY318"/>
      <c r="ALZ318"/>
      <c r="AMA318"/>
    </row>
    <row r="319" spans="3:1015" x14ac:dyDescent="0.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row>
    <row r="320" spans="3:1015" x14ac:dyDescent="0.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row>
    <row r="321" spans="3:1015" x14ac:dyDescent="0.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row>
    <row r="322" spans="3:1015" x14ac:dyDescent="0.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row>
    <row r="323" spans="3:1015" x14ac:dyDescent="0.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row>
    <row r="324" spans="3:1015" x14ac:dyDescent="0.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row>
    <row r="325" spans="3:1015" x14ac:dyDescent="0.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row>
    <row r="326" spans="3:1015" x14ac:dyDescent="0.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row>
    <row r="327" spans="3:1015" x14ac:dyDescent="0.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row>
    <row r="328" spans="3:1015" x14ac:dyDescent="0.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row>
    <row r="329" spans="3:1015" x14ac:dyDescent="0.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row>
    <row r="330" spans="3:1015" x14ac:dyDescent="0.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row>
    <row r="331" spans="3:1015" x14ac:dyDescent="0.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row>
    <row r="332" spans="3:1015" x14ac:dyDescent="0.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row>
    <row r="333" spans="3:1015" x14ac:dyDescent="0.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row>
    <row r="334" spans="3:1015" x14ac:dyDescent="0.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row>
    <row r="335" spans="3:1015" x14ac:dyDescent="0.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row>
    <row r="336" spans="3:1015" x14ac:dyDescent="0.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row>
    <row r="337" spans="3:1015" x14ac:dyDescent="0.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row>
    <row r="338" spans="3:1015" x14ac:dyDescent="0.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row>
    <row r="339" spans="3:1015" x14ac:dyDescent="0.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row>
    <row r="340" spans="3:1015" s="153" customFormat="1" x14ac:dyDescent="0.3"/>
    <row r="341" spans="3:1015" s="153" customFormat="1" x14ac:dyDescent="0.3"/>
    <row r="342" spans="3:1015" s="153" customFormat="1" x14ac:dyDescent="0.3"/>
    <row r="343" spans="3:1015" s="153" customFormat="1" x14ac:dyDescent="0.3"/>
    <row r="344" spans="3:1015" s="153" customFormat="1" x14ac:dyDescent="0.3"/>
    <row r="345" spans="3:1015" s="153" customFormat="1" x14ac:dyDescent="0.3"/>
    <row r="346" spans="3:1015" s="153" customFormat="1" x14ac:dyDescent="0.3">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8"/>
      <c r="AL346" s="168"/>
      <c r="AM346" s="168"/>
      <c r="AN346" s="168"/>
      <c r="AO346" s="168"/>
      <c r="AP346" s="168"/>
      <c r="AQ346" s="168"/>
      <c r="AR346" s="168"/>
      <c r="AS346" s="168"/>
      <c r="AT346" s="168"/>
      <c r="AU346" s="168"/>
      <c r="AV346" s="168"/>
      <c r="AW346" s="168"/>
      <c r="AX346" s="168"/>
      <c r="AY346" s="168"/>
      <c r="AZ346" s="168"/>
      <c r="BA346" s="168"/>
      <c r="BB346" s="168"/>
      <c r="BC346" s="168"/>
      <c r="BD346" s="168"/>
      <c r="BE346" s="168"/>
      <c r="BF346" s="168"/>
      <c r="BG346" s="168"/>
      <c r="BH346" s="168"/>
      <c r="BI346" s="168"/>
      <c r="BJ346" s="168"/>
      <c r="BK346" s="168"/>
      <c r="BL346" s="168"/>
      <c r="BM346" s="168"/>
      <c r="BN346" s="168"/>
      <c r="BO346" s="168"/>
      <c r="BP346" s="168"/>
      <c r="BQ346" s="168"/>
      <c r="BR346" s="168"/>
      <c r="BS346" s="168"/>
      <c r="BT346" s="168"/>
      <c r="BU346" s="168"/>
      <c r="BV346" s="168"/>
      <c r="BW346" s="168"/>
      <c r="BX346" s="168"/>
      <c r="BY346" s="168"/>
      <c r="BZ346" s="168"/>
      <c r="CA346" s="168"/>
      <c r="CB346" s="168"/>
      <c r="CC346" s="168"/>
      <c r="CD346" s="168"/>
      <c r="CE346" s="168"/>
      <c r="CF346" s="168"/>
      <c r="CG346" s="168"/>
      <c r="CH346" s="168"/>
      <c r="CI346" s="168"/>
      <c r="CJ346" s="168"/>
      <c r="CK346" s="168"/>
      <c r="CL346" s="168"/>
      <c r="CM346" s="168"/>
      <c r="CN346" s="168"/>
      <c r="CO346" s="168"/>
      <c r="CP346" s="168"/>
      <c r="CQ346" s="168"/>
      <c r="CR346" s="168"/>
      <c r="CS346" s="168"/>
      <c r="CT346" s="168"/>
      <c r="CU346" s="168"/>
      <c r="CV346" s="168"/>
      <c r="CW346" s="168"/>
      <c r="CX346" s="168"/>
      <c r="CY346" s="168"/>
      <c r="CZ346" s="168"/>
      <c r="DA346" s="168"/>
      <c r="DB346" s="168"/>
      <c r="DC346" s="168"/>
      <c r="DD346" s="168"/>
      <c r="DE346" s="168"/>
      <c r="DF346" s="168"/>
      <c r="DG346" s="168"/>
      <c r="DH346" s="168"/>
      <c r="DI346" s="168"/>
      <c r="DJ346" s="168"/>
      <c r="DK346" s="168"/>
      <c r="DL346" s="168"/>
      <c r="DM346" s="168"/>
      <c r="DN346" s="168"/>
      <c r="DO346" s="168"/>
      <c r="DP346" s="168"/>
      <c r="DQ346" s="168"/>
      <c r="DR346" s="168"/>
      <c r="DS346" s="168"/>
      <c r="DT346" s="168"/>
      <c r="DU346" s="168"/>
      <c r="DV346" s="168"/>
      <c r="DW346" s="168"/>
      <c r="DX346" s="168"/>
      <c r="DY346" s="168"/>
      <c r="DZ346" s="168"/>
      <c r="EA346" s="168"/>
      <c r="EB346" s="168"/>
      <c r="EC346" s="168"/>
      <c r="ED346" s="168"/>
      <c r="EE346" s="168"/>
      <c r="EF346" s="168"/>
      <c r="EG346" s="168"/>
      <c r="EH346" s="168"/>
      <c r="EI346" s="168"/>
      <c r="EJ346" s="168"/>
      <c r="EK346" s="168"/>
      <c r="EL346" s="168"/>
      <c r="EM346" s="168"/>
      <c r="EN346" s="168"/>
      <c r="EO346" s="168"/>
      <c r="EP346" s="168"/>
      <c r="EQ346" s="168"/>
      <c r="ER346" s="168"/>
      <c r="ES346" s="168"/>
      <c r="ET346" s="168"/>
      <c r="EU346" s="168"/>
      <c r="EV346" s="168"/>
      <c r="EW346" s="168"/>
      <c r="EX346" s="168"/>
      <c r="EY346" s="168"/>
      <c r="EZ346" s="168"/>
      <c r="FA346" s="168"/>
      <c r="FB346" s="168"/>
      <c r="FC346" s="168"/>
      <c r="FD346" s="168"/>
      <c r="FE346" s="168"/>
      <c r="FF346" s="168"/>
      <c r="FG346" s="168"/>
      <c r="FH346" s="168"/>
      <c r="FI346" s="168"/>
      <c r="FJ346" s="168"/>
      <c r="FK346" s="168"/>
      <c r="FL346" s="168"/>
      <c r="FM346" s="168"/>
      <c r="FN346" s="168"/>
      <c r="FO346" s="168"/>
      <c r="FP346" s="168"/>
      <c r="FQ346" s="168"/>
      <c r="FR346" s="168"/>
      <c r="FS346" s="168"/>
      <c r="FT346" s="168"/>
      <c r="FU346" s="168"/>
      <c r="FV346" s="168"/>
      <c r="FW346" s="168"/>
      <c r="FX346" s="168"/>
      <c r="FY346" s="168"/>
      <c r="FZ346" s="168"/>
      <c r="GA346" s="168"/>
      <c r="GB346" s="168"/>
      <c r="GC346" s="168"/>
      <c r="GD346" s="168"/>
      <c r="GE346" s="168"/>
      <c r="GF346" s="168"/>
      <c r="GG346" s="168"/>
      <c r="GH346" s="168"/>
      <c r="GI346" s="168"/>
      <c r="GJ346" s="168"/>
      <c r="GK346" s="168"/>
      <c r="GL346" s="168"/>
      <c r="GM346" s="168"/>
      <c r="GN346" s="168"/>
      <c r="GO346" s="168"/>
      <c r="GP346" s="168"/>
      <c r="GQ346" s="168"/>
      <c r="GR346" s="168"/>
      <c r="GS346" s="168"/>
      <c r="GT346" s="168"/>
      <c r="GU346" s="168"/>
      <c r="GV346" s="168"/>
      <c r="GW346" s="168"/>
      <c r="GX346" s="168"/>
      <c r="GY346" s="168"/>
      <c r="GZ346" s="168"/>
      <c r="HA346" s="168"/>
      <c r="HB346" s="168"/>
      <c r="HC346" s="168"/>
      <c r="HD346" s="168"/>
      <c r="HE346" s="168"/>
      <c r="HF346" s="168"/>
      <c r="HG346" s="168"/>
      <c r="HH346" s="168"/>
      <c r="HI346" s="168"/>
      <c r="HJ346" s="168"/>
      <c r="HK346" s="168"/>
      <c r="HL346" s="168"/>
      <c r="HM346" s="168"/>
      <c r="HN346" s="168"/>
      <c r="HO346" s="168"/>
      <c r="HP346" s="168"/>
      <c r="HQ346" s="168"/>
      <c r="HR346" s="168"/>
      <c r="HS346" s="168"/>
      <c r="HT346" s="168"/>
      <c r="HU346" s="168"/>
      <c r="HV346" s="168"/>
      <c r="HW346" s="168"/>
      <c r="HX346" s="168"/>
      <c r="HY346" s="168"/>
      <c r="HZ346" s="168"/>
      <c r="IA346" s="168"/>
      <c r="IB346" s="168"/>
      <c r="IC346" s="168"/>
      <c r="ID346" s="168"/>
      <c r="IE346" s="168"/>
      <c r="IF346" s="168"/>
      <c r="IG346" s="168"/>
      <c r="IH346" s="168"/>
      <c r="II346" s="168"/>
      <c r="IJ346" s="168"/>
      <c r="IK346" s="168"/>
      <c r="IL346" s="168"/>
      <c r="IM346" s="168"/>
      <c r="IN346" s="168"/>
      <c r="IO346" s="168"/>
      <c r="IP346" s="168"/>
      <c r="IQ346" s="168"/>
      <c r="IR346" s="168"/>
      <c r="IS346" s="168"/>
      <c r="IT346" s="168"/>
      <c r="IU346" s="168"/>
      <c r="IV346" s="168"/>
      <c r="IW346" s="168"/>
      <c r="IX346" s="168"/>
      <c r="IY346" s="168"/>
      <c r="IZ346" s="168"/>
      <c r="JA346" s="168"/>
      <c r="JB346" s="168"/>
      <c r="JC346" s="168"/>
      <c r="JD346" s="168"/>
      <c r="JE346" s="168"/>
      <c r="JF346" s="168"/>
      <c r="JG346" s="168"/>
      <c r="JH346" s="168"/>
      <c r="JI346" s="168"/>
      <c r="JJ346" s="168"/>
      <c r="JK346" s="168"/>
      <c r="JL346" s="168"/>
      <c r="JM346" s="168"/>
      <c r="JN346" s="168"/>
      <c r="JO346" s="168"/>
      <c r="JP346" s="168"/>
      <c r="JQ346" s="168"/>
      <c r="JR346" s="168"/>
      <c r="JS346" s="168"/>
      <c r="JT346" s="168"/>
      <c r="JU346" s="168"/>
      <c r="JV346" s="168"/>
      <c r="JW346" s="168"/>
      <c r="JX346" s="168"/>
      <c r="JY346" s="168"/>
      <c r="JZ346" s="168"/>
      <c r="KA346" s="168"/>
      <c r="KB346" s="168"/>
      <c r="KC346" s="168"/>
      <c r="KD346" s="168"/>
      <c r="KE346" s="168"/>
      <c r="KF346" s="168"/>
      <c r="KG346" s="168"/>
      <c r="KH346" s="168"/>
      <c r="KI346" s="168"/>
      <c r="KJ346" s="168"/>
      <c r="KK346" s="168"/>
      <c r="KL346" s="168"/>
      <c r="KM346" s="168"/>
      <c r="KN346" s="168"/>
      <c r="KO346" s="168"/>
      <c r="KP346" s="168"/>
      <c r="KQ346" s="168"/>
      <c r="KR346" s="168"/>
      <c r="KS346" s="168"/>
      <c r="KT346" s="168"/>
      <c r="KU346" s="168"/>
      <c r="KV346" s="168"/>
      <c r="KW346" s="168"/>
      <c r="KX346" s="168"/>
      <c r="KY346" s="168"/>
      <c r="KZ346" s="168"/>
      <c r="LA346" s="168"/>
      <c r="LB346" s="168"/>
      <c r="LC346" s="168"/>
      <c r="LD346" s="168"/>
      <c r="LE346" s="168"/>
      <c r="LF346" s="168"/>
      <c r="LG346" s="168"/>
      <c r="LH346" s="168"/>
      <c r="LI346" s="168"/>
      <c r="LJ346" s="168"/>
      <c r="LK346" s="168"/>
      <c r="LL346" s="168"/>
      <c r="LM346" s="168"/>
      <c r="LN346" s="168"/>
      <c r="LO346" s="168"/>
      <c r="LP346" s="168"/>
      <c r="LQ346" s="168"/>
      <c r="LR346" s="168"/>
      <c r="LS346" s="168"/>
      <c r="LT346" s="168"/>
      <c r="LU346" s="168"/>
      <c r="LV346" s="168"/>
      <c r="LW346" s="168"/>
      <c r="LX346" s="168"/>
      <c r="LY346" s="168"/>
      <c r="LZ346" s="168"/>
      <c r="MA346" s="168"/>
      <c r="MB346" s="168"/>
      <c r="MC346" s="168"/>
      <c r="MD346" s="168"/>
      <c r="ME346" s="168"/>
      <c r="MF346" s="168"/>
      <c r="MG346" s="168"/>
      <c r="MH346" s="168"/>
      <c r="MI346" s="168"/>
      <c r="MJ346" s="168"/>
      <c r="MK346" s="168"/>
      <c r="ML346" s="168"/>
      <c r="MM346" s="168"/>
      <c r="MN346" s="168"/>
      <c r="MO346" s="168"/>
      <c r="MP346" s="168"/>
      <c r="MQ346" s="168"/>
      <c r="MR346" s="168"/>
      <c r="MS346" s="168"/>
      <c r="MT346" s="168"/>
      <c r="MU346" s="168"/>
      <c r="MV346" s="168"/>
      <c r="MW346" s="168"/>
      <c r="MX346" s="168"/>
      <c r="MY346" s="168"/>
      <c r="MZ346" s="168"/>
      <c r="NA346" s="168"/>
      <c r="NB346" s="168"/>
      <c r="NC346" s="168"/>
      <c r="ND346" s="168"/>
      <c r="NE346" s="168"/>
      <c r="NF346" s="168"/>
      <c r="NG346" s="168"/>
      <c r="NH346" s="168"/>
      <c r="NI346" s="168"/>
      <c r="NJ346" s="168"/>
      <c r="NK346" s="168"/>
      <c r="NL346" s="168"/>
      <c r="NM346" s="168"/>
      <c r="NN346" s="168"/>
      <c r="NO346" s="168"/>
      <c r="NP346" s="168"/>
      <c r="NQ346" s="168"/>
      <c r="NR346" s="168"/>
      <c r="NS346" s="168"/>
      <c r="NT346" s="168"/>
      <c r="NU346" s="168"/>
      <c r="NV346" s="168"/>
      <c r="NW346" s="168"/>
      <c r="NX346" s="168"/>
      <c r="NY346" s="168"/>
      <c r="NZ346" s="168"/>
      <c r="OA346" s="168"/>
      <c r="OB346" s="168"/>
      <c r="OC346" s="168"/>
      <c r="OD346" s="168"/>
      <c r="OE346" s="168"/>
      <c r="OF346" s="168"/>
      <c r="OG346" s="168"/>
      <c r="OH346" s="168"/>
      <c r="OI346" s="168"/>
      <c r="OJ346" s="168"/>
      <c r="OK346" s="168"/>
      <c r="OL346" s="168"/>
      <c r="OM346" s="168"/>
      <c r="ON346" s="168"/>
      <c r="OO346" s="168"/>
      <c r="OP346" s="168"/>
      <c r="OQ346" s="168"/>
      <c r="OR346" s="168"/>
      <c r="OS346" s="168"/>
      <c r="OT346" s="168"/>
      <c r="OU346" s="168"/>
      <c r="OV346" s="168"/>
      <c r="OW346" s="168"/>
      <c r="OX346" s="168"/>
      <c r="OY346" s="168"/>
      <c r="OZ346" s="168"/>
      <c r="PA346" s="168"/>
      <c r="PB346" s="168"/>
      <c r="PC346" s="168"/>
      <c r="PD346" s="168"/>
      <c r="PE346" s="168"/>
      <c r="PF346" s="168"/>
      <c r="PG346" s="168"/>
      <c r="PH346" s="168"/>
      <c r="PI346" s="168"/>
      <c r="PJ346" s="168"/>
      <c r="PK346" s="168"/>
      <c r="PL346" s="168"/>
      <c r="PM346" s="168"/>
      <c r="PN346" s="168"/>
      <c r="PO346" s="168"/>
      <c r="PP346" s="168"/>
      <c r="PQ346" s="168"/>
      <c r="PR346" s="168"/>
      <c r="PS346" s="168"/>
      <c r="PT346" s="168"/>
      <c r="PU346" s="168"/>
      <c r="PV346" s="168"/>
      <c r="PW346" s="168"/>
      <c r="PX346" s="168"/>
      <c r="PY346" s="168"/>
      <c r="PZ346" s="168"/>
      <c r="QA346" s="168"/>
      <c r="QB346" s="168"/>
      <c r="QC346" s="168"/>
      <c r="QD346" s="168"/>
      <c r="QE346" s="168"/>
      <c r="QF346" s="168"/>
      <c r="QG346" s="168"/>
      <c r="QH346" s="168"/>
      <c r="QI346" s="168"/>
      <c r="QJ346" s="168"/>
      <c r="QK346" s="168"/>
      <c r="QL346" s="168"/>
      <c r="QM346" s="168"/>
      <c r="QN346" s="168"/>
      <c r="QO346" s="168"/>
      <c r="QP346" s="168"/>
      <c r="QQ346" s="168"/>
      <c r="QR346" s="168"/>
      <c r="QS346" s="168"/>
      <c r="QT346" s="168"/>
      <c r="QU346" s="168"/>
      <c r="QV346" s="168"/>
      <c r="QW346" s="168"/>
      <c r="QX346" s="168"/>
      <c r="QY346" s="168"/>
      <c r="QZ346" s="168"/>
      <c r="RA346" s="168"/>
      <c r="RB346" s="168"/>
      <c r="RC346" s="168"/>
      <c r="RD346" s="168"/>
      <c r="RE346" s="168"/>
      <c r="RF346" s="168"/>
      <c r="RG346" s="168"/>
      <c r="RH346" s="168"/>
      <c r="RI346" s="168"/>
      <c r="RJ346" s="168"/>
      <c r="RK346" s="168"/>
      <c r="RL346" s="168"/>
      <c r="RM346" s="168"/>
      <c r="RN346" s="168"/>
      <c r="RO346" s="168"/>
      <c r="RP346" s="168"/>
      <c r="RQ346" s="168"/>
      <c r="RR346" s="168"/>
      <c r="RS346" s="168"/>
      <c r="RT346" s="168"/>
      <c r="RU346" s="168"/>
      <c r="RV346" s="168"/>
      <c r="RW346" s="168"/>
      <c r="RX346" s="168"/>
      <c r="RY346" s="168"/>
      <c r="RZ346" s="168"/>
      <c r="SA346" s="168"/>
      <c r="SB346" s="168"/>
      <c r="SC346" s="168"/>
      <c r="SD346" s="168"/>
      <c r="SE346" s="168"/>
      <c r="SF346" s="168"/>
      <c r="SG346" s="168"/>
      <c r="SH346" s="168"/>
      <c r="SI346" s="168"/>
      <c r="SJ346" s="168"/>
      <c r="SK346" s="168"/>
      <c r="SL346" s="168"/>
      <c r="SM346" s="168"/>
      <c r="SN346" s="168"/>
      <c r="SO346" s="168"/>
      <c r="SP346" s="168"/>
      <c r="SQ346" s="168"/>
      <c r="SR346" s="168"/>
      <c r="SS346" s="168"/>
      <c r="ST346" s="168"/>
      <c r="SU346" s="168"/>
      <c r="SV346" s="168"/>
      <c r="SW346" s="168"/>
      <c r="SX346" s="168"/>
      <c r="SY346" s="168"/>
      <c r="SZ346" s="168"/>
      <c r="TA346" s="168"/>
      <c r="TB346" s="168"/>
      <c r="TC346" s="168"/>
      <c r="TD346" s="168"/>
      <c r="TE346" s="168"/>
      <c r="TF346" s="168"/>
      <c r="TG346" s="168"/>
      <c r="TH346" s="168"/>
      <c r="TI346" s="168"/>
      <c r="TJ346" s="168"/>
      <c r="TK346" s="168"/>
      <c r="TL346" s="168"/>
      <c r="TM346" s="168"/>
      <c r="TN346" s="168"/>
      <c r="TO346" s="168"/>
      <c r="TP346" s="168"/>
      <c r="TQ346" s="168"/>
      <c r="TR346" s="168"/>
      <c r="TS346" s="168"/>
      <c r="TT346" s="168"/>
      <c r="TU346" s="168"/>
      <c r="TV346" s="168"/>
      <c r="TW346" s="168"/>
      <c r="TX346" s="168"/>
      <c r="TY346" s="168"/>
      <c r="TZ346" s="168"/>
      <c r="UA346" s="168"/>
      <c r="UB346" s="168"/>
      <c r="UC346" s="168"/>
      <c r="UD346" s="168"/>
      <c r="UE346" s="168"/>
      <c r="UF346" s="168"/>
      <c r="UG346" s="168"/>
      <c r="UH346" s="168"/>
      <c r="UI346" s="168"/>
      <c r="UJ346" s="168"/>
      <c r="UK346" s="168"/>
      <c r="UL346" s="168"/>
      <c r="UM346" s="168"/>
      <c r="UN346" s="168"/>
      <c r="UO346" s="168"/>
      <c r="UP346" s="168"/>
      <c r="UQ346" s="168"/>
      <c r="UR346" s="168"/>
      <c r="US346" s="168"/>
      <c r="UT346" s="168"/>
      <c r="UU346" s="168"/>
      <c r="UV346" s="168"/>
      <c r="UW346" s="168"/>
      <c r="UX346" s="168"/>
      <c r="UY346" s="168"/>
      <c r="UZ346" s="168"/>
      <c r="VA346" s="168"/>
      <c r="VB346" s="168"/>
      <c r="VC346" s="168"/>
      <c r="VD346" s="168"/>
      <c r="VE346" s="168"/>
      <c r="VF346" s="168"/>
      <c r="VG346" s="168"/>
      <c r="VH346" s="168"/>
      <c r="VI346" s="168"/>
      <c r="VJ346" s="168"/>
      <c r="VK346" s="168"/>
      <c r="VL346" s="168"/>
      <c r="VM346" s="168"/>
      <c r="VN346" s="168"/>
      <c r="VO346" s="168"/>
      <c r="VP346" s="168"/>
      <c r="VQ346" s="168"/>
      <c r="VR346" s="168"/>
      <c r="VS346" s="168"/>
      <c r="VT346" s="168"/>
      <c r="VU346" s="168"/>
      <c r="VV346" s="168"/>
      <c r="VW346" s="168"/>
      <c r="VX346" s="168"/>
      <c r="VY346" s="168"/>
      <c r="VZ346" s="168"/>
      <c r="WA346" s="168"/>
      <c r="WB346" s="168"/>
      <c r="WC346" s="168"/>
      <c r="WD346" s="168"/>
      <c r="WE346" s="168"/>
      <c r="WF346" s="168"/>
      <c r="WG346" s="168"/>
      <c r="WH346" s="168"/>
      <c r="WI346" s="168"/>
      <c r="WJ346" s="168"/>
      <c r="WK346" s="168"/>
      <c r="WL346" s="168"/>
      <c r="WM346" s="168"/>
      <c r="WN346" s="168"/>
      <c r="WO346" s="168"/>
      <c r="WP346" s="168"/>
      <c r="WQ346" s="168"/>
      <c r="WR346" s="168"/>
      <c r="WS346" s="168"/>
      <c r="WT346" s="168"/>
      <c r="WU346" s="168"/>
      <c r="WV346" s="168"/>
      <c r="WW346" s="168"/>
      <c r="WX346" s="168"/>
      <c r="WY346" s="168"/>
      <c r="WZ346" s="168"/>
      <c r="XA346" s="168"/>
      <c r="XB346" s="168"/>
      <c r="XC346" s="168"/>
      <c r="XD346" s="168"/>
      <c r="XE346" s="168"/>
      <c r="XF346" s="168"/>
      <c r="XG346" s="168"/>
      <c r="XH346" s="168"/>
      <c r="XI346" s="168"/>
      <c r="XJ346" s="168"/>
      <c r="XK346" s="168"/>
      <c r="XL346" s="168"/>
      <c r="XM346" s="168"/>
      <c r="XN346" s="168"/>
      <c r="XO346" s="168"/>
      <c r="XP346" s="168"/>
      <c r="XQ346" s="168"/>
      <c r="XR346" s="168"/>
      <c r="XS346" s="168"/>
      <c r="XT346" s="168"/>
      <c r="XU346" s="168"/>
      <c r="XV346" s="168"/>
      <c r="XW346" s="168"/>
      <c r="XX346" s="168"/>
      <c r="XY346" s="168"/>
      <c r="XZ346" s="168"/>
      <c r="YA346" s="168"/>
      <c r="YB346" s="168"/>
      <c r="YC346" s="168"/>
      <c r="YD346" s="168"/>
      <c r="YE346" s="168"/>
      <c r="YF346" s="168"/>
      <c r="YG346" s="168"/>
      <c r="YH346" s="168"/>
      <c r="YI346" s="168"/>
      <c r="YJ346" s="168"/>
      <c r="YK346" s="168"/>
      <c r="YL346" s="168"/>
      <c r="YM346" s="168"/>
      <c r="YN346" s="168"/>
      <c r="YO346" s="168"/>
      <c r="YP346" s="168"/>
      <c r="YQ346" s="168"/>
      <c r="YR346" s="168"/>
      <c r="YS346" s="168"/>
      <c r="YT346" s="168"/>
      <c r="YU346" s="168"/>
      <c r="YV346" s="168"/>
      <c r="YW346" s="168"/>
      <c r="YX346" s="168"/>
      <c r="YY346" s="168"/>
      <c r="YZ346" s="168"/>
      <c r="ZA346" s="168"/>
      <c r="ZB346" s="168"/>
      <c r="ZC346" s="168"/>
      <c r="ZD346" s="168"/>
      <c r="ZE346" s="168"/>
      <c r="ZF346" s="168"/>
      <c r="ZG346" s="168"/>
      <c r="ZH346" s="168"/>
      <c r="ZI346" s="168"/>
      <c r="ZJ346" s="168"/>
      <c r="ZK346" s="168"/>
      <c r="ZL346" s="168"/>
      <c r="ZM346" s="168"/>
      <c r="ZN346" s="168"/>
      <c r="ZO346" s="168"/>
      <c r="ZP346" s="168"/>
      <c r="ZQ346" s="168"/>
      <c r="ZR346" s="168"/>
      <c r="ZS346" s="168"/>
      <c r="ZT346" s="168"/>
      <c r="ZU346" s="168"/>
      <c r="ZV346" s="168"/>
      <c r="ZW346" s="168"/>
      <c r="ZX346" s="168"/>
      <c r="ZY346" s="168"/>
      <c r="ZZ346" s="168"/>
      <c r="AAA346" s="168"/>
      <c r="AAB346" s="168"/>
      <c r="AAC346" s="168"/>
      <c r="AAD346" s="168"/>
      <c r="AAE346" s="168"/>
      <c r="AAF346" s="168"/>
      <c r="AAG346" s="168"/>
      <c r="AAH346" s="168"/>
      <c r="AAI346" s="168"/>
      <c r="AAJ346" s="168"/>
      <c r="AAK346" s="168"/>
      <c r="AAL346" s="168"/>
      <c r="AAM346" s="168"/>
      <c r="AAN346" s="168"/>
      <c r="AAO346" s="168"/>
      <c r="AAP346" s="168"/>
      <c r="AAQ346" s="168"/>
      <c r="AAR346" s="168"/>
      <c r="AAS346" s="168"/>
      <c r="AAT346" s="168"/>
      <c r="AAU346" s="168"/>
      <c r="AAV346" s="168"/>
      <c r="AAW346" s="168"/>
      <c r="AAX346" s="168"/>
      <c r="AAY346" s="168"/>
      <c r="AAZ346" s="168"/>
      <c r="ABA346" s="168"/>
      <c r="ABB346" s="168"/>
      <c r="ABC346" s="168"/>
      <c r="ABD346" s="168"/>
      <c r="ABE346" s="168"/>
      <c r="ABF346" s="168"/>
      <c r="ABG346" s="168"/>
      <c r="ABH346" s="168"/>
      <c r="ABI346" s="168"/>
      <c r="ABJ346" s="168"/>
      <c r="ABK346" s="168"/>
      <c r="ABL346" s="168"/>
      <c r="ABM346" s="168"/>
      <c r="ABN346" s="168"/>
      <c r="ABO346" s="168"/>
      <c r="ABP346" s="168"/>
      <c r="ABQ346" s="168"/>
      <c r="ABR346" s="168"/>
      <c r="ABS346" s="168"/>
      <c r="ABT346" s="168"/>
      <c r="ABU346" s="168"/>
      <c r="ABV346" s="168"/>
      <c r="ABW346" s="168"/>
      <c r="ABX346" s="168"/>
      <c r="ABY346" s="168"/>
      <c r="ABZ346" s="168"/>
      <c r="ACA346" s="168"/>
      <c r="ACB346" s="168"/>
      <c r="ACC346" s="168"/>
      <c r="ACD346" s="168"/>
      <c r="ACE346" s="168"/>
      <c r="ACF346" s="168"/>
      <c r="ACG346" s="168"/>
      <c r="ACH346" s="168"/>
      <c r="ACI346" s="168"/>
      <c r="ACJ346" s="168"/>
      <c r="ACK346" s="168"/>
      <c r="ACL346" s="168"/>
      <c r="ACM346" s="168"/>
      <c r="ACN346" s="168"/>
      <c r="ACO346" s="168"/>
      <c r="ACP346" s="168"/>
      <c r="ACQ346" s="168"/>
      <c r="ACR346" s="168"/>
      <c r="ACS346" s="168"/>
      <c r="ACT346" s="168"/>
      <c r="ACU346" s="168"/>
      <c r="ACV346" s="168"/>
      <c r="ACW346" s="168"/>
      <c r="ACX346" s="168"/>
      <c r="ACY346" s="168"/>
      <c r="ACZ346" s="168"/>
      <c r="ADA346" s="168"/>
      <c r="ADB346" s="168"/>
      <c r="ADC346" s="168"/>
      <c r="ADD346" s="168"/>
      <c r="ADE346" s="168"/>
      <c r="ADF346" s="168"/>
      <c r="ADG346" s="168"/>
      <c r="ADH346" s="168"/>
      <c r="ADI346" s="168"/>
      <c r="ADJ346" s="168"/>
      <c r="ADK346" s="168"/>
      <c r="ADL346" s="168"/>
      <c r="ADM346" s="168"/>
      <c r="ADN346" s="168"/>
      <c r="ADO346" s="168"/>
      <c r="ADP346" s="168"/>
      <c r="ADQ346" s="168"/>
      <c r="ADR346" s="168"/>
      <c r="ADS346" s="168"/>
      <c r="ADT346" s="168"/>
      <c r="ADU346" s="168"/>
      <c r="ADV346" s="168"/>
      <c r="ADW346" s="168"/>
      <c r="ADX346" s="168"/>
      <c r="ADY346" s="168"/>
      <c r="ADZ346" s="168"/>
      <c r="AEA346" s="168"/>
      <c r="AEB346" s="168"/>
      <c r="AEC346" s="168"/>
      <c r="AED346" s="168"/>
      <c r="AEE346" s="168"/>
      <c r="AEF346" s="168"/>
      <c r="AEG346" s="168"/>
      <c r="AEH346" s="168"/>
      <c r="AEI346" s="168"/>
      <c r="AEJ346" s="168"/>
      <c r="AEK346" s="168"/>
      <c r="AEL346" s="168"/>
      <c r="AEM346" s="168"/>
      <c r="AEN346" s="168"/>
      <c r="AEO346" s="168"/>
      <c r="AEP346" s="168"/>
      <c r="AEQ346" s="168"/>
      <c r="AER346" s="168"/>
      <c r="AES346" s="168"/>
      <c r="AET346" s="168"/>
      <c r="AEU346" s="168"/>
      <c r="AEV346" s="168"/>
      <c r="AEW346" s="168"/>
      <c r="AEX346" s="168"/>
      <c r="AEY346" s="168"/>
      <c r="AEZ346" s="168"/>
      <c r="AFA346" s="168"/>
      <c r="AFB346" s="168"/>
      <c r="AFC346" s="168"/>
      <c r="AFD346" s="168"/>
      <c r="AFE346" s="168"/>
      <c r="AFF346" s="168"/>
      <c r="AFG346" s="168"/>
      <c r="AFH346" s="168"/>
      <c r="AFI346" s="168"/>
      <c r="AFJ346" s="168"/>
      <c r="AFK346" s="168"/>
      <c r="AFL346" s="168"/>
      <c r="AFM346" s="168"/>
      <c r="AFN346" s="168"/>
      <c r="AFO346" s="168"/>
      <c r="AFP346" s="168"/>
      <c r="AFQ346" s="168"/>
      <c r="AFR346" s="168"/>
      <c r="AFS346" s="168"/>
      <c r="AFT346" s="168"/>
      <c r="AFU346" s="168"/>
      <c r="AFV346" s="168"/>
      <c r="AFW346" s="168"/>
      <c r="AFX346" s="168"/>
      <c r="AFY346" s="168"/>
      <c r="AFZ346" s="168"/>
      <c r="AGA346" s="168"/>
      <c r="AGB346" s="168"/>
      <c r="AGC346" s="168"/>
      <c r="AGD346" s="168"/>
      <c r="AGE346" s="168"/>
      <c r="AGF346" s="168"/>
      <c r="AGG346" s="168"/>
      <c r="AGH346" s="168"/>
      <c r="AGI346" s="168"/>
      <c r="AGJ346" s="168"/>
      <c r="AGK346" s="168"/>
      <c r="AGL346" s="168"/>
      <c r="AGM346" s="168"/>
      <c r="AGN346" s="168"/>
      <c r="AGO346" s="168"/>
      <c r="AGP346" s="168"/>
      <c r="AGQ346" s="168"/>
      <c r="AGR346" s="168"/>
      <c r="AGS346" s="168"/>
      <c r="AGT346" s="168"/>
      <c r="AGU346" s="168"/>
      <c r="AGV346" s="168"/>
      <c r="AGW346" s="168"/>
      <c r="AGX346" s="168"/>
      <c r="AGY346" s="168"/>
      <c r="AGZ346" s="168"/>
      <c r="AHA346" s="168"/>
      <c r="AHB346" s="168"/>
      <c r="AHC346" s="168"/>
      <c r="AHD346" s="168"/>
      <c r="AHE346" s="168"/>
      <c r="AHF346" s="168"/>
      <c r="AHG346" s="168"/>
      <c r="AHH346" s="168"/>
      <c r="AHI346" s="168"/>
      <c r="AHJ346" s="168"/>
      <c r="AHK346" s="168"/>
      <c r="AHL346" s="168"/>
      <c r="AHM346" s="168"/>
      <c r="AHN346" s="168"/>
      <c r="AHO346" s="168"/>
      <c r="AHP346" s="168"/>
      <c r="AHQ346" s="168"/>
      <c r="AHR346" s="168"/>
      <c r="AHS346" s="168"/>
      <c r="AHT346" s="168"/>
      <c r="AHU346" s="168"/>
      <c r="AHV346" s="168"/>
      <c r="AHW346" s="168"/>
      <c r="AHX346" s="168"/>
      <c r="AHY346" s="168"/>
      <c r="AHZ346" s="168"/>
      <c r="AIA346" s="168"/>
      <c r="AIB346" s="168"/>
      <c r="AIC346" s="168"/>
      <c r="AID346" s="168"/>
      <c r="AIE346" s="168"/>
      <c r="AIF346" s="168"/>
      <c r="AIG346" s="168"/>
      <c r="AIH346" s="168"/>
      <c r="AII346" s="168"/>
      <c r="AIJ346" s="168"/>
      <c r="AIK346" s="168"/>
      <c r="AIL346" s="168"/>
      <c r="AIM346" s="168"/>
      <c r="AIN346" s="168"/>
      <c r="AIO346" s="168"/>
      <c r="AIP346" s="168"/>
      <c r="AIQ346" s="168"/>
      <c r="AIR346" s="168"/>
      <c r="AIS346" s="168"/>
      <c r="AIT346" s="168"/>
      <c r="AIU346" s="168"/>
      <c r="AIV346" s="168"/>
      <c r="AIW346" s="168"/>
      <c r="AIX346" s="168"/>
      <c r="AIY346" s="168"/>
      <c r="AIZ346" s="168"/>
      <c r="AJA346" s="168"/>
      <c r="AJB346" s="168"/>
      <c r="AJC346" s="168"/>
      <c r="AJD346" s="168"/>
      <c r="AJE346" s="168"/>
      <c r="AJF346" s="168"/>
      <c r="AJG346" s="168"/>
      <c r="AJH346" s="168"/>
      <c r="AJI346" s="168"/>
      <c r="AJJ346" s="168"/>
      <c r="AJK346" s="168"/>
      <c r="AJL346" s="168"/>
      <c r="AJM346" s="168"/>
      <c r="AJN346" s="168"/>
      <c r="AJO346" s="168"/>
      <c r="AJP346" s="168"/>
      <c r="AJQ346" s="168"/>
      <c r="AJR346" s="168"/>
      <c r="AJS346" s="168"/>
      <c r="AJT346" s="168"/>
      <c r="AJU346" s="168"/>
      <c r="AJV346" s="168"/>
      <c r="AJW346" s="168"/>
      <c r="AJX346" s="168"/>
      <c r="AJY346" s="168"/>
      <c r="AJZ346" s="168"/>
      <c r="AKA346" s="168"/>
      <c r="AKB346" s="168"/>
      <c r="AKC346" s="168"/>
      <c r="AKD346" s="168"/>
      <c r="AKE346" s="168"/>
      <c r="AKF346" s="168"/>
      <c r="AKG346" s="168"/>
      <c r="AKH346" s="168"/>
      <c r="AKI346" s="168"/>
      <c r="AKJ346" s="168"/>
      <c r="AKK346" s="168"/>
      <c r="AKL346" s="168"/>
      <c r="AKM346" s="168"/>
      <c r="AKN346" s="168"/>
      <c r="AKO346" s="168"/>
      <c r="AKP346" s="168"/>
      <c r="AKQ346" s="168"/>
      <c r="AKR346" s="168"/>
      <c r="AKS346" s="168"/>
      <c r="AKT346" s="168"/>
      <c r="AKU346" s="168"/>
      <c r="AKV346" s="168"/>
      <c r="AKW346" s="168"/>
      <c r="AKX346" s="168"/>
      <c r="AKY346" s="168"/>
      <c r="AKZ346" s="168"/>
      <c r="ALA346" s="168"/>
      <c r="ALB346" s="168"/>
      <c r="ALC346" s="168"/>
      <c r="ALD346" s="168"/>
      <c r="ALE346" s="168"/>
      <c r="ALF346" s="168"/>
      <c r="ALG346" s="168"/>
      <c r="ALH346" s="168"/>
      <c r="ALI346" s="168"/>
      <c r="ALJ346" s="168"/>
      <c r="ALK346" s="168"/>
      <c r="ALL346" s="168"/>
      <c r="ALM346" s="168"/>
      <c r="ALN346" s="168"/>
      <c r="ALO346" s="168"/>
      <c r="ALP346" s="168"/>
      <c r="ALQ346" s="168"/>
      <c r="ALR346" s="168"/>
      <c r="ALS346" s="168"/>
      <c r="ALT346" s="168"/>
      <c r="ALU346" s="168"/>
      <c r="ALV346" s="168"/>
      <c r="ALW346" s="168"/>
      <c r="ALX346" s="168"/>
      <c r="ALY346" s="168"/>
      <c r="ALZ346" s="168"/>
      <c r="AMA346" s="168"/>
    </row>
    <row r="347" spans="3:1015" s="153" customFormat="1" x14ac:dyDescent="0.3">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8"/>
      <c r="AL347" s="168"/>
      <c r="AM347" s="168"/>
      <c r="AN347" s="168"/>
      <c r="AO347" s="168"/>
      <c r="AP347" s="168"/>
      <c r="AQ347" s="168"/>
      <c r="AR347" s="168"/>
      <c r="AS347" s="168"/>
      <c r="AT347" s="168"/>
      <c r="AU347" s="168"/>
      <c r="AV347" s="168"/>
      <c r="AW347" s="168"/>
      <c r="AX347" s="168"/>
      <c r="AY347" s="168"/>
      <c r="AZ347" s="168"/>
      <c r="BA347" s="168"/>
      <c r="BB347" s="168"/>
      <c r="BC347" s="168"/>
      <c r="BD347" s="168"/>
      <c r="BE347" s="168"/>
      <c r="BF347" s="168"/>
      <c r="BG347" s="168"/>
      <c r="BH347" s="168"/>
      <c r="BI347" s="168"/>
      <c r="BJ347" s="168"/>
      <c r="BK347" s="168"/>
      <c r="BL347" s="168"/>
      <c r="BM347" s="168"/>
      <c r="BN347" s="168"/>
      <c r="BO347" s="168"/>
      <c r="BP347" s="168"/>
      <c r="BQ347" s="168"/>
      <c r="BR347" s="168"/>
      <c r="BS347" s="168"/>
      <c r="BT347" s="168"/>
      <c r="BU347" s="168"/>
      <c r="BV347" s="168"/>
      <c r="BW347" s="168"/>
      <c r="BX347" s="168"/>
      <c r="BY347" s="168"/>
      <c r="BZ347" s="168"/>
      <c r="CA347" s="168"/>
      <c r="CB347" s="168"/>
      <c r="CC347" s="168"/>
      <c r="CD347" s="168"/>
      <c r="CE347" s="168"/>
      <c r="CF347" s="168"/>
      <c r="CG347" s="168"/>
      <c r="CH347" s="168"/>
      <c r="CI347" s="168"/>
      <c r="CJ347" s="168"/>
      <c r="CK347" s="168"/>
      <c r="CL347" s="168"/>
      <c r="CM347" s="168"/>
      <c r="CN347" s="168"/>
      <c r="CO347" s="168"/>
      <c r="CP347" s="168"/>
      <c r="CQ347" s="168"/>
      <c r="CR347" s="168"/>
      <c r="CS347" s="168"/>
      <c r="CT347" s="168"/>
      <c r="CU347" s="168"/>
      <c r="CV347" s="168"/>
      <c r="CW347" s="168"/>
      <c r="CX347" s="168"/>
      <c r="CY347" s="168"/>
      <c r="CZ347" s="168"/>
      <c r="DA347" s="168"/>
      <c r="DB347" s="168"/>
      <c r="DC347" s="168"/>
      <c r="DD347" s="168"/>
      <c r="DE347" s="168"/>
      <c r="DF347" s="168"/>
      <c r="DG347" s="168"/>
      <c r="DH347" s="168"/>
      <c r="DI347" s="168"/>
      <c r="DJ347" s="168"/>
      <c r="DK347" s="168"/>
      <c r="DL347" s="168"/>
      <c r="DM347" s="168"/>
      <c r="DN347" s="168"/>
      <c r="DO347" s="168"/>
      <c r="DP347" s="168"/>
      <c r="DQ347" s="168"/>
      <c r="DR347" s="168"/>
      <c r="DS347" s="168"/>
      <c r="DT347" s="168"/>
      <c r="DU347" s="168"/>
      <c r="DV347" s="168"/>
      <c r="DW347" s="168"/>
      <c r="DX347" s="168"/>
      <c r="DY347" s="168"/>
      <c r="DZ347" s="168"/>
      <c r="EA347" s="168"/>
      <c r="EB347" s="168"/>
      <c r="EC347" s="168"/>
      <c r="ED347" s="168"/>
      <c r="EE347" s="168"/>
      <c r="EF347" s="168"/>
      <c r="EG347" s="168"/>
      <c r="EH347" s="168"/>
      <c r="EI347" s="168"/>
      <c r="EJ347" s="168"/>
      <c r="EK347" s="168"/>
      <c r="EL347" s="168"/>
      <c r="EM347" s="168"/>
      <c r="EN347" s="168"/>
      <c r="EO347" s="168"/>
      <c r="EP347" s="168"/>
      <c r="EQ347" s="168"/>
      <c r="ER347" s="168"/>
      <c r="ES347" s="168"/>
      <c r="ET347" s="168"/>
      <c r="EU347" s="168"/>
      <c r="EV347" s="168"/>
      <c r="EW347" s="168"/>
      <c r="EX347" s="168"/>
      <c r="EY347" s="168"/>
      <c r="EZ347" s="168"/>
      <c r="FA347" s="168"/>
      <c r="FB347" s="168"/>
      <c r="FC347" s="168"/>
      <c r="FD347" s="168"/>
      <c r="FE347" s="168"/>
      <c r="FF347" s="168"/>
      <c r="FG347" s="168"/>
      <c r="FH347" s="168"/>
      <c r="FI347" s="168"/>
      <c r="FJ347" s="168"/>
      <c r="FK347" s="168"/>
      <c r="FL347" s="168"/>
      <c r="FM347" s="168"/>
      <c r="FN347" s="168"/>
      <c r="FO347" s="168"/>
      <c r="FP347" s="168"/>
      <c r="FQ347" s="168"/>
      <c r="FR347" s="168"/>
      <c r="FS347" s="168"/>
      <c r="FT347" s="168"/>
      <c r="FU347" s="168"/>
      <c r="FV347" s="168"/>
      <c r="FW347" s="168"/>
      <c r="FX347" s="168"/>
      <c r="FY347" s="168"/>
      <c r="FZ347" s="168"/>
      <c r="GA347" s="168"/>
      <c r="GB347" s="168"/>
      <c r="GC347" s="168"/>
      <c r="GD347" s="168"/>
      <c r="GE347" s="168"/>
      <c r="GF347" s="168"/>
      <c r="GG347" s="168"/>
      <c r="GH347" s="168"/>
      <c r="GI347" s="168"/>
      <c r="GJ347" s="168"/>
      <c r="GK347" s="168"/>
      <c r="GL347" s="168"/>
      <c r="GM347" s="168"/>
      <c r="GN347" s="168"/>
      <c r="GO347" s="168"/>
      <c r="GP347" s="168"/>
      <c r="GQ347" s="168"/>
      <c r="GR347" s="168"/>
      <c r="GS347" s="168"/>
      <c r="GT347" s="168"/>
      <c r="GU347" s="168"/>
      <c r="GV347" s="168"/>
      <c r="GW347" s="168"/>
      <c r="GX347" s="168"/>
      <c r="GY347" s="168"/>
      <c r="GZ347" s="168"/>
      <c r="HA347" s="168"/>
      <c r="HB347" s="168"/>
      <c r="HC347" s="168"/>
      <c r="HD347" s="168"/>
      <c r="HE347" s="168"/>
      <c r="HF347" s="168"/>
      <c r="HG347" s="168"/>
      <c r="HH347" s="168"/>
      <c r="HI347" s="168"/>
      <c r="HJ347" s="168"/>
      <c r="HK347" s="168"/>
      <c r="HL347" s="168"/>
      <c r="HM347" s="168"/>
      <c r="HN347" s="168"/>
      <c r="HO347" s="168"/>
      <c r="HP347" s="168"/>
      <c r="HQ347" s="168"/>
      <c r="HR347" s="168"/>
      <c r="HS347" s="168"/>
      <c r="HT347" s="168"/>
      <c r="HU347" s="168"/>
      <c r="HV347" s="168"/>
      <c r="HW347" s="168"/>
      <c r="HX347" s="168"/>
      <c r="HY347" s="168"/>
      <c r="HZ347" s="168"/>
      <c r="IA347" s="168"/>
      <c r="IB347" s="168"/>
      <c r="IC347" s="168"/>
      <c r="ID347" s="168"/>
      <c r="IE347" s="168"/>
      <c r="IF347" s="168"/>
      <c r="IG347" s="168"/>
      <c r="IH347" s="168"/>
      <c r="II347" s="168"/>
      <c r="IJ347" s="168"/>
      <c r="IK347" s="168"/>
      <c r="IL347" s="168"/>
      <c r="IM347" s="168"/>
      <c r="IN347" s="168"/>
      <c r="IO347" s="168"/>
      <c r="IP347" s="168"/>
      <c r="IQ347" s="168"/>
      <c r="IR347" s="168"/>
      <c r="IS347" s="168"/>
      <c r="IT347" s="168"/>
      <c r="IU347" s="168"/>
      <c r="IV347" s="168"/>
      <c r="IW347" s="168"/>
      <c r="IX347" s="168"/>
      <c r="IY347" s="168"/>
      <c r="IZ347" s="168"/>
      <c r="JA347" s="168"/>
      <c r="JB347" s="168"/>
      <c r="JC347" s="168"/>
      <c r="JD347" s="168"/>
      <c r="JE347" s="168"/>
      <c r="JF347" s="168"/>
      <c r="JG347" s="168"/>
      <c r="JH347" s="168"/>
      <c r="JI347" s="168"/>
      <c r="JJ347" s="168"/>
      <c r="JK347" s="168"/>
      <c r="JL347" s="168"/>
      <c r="JM347" s="168"/>
      <c r="JN347" s="168"/>
      <c r="JO347" s="168"/>
      <c r="JP347" s="168"/>
      <c r="JQ347" s="168"/>
      <c r="JR347" s="168"/>
      <c r="JS347" s="168"/>
      <c r="JT347" s="168"/>
      <c r="JU347" s="168"/>
      <c r="JV347" s="168"/>
      <c r="JW347" s="168"/>
      <c r="JX347" s="168"/>
      <c r="JY347" s="168"/>
      <c r="JZ347" s="168"/>
      <c r="KA347" s="168"/>
      <c r="KB347" s="168"/>
      <c r="KC347" s="168"/>
      <c r="KD347" s="168"/>
      <c r="KE347" s="168"/>
      <c r="KF347" s="168"/>
      <c r="KG347" s="168"/>
      <c r="KH347" s="168"/>
      <c r="KI347" s="168"/>
      <c r="KJ347" s="168"/>
      <c r="KK347" s="168"/>
      <c r="KL347" s="168"/>
      <c r="KM347" s="168"/>
      <c r="KN347" s="168"/>
      <c r="KO347" s="168"/>
      <c r="KP347" s="168"/>
      <c r="KQ347" s="168"/>
      <c r="KR347" s="168"/>
      <c r="KS347" s="168"/>
      <c r="KT347" s="168"/>
      <c r="KU347" s="168"/>
      <c r="KV347" s="168"/>
      <c r="KW347" s="168"/>
      <c r="KX347" s="168"/>
      <c r="KY347" s="168"/>
      <c r="KZ347" s="168"/>
      <c r="LA347" s="168"/>
      <c r="LB347" s="168"/>
      <c r="LC347" s="168"/>
      <c r="LD347" s="168"/>
      <c r="LE347" s="168"/>
      <c r="LF347" s="168"/>
      <c r="LG347" s="168"/>
      <c r="LH347" s="168"/>
      <c r="LI347" s="168"/>
      <c r="LJ347" s="168"/>
      <c r="LK347" s="168"/>
      <c r="LL347" s="168"/>
      <c r="LM347" s="168"/>
      <c r="LN347" s="168"/>
      <c r="LO347" s="168"/>
      <c r="LP347" s="168"/>
      <c r="LQ347" s="168"/>
      <c r="LR347" s="168"/>
      <c r="LS347" s="168"/>
      <c r="LT347" s="168"/>
      <c r="LU347" s="168"/>
      <c r="LV347" s="168"/>
      <c r="LW347" s="168"/>
      <c r="LX347" s="168"/>
      <c r="LY347" s="168"/>
      <c r="LZ347" s="168"/>
      <c r="MA347" s="168"/>
      <c r="MB347" s="168"/>
      <c r="MC347" s="168"/>
      <c r="MD347" s="168"/>
      <c r="ME347" s="168"/>
      <c r="MF347" s="168"/>
      <c r="MG347" s="168"/>
      <c r="MH347" s="168"/>
      <c r="MI347" s="168"/>
      <c r="MJ347" s="168"/>
      <c r="MK347" s="168"/>
      <c r="ML347" s="168"/>
      <c r="MM347" s="168"/>
      <c r="MN347" s="168"/>
      <c r="MO347" s="168"/>
      <c r="MP347" s="168"/>
      <c r="MQ347" s="168"/>
      <c r="MR347" s="168"/>
      <c r="MS347" s="168"/>
      <c r="MT347" s="168"/>
      <c r="MU347" s="168"/>
      <c r="MV347" s="168"/>
      <c r="MW347" s="168"/>
      <c r="MX347" s="168"/>
      <c r="MY347" s="168"/>
      <c r="MZ347" s="168"/>
      <c r="NA347" s="168"/>
      <c r="NB347" s="168"/>
      <c r="NC347" s="168"/>
      <c r="ND347" s="168"/>
      <c r="NE347" s="168"/>
      <c r="NF347" s="168"/>
      <c r="NG347" s="168"/>
      <c r="NH347" s="168"/>
      <c r="NI347" s="168"/>
      <c r="NJ347" s="168"/>
      <c r="NK347" s="168"/>
      <c r="NL347" s="168"/>
      <c r="NM347" s="168"/>
      <c r="NN347" s="168"/>
      <c r="NO347" s="168"/>
      <c r="NP347" s="168"/>
      <c r="NQ347" s="168"/>
      <c r="NR347" s="168"/>
      <c r="NS347" s="168"/>
      <c r="NT347" s="168"/>
      <c r="NU347" s="168"/>
      <c r="NV347" s="168"/>
      <c r="NW347" s="168"/>
      <c r="NX347" s="168"/>
      <c r="NY347" s="168"/>
      <c r="NZ347" s="168"/>
      <c r="OA347" s="168"/>
      <c r="OB347" s="168"/>
      <c r="OC347" s="168"/>
      <c r="OD347" s="168"/>
      <c r="OE347" s="168"/>
      <c r="OF347" s="168"/>
      <c r="OG347" s="168"/>
      <c r="OH347" s="168"/>
      <c r="OI347" s="168"/>
      <c r="OJ347" s="168"/>
      <c r="OK347" s="168"/>
      <c r="OL347" s="168"/>
      <c r="OM347" s="168"/>
      <c r="ON347" s="168"/>
      <c r="OO347" s="168"/>
      <c r="OP347" s="168"/>
      <c r="OQ347" s="168"/>
      <c r="OR347" s="168"/>
      <c r="OS347" s="168"/>
      <c r="OT347" s="168"/>
      <c r="OU347" s="168"/>
      <c r="OV347" s="168"/>
      <c r="OW347" s="168"/>
      <c r="OX347" s="168"/>
      <c r="OY347" s="168"/>
      <c r="OZ347" s="168"/>
      <c r="PA347" s="168"/>
      <c r="PB347" s="168"/>
      <c r="PC347" s="168"/>
      <c r="PD347" s="168"/>
      <c r="PE347" s="168"/>
      <c r="PF347" s="168"/>
      <c r="PG347" s="168"/>
      <c r="PH347" s="168"/>
      <c r="PI347" s="168"/>
      <c r="PJ347" s="168"/>
      <c r="PK347" s="168"/>
      <c r="PL347" s="168"/>
      <c r="PM347" s="168"/>
      <c r="PN347" s="168"/>
      <c r="PO347" s="168"/>
      <c r="PP347" s="168"/>
      <c r="PQ347" s="168"/>
      <c r="PR347" s="168"/>
      <c r="PS347" s="168"/>
      <c r="PT347" s="168"/>
      <c r="PU347" s="168"/>
      <c r="PV347" s="168"/>
      <c r="PW347" s="168"/>
      <c r="PX347" s="168"/>
      <c r="PY347" s="168"/>
      <c r="PZ347" s="168"/>
      <c r="QA347" s="168"/>
      <c r="QB347" s="168"/>
      <c r="QC347" s="168"/>
      <c r="QD347" s="168"/>
      <c r="QE347" s="168"/>
      <c r="QF347" s="168"/>
      <c r="QG347" s="168"/>
      <c r="QH347" s="168"/>
      <c r="QI347" s="168"/>
      <c r="QJ347" s="168"/>
      <c r="QK347" s="168"/>
      <c r="QL347" s="168"/>
      <c r="QM347" s="168"/>
      <c r="QN347" s="168"/>
      <c r="QO347" s="168"/>
      <c r="QP347" s="168"/>
      <c r="QQ347" s="168"/>
      <c r="QR347" s="168"/>
      <c r="QS347" s="168"/>
      <c r="QT347" s="168"/>
      <c r="QU347" s="168"/>
      <c r="QV347" s="168"/>
      <c r="QW347" s="168"/>
      <c r="QX347" s="168"/>
      <c r="QY347" s="168"/>
      <c r="QZ347" s="168"/>
      <c r="RA347" s="168"/>
      <c r="RB347" s="168"/>
      <c r="RC347" s="168"/>
      <c r="RD347" s="168"/>
      <c r="RE347" s="168"/>
      <c r="RF347" s="168"/>
      <c r="RG347" s="168"/>
      <c r="RH347" s="168"/>
      <c r="RI347" s="168"/>
      <c r="RJ347" s="168"/>
      <c r="RK347" s="168"/>
      <c r="RL347" s="168"/>
      <c r="RM347" s="168"/>
      <c r="RN347" s="168"/>
      <c r="RO347" s="168"/>
      <c r="RP347" s="168"/>
      <c r="RQ347" s="168"/>
      <c r="RR347" s="168"/>
      <c r="RS347" s="168"/>
      <c r="RT347" s="168"/>
      <c r="RU347" s="168"/>
      <c r="RV347" s="168"/>
      <c r="RW347" s="168"/>
      <c r="RX347" s="168"/>
      <c r="RY347" s="168"/>
      <c r="RZ347" s="168"/>
      <c r="SA347" s="168"/>
      <c r="SB347" s="168"/>
      <c r="SC347" s="168"/>
      <c r="SD347" s="168"/>
      <c r="SE347" s="168"/>
      <c r="SF347" s="168"/>
      <c r="SG347" s="168"/>
      <c r="SH347" s="168"/>
      <c r="SI347" s="168"/>
      <c r="SJ347" s="168"/>
      <c r="SK347" s="168"/>
      <c r="SL347" s="168"/>
      <c r="SM347" s="168"/>
      <c r="SN347" s="168"/>
      <c r="SO347" s="168"/>
      <c r="SP347" s="168"/>
      <c r="SQ347" s="168"/>
      <c r="SR347" s="168"/>
      <c r="SS347" s="168"/>
      <c r="ST347" s="168"/>
      <c r="SU347" s="168"/>
      <c r="SV347" s="168"/>
      <c r="SW347" s="168"/>
      <c r="SX347" s="168"/>
      <c r="SY347" s="168"/>
      <c r="SZ347" s="168"/>
      <c r="TA347" s="168"/>
      <c r="TB347" s="168"/>
      <c r="TC347" s="168"/>
      <c r="TD347" s="168"/>
      <c r="TE347" s="168"/>
      <c r="TF347" s="168"/>
      <c r="TG347" s="168"/>
      <c r="TH347" s="168"/>
      <c r="TI347" s="168"/>
      <c r="TJ347" s="168"/>
      <c r="TK347" s="168"/>
      <c r="TL347" s="168"/>
      <c r="TM347" s="168"/>
      <c r="TN347" s="168"/>
      <c r="TO347" s="168"/>
      <c r="TP347" s="168"/>
      <c r="TQ347" s="168"/>
      <c r="TR347" s="168"/>
      <c r="TS347" s="168"/>
      <c r="TT347" s="168"/>
      <c r="TU347" s="168"/>
      <c r="TV347" s="168"/>
      <c r="TW347" s="168"/>
      <c r="TX347" s="168"/>
      <c r="TY347" s="168"/>
      <c r="TZ347" s="168"/>
      <c r="UA347" s="168"/>
      <c r="UB347" s="168"/>
      <c r="UC347" s="168"/>
      <c r="UD347" s="168"/>
      <c r="UE347" s="168"/>
      <c r="UF347" s="168"/>
      <c r="UG347" s="168"/>
      <c r="UH347" s="168"/>
      <c r="UI347" s="168"/>
      <c r="UJ347" s="168"/>
      <c r="UK347" s="168"/>
      <c r="UL347" s="168"/>
      <c r="UM347" s="168"/>
      <c r="UN347" s="168"/>
      <c r="UO347" s="168"/>
      <c r="UP347" s="168"/>
      <c r="UQ347" s="168"/>
      <c r="UR347" s="168"/>
      <c r="US347" s="168"/>
      <c r="UT347" s="168"/>
      <c r="UU347" s="168"/>
      <c r="UV347" s="168"/>
      <c r="UW347" s="168"/>
      <c r="UX347" s="168"/>
      <c r="UY347" s="168"/>
      <c r="UZ347" s="168"/>
      <c r="VA347" s="168"/>
      <c r="VB347" s="168"/>
      <c r="VC347" s="168"/>
      <c r="VD347" s="168"/>
      <c r="VE347" s="168"/>
      <c r="VF347" s="168"/>
      <c r="VG347" s="168"/>
      <c r="VH347" s="168"/>
      <c r="VI347" s="168"/>
      <c r="VJ347" s="168"/>
      <c r="VK347" s="168"/>
      <c r="VL347" s="168"/>
      <c r="VM347" s="168"/>
      <c r="VN347" s="168"/>
      <c r="VO347" s="168"/>
      <c r="VP347" s="168"/>
      <c r="VQ347" s="168"/>
      <c r="VR347" s="168"/>
      <c r="VS347" s="168"/>
      <c r="VT347" s="168"/>
      <c r="VU347" s="168"/>
      <c r="VV347" s="168"/>
      <c r="VW347" s="168"/>
      <c r="VX347" s="168"/>
      <c r="VY347" s="168"/>
      <c r="VZ347" s="168"/>
      <c r="WA347" s="168"/>
      <c r="WB347" s="168"/>
      <c r="WC347" s="168"/>
      <c r="WD347" s="168"/>
      <c r="WE347" s="168"/>
      <c r="WF347" s="168"/>
      <c r="WG347" s="168"/>
      <c r="WH347" s="168"/>
      <c r="WI347" s="168"/>
      <c r="WJ347" s="168"/>
      <c r="WK347" s="168"/>
      <c r="WL347" s="168"/>
      <c r="WM347" s="168"/>
      <c r="WN347" s="168"/>
      <c r="WO347" s="168"/>
      <c r="WP347" s="168"/>
      <c r="WQ347" s="168"/>
      <c r="WR347" s="168"/>
      <c r="WS347" s="168"/>
      <c r="WT347" s="168"/>
      <c r="WU347" s="168"/>
      <c r="WV347" s="168"/>
      <c r="WW347" s="168"/>
      <c r="WX347" s="168"/>
      <c r="WY347" s="168"/>
      <c r="WZ347" s="168"/>
      <c r="XA347" s="168"/>
      <c r="XB347" s="168"/>
      <c r="XC347" s="168"/>
      <c r="XD347" s="168"/>
      <c r="XE347" s="168"/>
      <c r="XF347" s="168"/>
      <c r="XG347" s="168"/>
      <c r="XH347" s="168"/>
      <c r="XI347" s="168"/>
      <c r="XJ347" s="168"/>
      <c r="XK347" s="168"/>
      <c r="XL347" s="168"/>
      <c r="XM347" s="168"/>
      <c r="XN347" s="168"/>
      <c r="XO347" s="168"/>
      <c r="XP347" s="168"/>
      <c r="XQ347" s="168"/>
      <c r="XR347" s="168"/>
      <c r="XS347" s="168"/>
      <c r="XT347" s="168"/>
      <c r="XU347" s="168"/>
      <c r="XV347" s="168"/>
      <c r="XW347" s="168"/>
      <c r="XX347" s="168"/>
      <c r="XY347" s="168"/>
      <c r="XZ347" s="168"/>
      <c r="YA347" s="168"/>
      <c r="YB347" s="168"/>
      <c r="YC347" s="168"/>
      <c r="YD347" s="168"/>
      <c r="YE347" s="168"/>
      <c r="YF347" s="168"/>
      <c r="YG347" s="168"/>
      <c r="YH347" s="168"/>
      <c r="YI347" s="168"/>
      <c r="YJ347" s="168"/>
      <c r="YK347" s="168"/>
      <c r="YL347" s="168"/>
      <c r="YM347" s="168"/>
      <c r="YN347" s="168"/>
      <c r="YO347" s="168"/>
      <c r="YP347" s="168"/>
      <c r="YQ347" s="168"/>
      <c r="YR347" s="168"/>
      <c r="YS347" s="168"/>
      <c r="YT347" s="168"/>
      <c r="YU347" s="168"/>
      <c r="YV347" s="168"/>
      <c r="YW347" s="168"/>
      <c r="YX347" s="168"/>
      <c r="YY347" s="168"/>
      <c r="YZ347" s="168"/>
      <c r="ZA347" s="168"/>
      <c r="ZB347" s="168"/>
      <c r="ZC347" s="168"/>
      <c r="ZD347" s="168"/>
      <c r="ZE347" s="168"/>
      <c r="ZF347" s="168"/>
      <c r="ZG347" s="168"/>
      <c r="ZH347" s="168"/>
      <c r="ZI347" s="168"/>
      <c r="ZJ347" s="168"/>
      <c r="ZK347" s="168"/>
      <c r="ZL347" s="168"/>
      <c r="ZM347" s="168"/>
      <c r="ZN347" s="168"/>
      <c r="ZO347" s="168"/>
      <c r="ZP347" s="168"/>
      <c r="ZQ347" s="168"/>
      <c r="ZR347" s="168"/>
      <c r="ZS347" s="168"/>
      <c r="ZT347" s="168"/>
      <c r="ZU347" s="168"/>
      <c r="ZV347" s="168"/>
      <c r="ZW347" s="168"/>
      <c r="ZX347" s="168"/>
      <c r="ZY347" s="168"/>
      <c r="ZZ347" s="168"/>
      <c r="AAA347" s="168"/>
      <c r="AAB347" s="168"/>
      <c r="AAC347" s="168"/>
      <c r="AAD347" s="168"/>
      <c r="AAE347" s="168"/>
      <c r="AAF347" s="168"/>
      <c r="AAG347" s="168"/>
      <c r="AAH347" s="168"/>
      <c r="AAI347" s="168"/>
      <c r="AAJ347" s="168"/>
      <c r="AAK347" s="168"/>
      <c r="AAL347" s="168"/>
      <c r="AAM347" s="168"/>
      <c r="AAN347" s="168"/>
      <c r="AAO347" s="168"/>
      <c r="AAP347" s="168"/>
      <c r="AAQ347" s="168"/>
      <c r="AAR347" s="168"/>
      <c r="AAS347" s="168"/>
      <c r="AAT347" s="168"/>
      <c r="AAU347" s="168"/>
      <c r="AAV347" s="168"/>
      <c r="AAW347" s="168"/>
      <c r="AAX347" s="168"/>
      <c r="AAY347" s="168"/>
      <c r="AAZ347" s="168"/>
      <c r="ABA347" s="168"/>
      <c r="ABB347" s="168"/>
      <c r="ABC347" s="168"/>
      <c r="ABD347" s="168"/>
      <c r="ABE347" s="168"/>
      <c r="ABF347" s="168"/>
      <c r="ABG347" s="168"/>
      <c r="ABH347" s="168"/>
      <c r="ABI347" s="168"/>
      <c r="ABJ347" s="168"/>
      <c r="ABK347" s="168"/>
      <c r="ABL347" s="168"/>
      <c r="ABM347" s="168"/>
      <c r="ABN347" s="168"/>
      <c r="ABO347" s="168"/>
      <c r="ABP347" s="168"/>
      <c r="ABQ347" s="168"/>
      <c r="ABR347" s="168"/>
      <c r="ABS347" s="168"/>
      <c r="ABT347" s="168"/>
      <c r="ABU347" s="168"/>
      <c r="ABV347" s="168"/>
      <c r="ABW347" s="168"/>
      <c r="ABX347" s="168"/>
      <c r="ABY347" s="168"/>
      <c r="ABZ347" s="168"/>
      <c r="ACA347" s="168"/>
      <c r="ACB347" s="168"/>
      <c r="ACC347" s="168"/>
      <c r="ACD347" s="168"/>
      <c r="ACE347" s="168"/>
      <c r="ACF347" s="168"/>
      <c r="ACG347" s="168"/>
      <c r="ACH347" s="168"/>
      <c r="ACI347" s="168"/>
      <c r="ACJ347" s="168"/>
      <c r="ACK347" s="168"/>
      <c r="ACL347" s="168"/>
      <c r="ACM347" s="168"/>
      <c r="ACN347" s="168"/>
      <c r="ACO347" s="168"/>
      <c r="ACP347" s="168"/>
      <c r="ACQ347" s="168"/>
      <c r="ACR347" s="168"/>
      <c r="ACS347" s="168"/>
      <c r="ACT347" s="168"/>
      <c r="ACU347" s="168"/>
      <c r="ACV347" s="168"/>
      <c r="ACW347" s="168"/>
      <c r="ACX347" s="168"/>
      <c r="ACY347" s="168"/>
      <c r="ACZ347" s="168"/>
      <c r="ADA347" s="168"/>
      <c r="ADB347" s="168"/>
      <c r="ADC347" s="168"/>
      <c r="ADD347" s="168"/>
      <c r="ADE347" s="168"/>
      <c r="ADF347" s="168"/>
      <c r="ADG347" s="168"/>
      <c r="ADH347" s="168"/>
      <c r="ADI347" s="168"/>
      <c r="ADJ347" s="168"/>
      <c r="ADK347" s="168"/>
      <c r="ADL347" s="168"/>
      <c r="ADM347" s="168"/>
      <c r="ADN347" s="168"/>
      <c r="ADO347" s="168"/>
      <c r="ADP347" s="168"/>
      <c r="ADQ347" s="168"/>
      <c r="ADR347" s="168"/>
      <c r="ADS347" s="168"/>
      <c r="ADT347" s="168"/>
      <c r="ADU347" s="168"/>
      <c r="ADV347" s="168"/>
      <c r="ADW347" s="168"/>
      <c r="ADX347" s="168"/>
      <c r="ADY347" s="168"/>
      <c r="ADZ347" s="168"/>
      <c r="AEA347" s="168"/>
      <c r="AEB347" s="168"/>
      <c r="AEC347" s="168"/>
      <c r="AED347" s="168"/>
      <c r="AEE347" s="168"/>
      <c r="AEF347" s="168"/>
      <c r="AEG347" s="168"/>
      <c r="AEH347" s="168"/>
      <c r="AEI347" s="168"/>
      <c r="AEJ347" s="168"/>
      <c r="AEK347" s="168"/>
      <c r="AEL347" s="168"/>
      <c r="AEM347" s="168"/>
      <c r="AEN347" s="168"/>
      <c r="AEO347" s="168"/>
      <c r="AEP347" s="168"/>
      <c r="AEQ347" s="168"/>
      <c r="AER347" s="168"/>
      <c r="AES347" s="168"/>
      <c r="AET347" s="168"/>
      <c r="AEU347" s="168"/>
      <c r="AEV347" s="168"/>
      <c r="AEW347" s="168"/>
      <c r="AEX347" s="168"/>
      <c r="AEY347" s="168"/>
      <c r="AEZ347" s="168"/>
      <c r="AFA347" s="168"/>
      <c r="AFB347" s="168"/>
      <c r="AFC347" s="168"/>
      <c r="AFD347" s="168"/>
      <c r="AFE347" s="168"/>
      <c r="AFF347" s="168"/>
      <c r="AFG347" s="168"/>
      <c r="AFH347" s="168"/>
      <c r="AFI347" s="168"/>
      <c r="AFJ347" s="168"/>
      <c r="AFK347" s="168"/>
      <c r="AFL347" s="168"/>
      <c r="AFM347" s="168"/>
      <c r="AFN347" s="168"/>
      <c r="AFO347" s="168"/>
      <c r="AFP347" s="168"/>
      <c r="AFQ347" s="168"/>
      <c r="AFR347" s="168"/>
      <c r="AFS347" s="168"/>
      <c r="AFT347" s="168"/>
      <c r="AFU347" s="168"/>
      <c r="AFV347" s="168"/>
      <c r="AFW347" s="168"/>
      <c r="AFX347" s="168"/>
      <c r="AFY347" s="168"/>
      <c r="AFZ347" s="168"/>
      <c r="AGA347" s="168"/>
      <c r="AGB347" s="168"/>
      <c r="AGC347" s="168"/>
      <c r="AGD347" s="168"/>
      <c r="AGE347" s="168"/>
      <c r="AGF347" s="168"/>
      <c r="AGG347" s="168"/>
      <c r="AGH347" s="168"/>
      <c r="AGI347" s="168"/>
      <c r="AGJ347" s="168"/>
      <c r="AGK347" s="168"/>
      <c r="AGL347" s="168"/>
      <c r="AGM347" s="168"/>
      <c r="AGN347" s="168"/>
      <c r="AGO347" s="168"/>
      <c r="AGP347" s="168"/>
      <c r="AGQ347" s="168"/>
      <c r="AGR347" s="168"/>
      <c r="AGS347" s="168"/>
      <c r="AGT347" s="168"/>
      <c r="AGU347" s="168"/>
      <c r="AGV347" s="168"/>
      <c r="AGW347" s="168"/>
      <c r="AGX347" s="168"/>
      <c r="AGY347" s="168"/>
      <c r="AGZ347" s="168"/>
      <c r="AHA347" s="168"/>
      <c r="AHB347" s="168"/>
      <c r="AHC347" s="168"/>
      <c r="AHD347" s="168"/>
      <c r="AHE347" s="168"/>
      <c r="AHF347" s="168"/>
      <c r="AHG347" s="168"/>
      <c r="AHH347" s="168"/>
      <c r="AHI347" s="168"/>
      <c r="AHJ347" s="168"/>
      <c r="AHK347" s="168"/>
      <c r="AHL347" s="168"/>
      <c r="AHM347" s="168"/>
      <c r="AHN347" s="168"/>
      <c r="AHO347" s="168"/>
      <c r="AHP347" s="168"/>
      <c r="AHQ347" s="168"/>
      <c r="AHR347" s="168"/>
      <c r="AHS347" s="168"/>
      <c r="AHT347" s="168"/>
      <c r="AHU347" s="168"/>
      <c r="AHV347" s="168"/>
      <c r="AHW347" s="168"/>
      <c r="AHX347" s="168"/>
      <c r="AHY347" s="168"/>
      <c r="AHZ347" s="168"/>
      <c r="AIA347" s="168"/>
      <c r="AIB347" s="168"/>
      <c r="AIC347" s="168"/>
      <c r="AID347" s="168"/>
      <c r="AIE347" s="168"/>
      <c r="AIF347" s="168"/>
      <c r="AIG347" s="168"/>
      <c r="AIH347" s="168"/>
      <c r="AII347" s="168"/>
      <c r="AIJ347" s="168"/>
      <c r="AIK347" s="168"/>
      <c r="AIL347" s="168"/>
      <c r="AIM347" s="168"/>
      <c r="AIN347" s="168"/>
      <c r="AIO347" s="168"/>
      <c r="AIP347" s="168"/>
      <c r="AIQ347" s="168"/>
      <c r="AIR347" s="168"/>
      <c r="AIS347" s="168"/>
      <c r="AIT347" s="168"/>
      <c r="AIU347" s="168"/>
      <c r="AIV347" s="168"/>
      <c r="AIW347" s="168"/>
      <c r="AIX347" s="168"/>
      <c r="AIY347" s="168"/>
      <c r="AIZ347" s="168"/>
      <c r="AJA347" s="168"/>
      <c r="AJB347" s="168"/>
      <c r="AJC347" s="168"/>
      <c r="AJD347" s="168"/>
      <c r="AJE347" s="168"/>
      <c r="AJF347" s="168"/>
      <c r="AJG347" s="168"/>
      <c r="AJH347" s="168"/>
      <c r="AJI347" s="168"/>
      <c r="AJJ347" s="168"/>
      <c r="AJK347" s="168"/>
      <c r="AJL347" s="168"/>
      <c r="AJM347" s="168"/>
      <c r="AJN347" s="168"/>
      <c r="AJO347" s="168"/>
      <c r="AJP347" s="168"/>
      <c r="AJQ347" s="168"/>
      <c r="AJR347" s="168"/>
      <c r="AJS347" s="168"/>
      <c r="AJT347" s="168"/>
      <c r="AJU347" s="168"/>
      <c r="AJV347" s="168"/>
      <c r="AJW347" s="168"/>
      <c r="AJX347" s="168"/>
      <c r="AJY347" s="168"/>
      <c r="AJZ347" s="168"/>
      <c r="AKA347" s="168"/>
      <c r="AKB347" s="168"/>
      <c r="AKC347" s="168"/>
      <c r="AKD347" s="168"/>
      <c r="AKE347" s="168"/>
      <c r="AKF347" s="168"/>
      <c r="AKG347" s="168"/>
      <c r="AKH347" s="168"/>
      <c r="AKI347" s="168"/>
      <c r="AKJ347" s="168"/>
      <c r="AKK347" s="168"/>
      <c r="AKL347" s="168"/>
      <c r="AKM347" s="168"/>
      <c r="AKN347" s="168"/>
      <c r="AKO347" s="168"/>
      <c r="AKP347" s="168"/>
      <c r="AKQ347" s="168"/>
      <c r="AKR347" s="168"/>
      <c r="AKS347" s="168"/>
      <c r="AKT347" s="168"/>
      <c r="AKU347" s="168"/>
      <c r="AKV347" s="168"/>
      <c r="AKW347" s="168"/>
      <c r="AKX347" s="168"/>
      <c r="AKY347" s="168"/>
      <c r="AKZ347" s="168"/>
      <c r="ALA347" s="168"/>
      <c r="ALB347" s="168"/>
      <c r="ALC347" s="168"/>
      <c r="ALD347" s="168"/>
      <c r="ALE347" s="168"/>
      <c r="ALF347" s="168"/>
      <c r="ALG347" s="168"/>
      <c r="ALH347" s="168"/>
      <c r="ALI347" s="168"/>
      <c r="ALJ347" s="168"/>
      <c r="ALK347" s="168"/>
      <c r="ALL347" s="168"/>
      <c r="ALM347" s="168"/>
      <c r="ALN347" s="168"/>
      <c r="ALO347" s="168"/>
      <c r="ALP347" s="168"/>
      <c r="ALQ347" s="168"/>
      <c r="ALR347" s="168"/>
      <c r="ALS347" s="168"/>
      <c r="ALT347" s="168"/>
      <c r="ALU347" s="168"/>
      <c r="ALV347" s="168"/>
      <c r="ALW347" s="168"/>
      <c r="ALX347" s="168"/>
      <c r="ALY347" s="168"/>
      <c r="ALZ347" s="168"/>
      <c r="AMA347" s="168"/>
    </row>
    <row r="348" spans="3:1015" s="153" customFormat="1" x14ac:dyDescent="0.3">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8"/>
      <c r="AY348" s="168"/>
      <c r="AZ348" s="168"/>
      <c r="BA348" s="168"/>
      <c r="BB348" s="168"/>
      <c r="BC348" s="168"/>
      <c r="BD348" s="168"/>
      <c r="BE348" s="168"/>
      <c r="BF348" s="168"/>
      <c r="BG348" s="168"/>
      <c r="BH348" s="168"/>
      <c r="BI348" s="168"/>
      <c r="BJ348" s="168"/>
      <c r="BK348" s="168"/>
      <c r="BL348" s="168"/>
      <c r="BM348" s="168"/>
      <c r="BN348" s="168"/>
      <c r="BO348" s="168"/>
      <c r="BP348" s="168"/>
      <c r="BQ348" s="168"/>
      <c r="BR348" s="168"/>
      <c r="BS348" s="168"/>
      <c r="BT348" s="168"/>
      <c r="BU348" s="168"/>
      <c r="BV348" s="168"/>
      <c r="BW348" s="168"/>
      <c r="BX348" s="168"/>
      <c r="BY348" s="168"/>
      <c r="BZ348" s="168"/>
      <c r="CA348" s="168"/>
      <c r="CB348" s="168"/>
      <c r="CC348" s="168"/>
      <c r="CD348" s="168"/>
      <c r="CE348" s="168"/>
      <c r="CF348" s="168"/>
      <c r="CG348" s="168"/>
      <c r="CH348" s="168"/>
      <c r="CI348" s="168"/>
      <c r="CJ348" s="168"/>
      <c r="CK348" s="168"/>
      <c r="CL348" s="168"/>
      <c r="CM348" s="168"/>
      <c r="CN348" s="168"/>
      <c r="CO348" s="168"/>
      <c r="CP348" s="168"/>
      <c r="CQ348" s="168"/>
      <c r="CR348" s="168"/>
      <c r="CS348" s="168"/>
      <c r="CT348" s="168"/>
      <c r="CU348" s="168"/>
      <c r="CV348" s="168"/>
      <c r="CW348" s="168"/>
      <c r="CX348" s="168"/>
      <c r="CY348" s="168"/>
      <c r="CZ348" s="168"/>
      <c r="DA348" s="168"/>
      <c r="DB348" s="168"/>
      <c r="DC348" s="168"/>
      <c r="DD348" s="168"/>
      <c r="DE348" s="168"/>
      <c r="DF348" s="168"/>
      <c r="DG348" s="168"/>
      <c r="DH348" s="168"/>
      <c r="DI348" s="168"/>
      <c r="DJ348" s="168"/>
      <c r="DK348" s="168"/>
      <c r="DL348" s="168"/>
      <c r="DM348" s="168"/>
      <c r="DN348" s="168"/>
      <c r="DO348" s="168"/>
      <c r="DP348" s="168"/>
      <c r="DQ348" s="168"/>
      <c r="DR348" s="168"/>
      <c r="DS348" s="168"/>
      <c r="DT348" s="168"/>
      <c r="DU348" s="168"/>
      <c r="DV348" s="168"/>
      <c r="DW348" s="168"/>
      <c r="DX348" s="168"/>
      <c r="DY348" s="168"/>
      <c r="DZ348" s="168"/>
      <c r="EA348" s="168"/>
      <c r="EB348" s="168"/>
      <c r="EC348" s="168"/>
      <c r="ED348" s="168"/>
      <c r="EE348" s="168"/>
      <c r="EF348" s="168"/>
      <c r="EG348" s="168"/>
      <c r="EH348" s="168"/>
      <c r="EI348" s="168"/>
      <c r="EJ348" s="168"/>
      <c r="EK348" s="168"/>
      <c r="EL348" s="168"/>
      <c r="EM348" s="168"/>
      <c r="EN348" s="168"/>
      <c r="EO348" s="168"/>
      <c r="EP348" s="168"/>
      <c r="EQ348" s="168"/>
      <c r="ER348" s="168"/>
      <c r="ES348" s="168"/>
      <c r="ET348" s="168"/>
      <c r="EU348" s="168"/>
      <c r="EV348" s="168"/>
      <c r="EW348" s="168"/>
      <c r="EX348" s="168"/>
      <c r="EY348" s="168"/>
      <c r="EZ348" s="168"/>
      <c r="FA348" s="168"/>
      <c r="FB348" s="168"/>
      <c r="FC348" s="168"/>
      <c r="FD348" s="168"/>
      <c r="FE348" s="168"/>
      <c r="FF348" s="168"/>
      <c r="FG348" s="168"/>
      <c r="FH348" s="168"/>
      <c r="FI348" s="168"/>
      <c r="FJ348" s="168"/>
      <c r="FK348" s="168"/>
      <c r="FL348" s="168"/>
      <c r="FM348" s="168"/>
      <c r="FN348" s="168"/>
      <c r="FO348" s="168"/>
      <c r="FP348" s="168"/>
      <c r="FQ348" s="168"/>
      <c r="FR348" s="168"/>
      <c r="FS348" s="168"/>
      <c r="FT348" s="168"/>
      <c r="FU348" s="168"/>
      <c r="FV348" s="168"/>
      <c r="FW348" s="168"/>
      <c r="FX348" s="168"/>
      <c r="FY348" s="168"/>
      <c r="FZ348" s="168"/>
      <c r="GA348" s="168"/>
      <c r="GB348" s="168"/>
      <c r="GC348" s="168"/>
      <c r="GD348" s="168"/>
      <c r="GE348" s="168"/>
      <c r="GF348" s="168"/>
      <c r="GG348" s="168"/>
      <c r="GH348" s="168"/>
      <c r="GI348" s="168"/>
      <c r="GJ348" s="168"/>
      <c r="GK348" s="168"/>
      <c r="GL348" s="168"/>
      <c r="GM348" s="168"/>
      <c r="GN348" s="168"/>
      <c r="GO348" s="168"/>
      <c r="GP348" s="168"/>
      <c r="GQ348" s="168"/>
      <c r="GR348" s="168"/>
      <c r="GS348" s="168"/>
      <c r="GT348" s="168"/>
      <c r="GU348" s="168"/>
      <c r="GV348" s="168"/>
      <c r="GW348" s="168"/>
      <c r="GX348" s="168"/>
      <c r="GY348" s="168"/>
      <c r="GZ348" s="168"/>
      <c r="HA348" s="168"/>
      <c r="HB348" s="168"/>
      <c r="HC348" s="168"/>
      <c r="HD348" s="168"/>
      <c r="HE348" s="168"/>
      <c r="HF348" s="168"/>
      <c r="HG348" s="168"/>
      <c r="HH348" s="168"/>
      <c r="HI348" s="168"/>
      <c r="HJ348" s="168"/>
      <c r="HK348" s="168"/>
      <c r="HL348" s="168"/>
      <c r="HM348" s="168"/>
      <c r="HN348" s="168"/>
      <c r="HO348" s="168"/>
      <c r="HP348" s="168"/>
      <c r="HQ348" s="168"/>
      <c r="HR348" s="168"/>
      <c r="HS348" s="168"/>
      <c r="HT348" s="168"/>
      <c r="HU348" s="168"/>
      <c r="HV348" s="168"/>
      <c r="HW348" s="168"/>
      <c r="HX348" s="168"/>
      <c r="HY348" s="168"/>
      <c r="HZ348" s="168"/>
      <c r="IA348" s="168"/>
      <c r="IB348" s="168"/>
      <c r="IC348" s="168"/>
      <c r="ID348" s="168"/>
      <c r="IE348" s="168"/>
      <c r="IF348" s="168"/>
      <c r="IG348" s="168"/>
      <c r="IH348" s="168"/>
      <c r="II348" s="168"/>
      <c r="IJ348" s="168"/>
      <c r="IK348" s="168"/>
      <c r="IL348" s="168"/>
      <c r="IM348" s="168"/>
      <c r="IN348" s="168"/>
      <c r="IO348" s="168"/>
      <c r="IP348" s="168"/>
      <c r="IQ348" s="168"/>
      <c r="IR348" s="168"/>
      <c r="IS348" s="168"/>
      <c r="IT348" s="168"/>
      <c r="IU348" s="168"/>
      <c r="IV348" s="168"/>
      <c r="IW348" s="168"/>
      <c r="IX348" s="168"/>
      <c r="IY348" s="168"/>
      <c r="IZ348" s="168"/>
      <c r="JA348" s="168"/>
      <c r="JB348" s="168"/>
      <c r="JC348" s="168"/>
      <c r="JD348" s="168"/>
      <c r="JE348" s="168"/>
      <c r="JF348" s="168"/>
      <c r="JG348" s="168"/>
      <c r="JH348" s="168"/>
      <c r="JI348" s="168"/>
      <c r="JJ348" s="168"/>
      <c r="JK348" s="168"/>
      <c r="JL348" s="168"/>
      <c r="JM348" s="168"/>
      <c r="JN348" s="168"/>
      <c r="JO348" s="168"/>
      <c r="JP348" s="168"/>
      <c r="JQ348" s="168"/>
      <c r="JR348" s="168"/>
      <c r="JS348" s="168"/>
      <c r="JT348" s="168"/>
      <c r="JU348" s="168"/>
      <c r="JV348" s="168"/>
      <c r="JW348" s="168"/>
      <c r="JX348" s="168"/>
      <c r="JY348" s="168"/>
      <c r="JZ348" s="168"/>
      <c r="KA348" s="168"/>
      <c r="KB348" s="168"/>
      <c r="KC348" s="168"/>
      <c r="KD348" s="168"/>
      <c r="KE348" s="168"/>
      <c r="KF348" s="168"/>
      <c r="KG348" s="168"/>
      <c r="KH348" s="168"/>
      <c r="KI348" s="168"/>
      <c r="KJ348" s="168"/>
      <c r="KK348" s="168"/>
      <c r="KL348" s="168"/>
      <c r="KM348" s="168"/>
      <c r="KN348" s="168"/>
      <c r="KO348" s="168"/>
      <c r="KP348" s="168"/>
      <c r="KQ348" s="168"/>
      <c r="KR348" s="168"/>
      <c r="KS348" s="168"/>
      <c r="KT348" s="168"/>
      <c r="KU348" s="168"/>
      <c r="KV348" s="168"/>
      <c r="KW348" s="168"/>
      <c r="KX348" s="168"/>
      <c r="KY348" s="168"/>
      <c r="KZ348" s="168"/>
      <c r="LA348" s="168"/>
      <c r="LB348" s="168"/>
      <c r="LC348" s="168"/>
      <c r="LD348" s="168"/>
      <c r="LE348" s="168"/>
      <c r="LF348" s="168"/>
      <c r="LG348" s="168"/>
      <c r="LH348" s="168"/>
      <c r="LI348" s="168"/>
      <c r="LJ348" s="168"/>
      <c r="LK348" s="168"/>
      <c r="LL348" s="168"/>
      <c r="LM348" s="168"/>
      <c r="LN348" s="168"/>
      <c r="LO348" s="168"/>
      <c r="LP348" s="168"/>
      <c r="LQ348" s="168"/>
      <c r="LR348" s="168"/>
      <c r="LS348" s="168"/>
      <c r="LT348" s="168"/>
      <c r="LU348" s="168"/>
      <c r="LV348" s="168"/>
      <c r="LW348" s="168"/>
      <c r="LX348" s="168"/>
      <c r="LY348" s="168"/>
      <c r="LZ348" s="168"/>
      <c r="MA348" s="168"/>
      <c r="MB348" s="168"/>
      <c r="MC348" s="168"/>
      <c r="MD348" s="168"/>
      <c r="ME348" s="168"/>
      <c r="MF348" s="168"/>
      <c r="MG348" s="168"/>
      <c r="MH348" s="168"/>
      <c r="MI348" s="168"/>
      <c r="MJ348" s="168"/>
      <c r="MK348" s="168"/>
      <c r="ML348" s="168"/>
      <c r="MM348" s="168"/>
      <c r="MN348" s="168"/>
      <c r="MO348" s="168"/>
      <c r="MP348" s="168"/>
      <c r="MQ348" s="168"/>
      <c r="MR348" s="168"/>
      <c r="MS348" s="168"/>
      <c r="MT348" s="168"/>
      <c r="MU348" s="168"/>
      <c r="MV348" s="168"/>
      <c r="MW348" s="168"/>
      <c r="MX348" s="168"/>
      <c r="MY348" s="168"/>
      <c r="MZ348" s="168"/>
      <c r="NA348" s="168"/>
      <c r="NB348" s="168"/>
      <c r="NC348" s="168"/>
      <c r="ND348" s="168"/>
      <c r="NE348" s="168"/>
      <c r="NF348" s="168"/>
      <c r="NG348" s="168"/>
      <c r="NH348" s="168"/>
      <c r="NI348" s="168"/>
      <c r="NJ348" s="168"/>
      <c r="NK348" s="168"/>
      <c r="NL348" s="168"/>
      <c r="NM348" s="168"/>
      <c r="NN348" s="168"/>
      <c r="NO348" s="168"/>
      <c r="NP348" s="168"/>
      <c r="NQ348" s="168"/>
      <c r="NR348" s="168"/>
      <c r="NS348" s="168"/>
      <c r="NT348" s="168"/>
      <c r="NU348" s="168"/>
      <c r="NV348" s="168"/>
      <c r="NW348" s="168"/>
      <c r="NX348" s="168"/>
      <c r="NY348" s="168"/>
      <c r="NZ348" s="168"/>
      <c r="OA348" s="168"/>
      <c r="OB348" s="168"/>
      <c r="OC348" s="168"/>
      <c r="OD348" s="168"/>
      <c r="OE348" s="168"/>
      <c r="OF348" s="168"/>
      <c r="OG348" s="168"/>
      <c r="OH348" s="168"/>
      <c r="OI348" s="168"/>
      <c r="OJ348" s="168"/>
      <c r="OK348" s="168"/>
      <c r="OL348" s="168"/>
      <c r="OM348" s="168"/>
      <c r="ON348" s="168"/>
      <c r="OO348" s="168"/>
      <c r="OP348" s="168"/>
      <c r="OQ348" s="168"/>
      <c r="OR348" s="168"/>
      <c r="OS348" s="168"/>
      <c r="OT348" s="168"/>
      <c r="OU348" s="168"/>
      <c r="OV348" s="168"/>
      <c r="OW348" s="168"/>
      <c r="OX348" s="168"/>
      <c r="OY348" s="168"/>
      <c r="OZ348" s="168"/>
      <c r="PA348" s="168"/>
      <c r="PB348" s="168"/>
      <c r="PC348" s="168"/>
      <c r="PD348" s="168"/>
      <c r="PE348" s="168"/>
      <c r="PF348" s="168"/>
      <c r="PG348" s="168"/>
      <c r="PH348" s="168"/>
      <c r="PI348" s="168"/>
      <c r="PJ348" s="168"/>
      <c r="PK348" s="168"/>
      <c r="PL348" s="168"/>
      <c r="PM348" s="168"/>
      <c r="PN348" s="168"/>
      <c r="PO348" s="168"/>
      <c r="PP348" s="168"/>
      <c r="PQ348" s="168"/>
      <c r="PR348" s="168"/>
      <c r="PS348" s="168"/>
      <c r="PT348" s="168"/>
      <c r="PU348" s="168"/>
      <c r="PV348" s="168"/>
      <c r="PW348" s="168"/>
      <c r="PX348" s="168"/>
      <c r="PY348" s="168"/>
      <c r="PZ348" s="168"/>
      <c r="QA348" s="168"/>
      <c r="QB348" s="168"/>
      <c r="QC348" s="168"/>
      <c r="QD348" s="168"/>
      <c r="QE348" s="168"/>
      <c r="QF348" s="168"/>
      <c r="QG348" s="168"/>
      <c r="QH348" s="168"/>
      <c r="QI348" s="168"/>
      <c r="QJ348" s="168"/>
      <c r="QK348" s="168"/>
      <c r="QL348" s="168"/>
      <c r="QM348" s="168"/>
      <c r="QN348" s="168"/>
      <c r="QO348" s="168"/>
      <c r="QP348" s="168"/>
      <c r="QQ348" s="168"/>
      <c r="QR348" s="168"/>
      <c r="QS348" s="168"/>
      <c r="QT348" s="168"/>
      <c r="QU348" s="168"/>
      <c r="QV348" s="168"/>
      <c r="QW348" s="168"/>
      <c r="QX348" s="168"/>
      <c r="QY348" s="168"/>
      <c r="QZ348" s="168"/>
      <c r="RA348" s="168"/>
      <c r="RB348" s="168"/>
      <c r="RC348" s="168"/>
      <c r="RD348" s="168"/>
      <c r="RE348" s="168"/>
      <c r="RF348" s="168"/>
      <c r="RG348" s="168"/>
      <c r="RH348" s="168"/>
      <c r="RI348" s="168"/>
      <c r="RJ348" s="168"/>
      <c r="RK348" s="168"/>
      <c r="RL348" s="168"/>
      <c r="RM348" s="168"/>
      <c r="RN348" s="168"/>
      <c r="RO348" s="168"/>
      <c r="RP348" s="168"/>
      <c r="RQ348" s="168"/>
      <c r="RR348" s="168"/>
      <c r="RS348" s="168"/>
      <c r="RT348" s="168"/>
      <c r="RU348" s="168"/>
      <c r="RV348" s="168"/>
      <c r="RW348" s="168"/>
      <c r="RX348" s="168"/>
      <c r="RY348" s="168"/>
      <c r="RZ348" s="168"/>
      <c r="SA348" s="168"/>
      <c r="SB348" s="168"/>
      <c r="SC348" s="168"/>
      <c r="SD348" s="168"/>
      <c r="SE348" s="168"/>
      <c r="SF348" s="168"/>
      <c r="SG348" s="168"/>
      <c r="SH348" s="168"/>
      <c r="SI348" s="168"/>
      <c r="SJ348" s="168"/>
      <c r="SK348" s="168"/>
      <c r="SL348" s="168"/>
      <c r="SM348" s="168"/>
      <c r="SN348" s="168"/>
      <c r="SO348" s="168"/>
      <c r="SP348" s="168"/>
      <c r="SQ348" s="168"/>
      <c r="SR348" s="168"/>
      <c r="SS348" s="168"/>
      <c r="ST348" s="168"/>
      <c r="SU348" s="168"/>
      <c r="SV348" s="168"/>
      <c r="SW348" s="168"/>
      <c r="SX348" s="168"/>
      <c r="SY348" s="168"/>
      <c r="SZ348" s="168"/>
      <c r="TA348" s="168"/>
      <c r="TB348" s="168"/>
      <c r="TC348" s="168"/>
      <c r="TD348" s="168"/>
      <c r="TE348" s="168"/>
      <c r="TF348" s="168"/>
      <c r="TG348" s="168"/>
      <c r="TH348" s="168"/>
      <c r="TI348" s="168"/>
      <c r="TJ348" s="168"/>
      <c r="TK348" s="168"/>
      <c r="TL348" s="168"/>
      <c r="TM348" s="168"/>
      <c r="TN348" s="168"/>
      <c r="TO348" s="168"/>
      <c r="TP348" s="168"/>
      <c r="TQ348" s="168"/>
      <c r="TR348" s="168"/>
      <c r="TS348" s="168"/>
      <c r="TT348" s="168"/>
      <c r="TU348" s="168"/>
      <c r="TV348" s="168"/>
      <c r="TW348" s="168"/>
      <c r="TX348" s="168"/>
      <c r="TY348" s="168"/>
      <c r="TZ348" s="168"/>
      <c r="UA348" s="168"/>
      <c r="UB348" s="168"/>
      <c r="UC348" s="168"/>
      <c r="UD348" s="168"/>
      <c r="UE348" s="168"/>
      <c r="UF348" s="168"/>
      <c r="UG348" s="168"/>
      <c r="UH348" s="168"/>
      <c r="UI348" s="168"/>
      <c r="UJ348" s="168"/>
      <c r="UK348" s="168"/>
      <c r="UL348" s="168"/>
      <c r="UM348" s="168"/>
      <c r="UN348" s="168"/>
      <c r="UO348" s="168"/>
      <c r="UP348" s="168"/>
      <c r="UQ348" s="168"/>
      <c r="UR348" s="168"/>
      <c r="US348" s="168"/>
      <c r="UT348" s="168"/>
      <c r="UU348" s="168"/>
      <c r="UV348" s="168"/>
      <c r="UW348" s="168"/>
      <c r="UX348" s="168"/>
      <c r="UY348" s="168"/>
      <c r="UZ348" s="168"/>
      <c r="VA348" s="168"/>
      <c r="VB348" s="168"/>
      <c r="VC348" s="168"/>
      <c r="VD348" s="168"/>
      <c r="VE348" s="168"/>
      <c r="VF348" s="168"/>
      <c r="VG348" s="168"/>
      <c r="VH348" s="168"/>
      <c r="VI348" s="168"/>
      <c r="VJ348" s="168"/>
      <c r="VK348" s="168"/>
      <c r="VL348" s="168"/>
      <c r="VM348" s="168"/>
      <c r="VN348" s="168"/>
      <c r="VO348" s="168"/>
      <c r="VP348" s="168"/>
      <c r="VQ348" s="168"/>
      <c r="VR348" s="168"/>
      <c r="VS348" s="168"/>
      <c r="VT348" s="168"/>
      <c r="VU348" s="168"/>
      <c r="VV348" s="168"/>
      <c r="VW348" s="168"/>
      <c r="VX348" s="168"/>
      <c r="VY348" s="168"/>
      <c r="VZ348" s="168"/>
      <c r="WA348" s="168"/>
      <c r="WB348" s="168"/>
      <c r="WC348" s="168"/>
      <c r="WD348" s="168"/>
      <c r="WE348" s="168"/>
      <c r="WF348" s="168"/>
      <c r="WG348" s="168"/>
      <c r="WH348" s="168"/>
      <c r="WI348" s="168"/>
      <c r="WJ348" s="168"/>
      <c r="WK348" s="168"/>
      <c r="WL348" s="168"/>
      <c r="WM348" s="168"/>
      <c r="WN348" s="168"/>
      <c r="WO348" s="168"/>
      <c r="WP348" s="168"/>
      <c r="WQ348" s="168"/>
      <c r="WR348" s="168"/>
      <c r="WS348" s="168"/>
      <c r="WT348" s="168"/>
      <c r="WU348" s="168"/>
      <c r="WV348" s="168"/>
      <c r="WW348" s="168"/>
      <c r="WX348" s="168"/>
      <c r="WY348" s="168"/>
      <c r="WZ348" s="168"/>
      <c r="XA348" s="168"/>
      <c r="XB348" s="168"/>
      <c r="XC348" s="168"/>
      <c r="XD348" s="168"/>
      <c r="XE348" s="168"/>
      <c r="XF348" s="168"/>
      <c r="XG348" s="168"/>
      <c r="XH348" s="168"/>
      <c r="XI348" s="168"/>
      <c r="XJ348" s="168"/>
      <c r="XK348" s="168"/>
      <c r="XL348" s="168"/>
      <c r="XM348" s="168"/>
      <c r="XN348" s="168"/>
      <c r="XO348" s="168"/>
      <c r="XP348" s="168"/>
      <c r="XQ348" s="168"/>
      <c r="XR348" s="168"/>
      <c r="XS348" s="168"/>
      <c r="XT348" s="168"/>
      <c r="XU348" s="168"/>
      <c r="XV348" s="168"/>
      <c r="XW348" s="168"/>
      <c r="XX348" s="168"/>
      <c r="XY348" s="168"/>
      <c r="XZ348" s="168"/>
      <c r="YA348" s="168"/>
      <c r="YB348" s="168"/>
      <c r="YC348" s="168"/>
      <c r="YD348" s="168"/>
      <c r="YE348" s="168"/>
      <c r="YF348" s="168"/>
      <c r="YG348" s="168"/>
      <c r="YH348" s="168"/>
      <c r="YI348" s="168"/>
      <c r="YJ348" s="168"/>
      <c r="YK348" s="168"/>
      <c r="YL348" s="168"/>
      <c r="YM348" s="168"/>
      <c r="YN348" s="168"/>
      <c r="YO348" s="168"/>
      <c r="YP348" s="168"/>
      <c r="YQ348" s="168"/>
      <c r="YR348" s="168"/>
      <c r="YS348" s="168"/>
      <c r="YT348" s="168"/>
      <c r="YU348" s="168"/>
      <c r="YV348" s="168"/>
      <c r="YW348" s="168"/>
      <c r="YX348" s="168"/>
      <c r="YY348" s="168"/>
      <c r="YZ348" s="168"/>
      <c r="ZA348" s="168"/>
      <c r="ZB348" s="168"/>
      <c r="ZC348" s="168"/>
      <c r="ZD348" s="168"/>
      <c r="ZE348" s="168"/>
      <c r="ZF348" s="168"/>
      <c r="ZG348" s="168"/>
      <c r="ZH348" s="168"/>
      <c r="ZI348" s="168"/>
      <c r="ZJ348" s="168"/>
      <c r="ZK348" s="168"/>
      <c r="ZL348" s="168"/>
      <c r="ZM348" s="168"/>
      <c r="ZN348" s="168"/>
      <c r="ZO348" s="168"/>
      <c r="ZP348" s="168"/>
      <c r="ZQ348" s="168"/>
      <c r="ZR348" s="168"/>
      <c r="ZS348" s="168"/>
      <c r="ZT348" s="168"/>
      <c r="ZU348" s="168"/>
      <c r="ZV348" s="168"/>
      <c r="ZW348" s="168"/>
      <c r="ZX348" s="168"/>
      <c r="ZY348" s="168"/>
      <c r="ZZ348" s="168"/>
      <c r="AAA348" s="168"/>
      <c r="AAB348" s="168"/>
      <c r="AAC348" s="168"/>
      <c r="AAD348" s="168"/>
      <c r="AAE348" s="168"/>
      <c r="AAF348" s="168"/>
      <c r="AAG348" s="168"/>
      <c r="AAH348" s="168"/>
      <c r="AAI348" s="168"/>
      <c r="AAJ348" s="168"/>
      <c r="AAK348" s="168"/>
      <c r="AAL348" s="168"/>
      <c r="AAM348" s="168"/>
      <c r="AAN348" s="168"/>
      <c r="AAO348" s="168"/>
      <c r="AAP348" s="168"/>
      <c r="AAQ348" s="168"/>
      <c r="AAR348" s="168"/>
      <c r="AAS348" s="168"/>
      <c r="AAT348" s="168"/>
      <c r="AAU348" s="168"/>
      <c r="AAV348" s="168"/>
      <c r="AAW348" s="168"/>
      <c r="AAX348" s="168"/>
      <c r="AAY348" s="168"/>
      <c r="AAZ348" s="168"/>
      <c r="ABA348" s="168"/>
      <c r="ABB348" s="168"/>
      <c r="ABC348" s="168"/>
      <c r="ABD348" s="168"/>
      <c r="ABE348" s="168"/>
      <c r="ABF348" s="168"/>
      <c r="ABG348" s="168"/>
      <c r="ABH348" s="168"/>
      <c r="ABI348" s="168"/>
      <c r="ABJ348" s="168"/>
      <c r="ABK348" s="168"/>
      <c r="ABL348" s="168"/>
      <c r="ABM348" s="168"/>
      <c r="ABN348" s="168"/>
      <c r="ABO348" s="168"/>
      <c r="ABP348" s="168"/>
      <c r="ABQ348" s="168"/>
      <c r="ABR348" s="168"/>
      <c r="ABS348" s="168"/>
      <c r="ABT348" s="168"/>
      <c r="ABU348" s="168"/>
      <c r="ABV348" s="168"/>
      <c r="ABW348" s="168"/>
      <c r="ABX348" s="168"/>
      <c r="ABY348" s="168"/>
      <c r="ABZ348" s="168"/>
      <c r="ACA348" s="168"/>
      <c r="ACB348" s="168"/>
      <c r="ACC348" s="168"/>
      <c r="ACD348" s="168"/>
      <c r="ACE348" s="168"/>
      <c r="ACF348" s="168"/>
      <c r="ACG348" s="168"/>
      <c r="ACH348" s="168"/>
      <c r="ACI348" s="168"/>
      <c r="ACJ348" s="168"/>
      <c r="ACK348" s="168"/>
      <c r="ACL348" s="168"/>
      <c r="ACM348" s="168"/>
      <c r="ACN348" s="168"/>
      <c r="ACO348" s="168"/>
      <c r="ACP348" s="168"/>
      <c r="ACQ348" s="168"/>
      <c r="ACR348" s="168"/>
      <c r="ACS348" s="168"/>
      <c r="ACT348" s="168"/>
      <c r="ACU348" s="168"/>
      <c r="ACV348" s="168"/>
      <c r="ACW348" s="168"/>
      <c r="ACX348" s="168"/>
      <c r="ACY348" s="168"/>
      <c r="ACZ348" s="168"/>
      <c r="ADA348" s="168"/>
      <c r="ADB348" s="168"/>
      <c r="ADC348" s="168"/>
      <c r="ADD348" s="168"/>
      <c r="ADE348" s="168"/>
      <c r="ADF348" s="168"/>
      <c r="ADG348" s="168"/>
      <c r="ADH348" s="168"/>
      <c r="ADI348" s="168"/>
      <c r="ADJ348" s="168"/>
      <c r="ADK348" s="168"/>
      <c r="ADL348" s="168"/>
      <c r="ADM348" s="168"/>
      <c r="ADN348" s="168"/>
      <c r="ADO348" s="168"/>
      <c r="ADP348" s="168"/>
      <c r="ADQ348" s="168"/>
      <c r="ADR348" s="168"/>
      <c r="ADS348" s="168"/>
      <c r="ADT348" s="168"/>
      <c r="ADU348" s="168"/>
      <c r="ADV348" s="168"/>
      <c r="ADW348" s="168"/>
      <c r="ADX348" s="168"/>
      <c r="ADY348" s="168"/>
      <c r="ADZ348" s="168"/>
      <c r="AEA348" s="168"/>
      <c r="AEB348" s="168"/>
      <c r="AEC348" s="168"/>
      <c r="AED348" s="168"/>
      <c r="AEE348" s="168"/>
      <c r="AEF348" s="168"/>
      <c r="AEG348" s="168"/>
      <c r="AEH348" s="168"/>
      <c r="AEI348" s="168"/>
      <c r="AEJ348" s="168"/>
      <c r="AEK348" s="168"/>
      <c r="AEL348" s="168"/>
      <c r="AEM348" s="168"/>
      <c r="AEN348" s="168"/>
      <c r="AEO348" s="168"/>
      <c r="AEP348" s="168"/>
      <c r="AEQ348" s="168"/>
      <c r="AER348" s="168"/>
      <c r="AES348" s="168"/>
      <c r="AET348" s="168"/>
      <c r="AEU348" s="168"/>
      <c r="AEV348" s="168"/>
      <c r="AEW348" s="168"/>
      <c r="AEX348" s="168"/>
      <c r="AEY348" s="168"/>
      <c r="AEZ348" s="168"/>
      <c r="AFA348" s="168"/>
      <c r="AFB348" s="168"/>
      <c r="AFC348" s="168"/>
      <c r="AFD348" s="168"/>
      <c r="AFE348" s="168"/>
      <c r="AFF348" s="168"/>
      <c r="AFG348" s="168"/>
      <c r="AFH348" s="168"/>
      <c r="AFI348" s="168"/>
      <c r="AFJ348" s="168"/>
      <c r="AFK348" s="168"/>
      <c r="AFL348" s="168"/>
      <c r="AFM348" s="168"/>
      <c r="AFN348" s="168"/>
      <c r="AFO348" s="168"/>
      <c r="AFP348" s="168"/>
      <c r="AFQ348" s="168"/>
      <c r="AFR348" s="168"/>
      <c r="AFS348" s="168"/>
      <c r="AFT348" s="168"/>
      <c r="AFU348" s="168"/>
      <c r="AFV348" s="168"/>
      <c r="AFW348" s="168"/>
      <c r="AFX348" s="168"/>
      <c r="AFY348" s="168"/>
      <c r="AFZ348" s="168"/>
      <c r="AGA348" s="168"/>
      <c r="AGB348" s="168"/>
      <c r="AGC348" s="168"/>
      <c r="AGD348" s="168"/>
      <c r="AGE348" s="168"/>
      <c r="AGF348" s="168"/>
      <c r="AGG348" s="168"/>
      <c r="AGH348" s="168"/>
      <c r="AGI348" s="168"/>
      <c r="AGJ348" s="168"/>
      <c r="AGK348" s="168"/>
      <c r="AGL348" s="168"/>
      <c r="AGM348" s="168"/>
      <c r="AGN348" s="168"/>
      <c r="AGO348" s="168"/>
      <c r="AGP348" s="168"/>
      <c r="AGQ348" s="168"/>
      <c r="AGR348" s="168"/>
      <c r="AGS348" s="168"/>
      <c r="AGT348" s="168"/>
      <c r="AGU348" s="168"/>
      <c r="AGV348" s="168"/>
      <c r="AGW348" s="168"/>
      <c r="AGX348" s="168"/>
      <c r="AGY348" s="168"/>
      <c r="AGZ348" s="168"/>
      <c r="AHA348" s="168"/>
      <c r="AHB348" s="168"/>
      <c r="AHC348" s="168"/>
      <c r="AHD348" s="168"/>
      <c r="AHE348" s="168"/>
      <c r="AHF348" s="168"/>
      <c r="AHG348" s="168"/>
      <c r="AHH348" s="168"/>
      <c r="AHI348" s="168"/>
      <c r="AHJ348" s="168"/>
      <c r="AHK348" s="168"/>
      <c r="AHL348" s="168"/>
      <c r="AHM348" s="168"/>
      <c r="AHN348" s="168"/>
      <c r="AHO348" s="168"/>
      <c r="AHP348" s="168"/>
      <c r="AHQ348" s="168"/>
      <c r="AHR348" s="168"/>
      <c r="AHS348" s="168"/>
      <c r="AHT348" s="168"/>
      <c r="AHU348" s="168"/>
      <c r="AHV348" s="168"/>
      <c r="AHW348" s="168"/>
      <c r="AHX348" s="168"/>
      <c r="AHY348" s="168"/>
      <c r="AHZ348" s="168"/>
      <c r="AIA348" s="168"/>
      <c r="AIB348" s="168"/>
      <c r="AIC348" s="168"/>
      <c r="AID348" s="168"/>
      <c r="AIE348" s="168"/>
      <c r="AIF348" s="168"/>
      <c r="AIG348" s="168"/>
      <c r="AIH348" s="168"/>
      <c r="AII348" s="168"/>
      <c r="AIJ348" s="168"/>
      <c r="AIK348" s="168"/>
      <c r="AIL348" s="168"/>
      <c r="AIM348" s="168"/>
      <c r="AIN348" s="168"/>
      <c r="AIO348" s="168"/>
      <c r="AIP348" s="168"/>
      <c r="AIQ348" s="168"/>
      <c r="AIR348" s="168"/>
      <c r="AIS348" s="168"/>
      <c r="AIT348" s="168"/>
      <c r="AIU348" s="168"/>
      <c r="AIV348" s="168"/>
      <c r="AIW348" s="168"/>
      <c r="AIX348" s="168"/>
      <c r="AIY348" s="168"/>
      <c r="AIZ348" s="168"/>
      <c r="AJA348" s="168"/>
      <c r="AJB348" s="168"/>
      <c r="AJC348" s="168"/>
      <c r="AJD348" s="168"/>
      <c r="AJE348" s="168"/>
      <c r="AJF348" s="168"/>
      <c r="AJG348" s="168"/>
      <c r="AJH348" s="168"/>
      <c r="AJI348" s="168"/>
      <c r="AJJ348" s="168"/>
      <c r="AJK348" s="168"/>
      <c r="AJL348" s="168"/>
      <c r="AJM348" s="168"/>
      <c r="AJN348" s="168"/>
      <c r="AJO348" s="168"/>
      <c r="AJP348" s="168"/>
      <c r="AJQ348" s="168"/>
      <c r="AJR348" s="168"/>
      <c r="AJS348" s="168"/>
      <c r="AJT348" s="168"/>
      <c r="AJU348" s="168"/>
      <c r="AJV348" s="168"/>
      <c r="AJW348" s="168"/>
      <c r="AJX348" s="168"/>
      <c r="AJY348" s="168"/>
      <c r="AJZ348" s="168"/>
      <c r="AKA348" s="168"/>
      <c r="AKB348" s="168"/>
      <c r="AKC348" s="168"/>
      <c r="AKD348" s="168"/>
      <c r="AKE348" s="168"/>
      <c r="AKF348" s="168"/>
      <c r="AKG348" s="168"/>
      <c r="AKH348" s="168"/>
      <c r="AKI348" s="168"/>
      <c r="AKJ348" s="168"/>
      <c r="AKK348" s="168"/>
      <c r="AKL348" s="168"/>
      <c r="AKM348" s="168"/>
      <c r="AKN348" s="168"/>
      <c r="AKO348" s="168"/>
      <c r="AKP348" s="168"/>
      <c r="AKQ348" s="168"/>
      <c r="AKR348" s="168"/>
      <c r="AKS348" s="168"/>
      <c r="AKT348" s="168"/>
      <c r="AKU348" s="168"/>
      <c r="AKV348" s="168"/>
      <c r="AKW348" s="168"/>
      <c r="AKX348" s="168"/>
      <c r="AKY348" s="168"/>
      <c r="AKZ348" s="168"/>
      <c r="ALA348" s="168"/>
      <c r="ALB348" s="168"/>
      <c r="ALC348" s="168"/>
      <c r="ALD348" s="168"/>
      <c r="ALE348" s="168"/>
      <c r="ALF348" s="168"/>
      <c r="ALG348" s="168"/>
      <c r="ALH348" s="168"/>
      <c r="ALI348" s="168"/>
      <c r="ALJ348" s="168"/>
      <c r="ALK348" s="168"/>
      <c r="ALL348" s="168"/>
      <c r="ALM348" s="168"/>
      <c r="ALN348" s="168"/>
      <c r="ALO348" s="168"/>
      <c r="ALP348" s="168"/>
      <c r="ALQ348" s="168"/>
      <c r="ALR348" s="168"/>
      <c r="ALS348" s="168"/>
      <c r="ALT348" s="168"/>
      <c r="ALU348" s="168"/>
      <c r="ALV348" s="168"/>
      <c r="ALW348" s="168"/>
      <c r="ALX348" s="168"/>
      <c r="ALY348" s="168"/>
      <c r="ALZ348" s="168"/>
      <c r="AMA348" s="168"/>
    </row>
  </sheetData>
  <sheetProtection algorithmName="SHA-512" hashValue="sQ0adByUASqSlG1rFjJeG9xIA0Hsgxvwvlt8+YKxbu8V522pSDBot+ZFfa+Zf73QVXAPHmgMsYWXelsN8jWLDA==" saltValue="gIQWArT5zPCSFDdqkl/Qxg==" spinCount="100000" sheet="1" objects="1" scenarios="1" formatCells="0"/>
  <mergeCells count="34">
    <mergeCell ref="C45:D48"/>
    <mergeCell ref="F45:H48"/>
    <mergeCell ref="K45:M48"/>
    <mergeCell ref="O45:Q48"/>
    <mergeCell ref="B2:R2"/>
    <mergeCell ref="B4:M4"/>
    <mergeCell ref="S44:Y44"/>
    <mergeCell ref="F49:H49"/>
    <mergeCell ref="F59:H59"/>
    <mergeCell ref="K59:M59"/>
    <mergeCell ref="O59:Q59"/>
    <mergeCell ref="K49:M49"/>
    <mergeCell ref="O49:Q49"/>
    <mergeCell ref="B80:G80"/>
    <mergeCell ref="B81:G81"/>
    <mergeCell ref="B82:G82"/>
    <mergeCell ref="B83:G83"/>
    <mergeCell ref="L95:M95"/>
    <mergeCell ref="B149:M149"/>
    <mergeCell ref="B185:M185"/>
    <mergeCell ref="B221:M221"/>
    <mergeCell ref="H77:K77"/>
    <mergeCell ref="B77:G78"/>
    <mergeCell ref="B79:G79"/>
    <mergeCell ref="H78:I78"/>
    <mergeCell ref="H79:I79"/>
    <mergeCell ref="H80:I80"/>
    <mergeCell ref="H81:I81"/>
    <mergeCell ref="H82:K82"/>
    <mergeCell ref="H83:K83"/>
    <mergeCell ref="J78:K78"/>
    <mergeCell ref="J79:K79"/>
    <mergeCell ref="J80:K80"/>
    <mergeCell ref="J81:K81"/>
  </mergeCells>
  <pageMargins left="0.7" right="0.7" top="0.75" bottom="0.75" header="0.3" footer="0.3"/>
  <pageSetup paperSize="9" orientation="portrait" horizontalDpi="300" verticalDpi="300" r:id="rId1"/>
  <headerFooter>
    <oddHeader>&amp;L&amp;F&amp;R&amp;D</oddHeader>
    <oddFooter>&amp;C©2020 Universität für Bodenkultur, Technische Universität Graz, Umweltbundesamt
Alle Rechte vorbehalten.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7030A0"/>
    <pageSetUpPr fitToPage="1"/>
  </sheetPr>
  <dimension ref="A1:AMJ336"/>
  <sheetViews>
    <sheetView zoomScaleNormal="100" workbookViewId="0">
      <pane ySplit="2" topLeftCell="A3" activePane="bottomLeft" state="frozen"/>
      <selection pane="bottomLeft" activeCell="B1" sqref="B1"/>
    </sheetView>
  </sheetViews>
  <sheetFormatPr baseColWidth="10" defaultColWidth="11.5546875" defaultRowHeight="14.4" x14ac:dyDescent="0.3"/>
  <cols>
    <col min="1" max="1" width="2.77734375" style="7" customWidth="1"/>
    <col min="2" max="2" width="18.21875" customWidth="1"/>
    <col min="3" max="3" width="17.77734375" style="70" customWidth="1"/>
    <col min="4" max="4" width="27.77734375" style="70" customWidth="1"/>
    <col min="5" max="5" width="29" customWidth="1"/>
    <col min="6" max="6" width="15.44140625" style="8" customWidth="1"/>
    <col min="7" max="7" width="16" style="10" customWidth="1"/>
    <col min="8" max="8" width="15.77734375" style="10" customWidth="1"/>
    <col min="9" max="9" width="15.21875" style="10" customWidth="1"/>
    <col min="10" max="10" width="16" style="10" customWidth="1"/>
    <col min="11" max="11" width="11.77734375" bestFit="1" customWidth="1"/>
  </cols>
  <sheetData>
    <row r="1" spans="1:14" s="114" customFormat="1" x14ac:dyDescent="0.3">
      <c r="C1" s="115"/>
      <c r="D1" s="115"/>
      <c r="G1" s="552" t="str">
        <f>IF('Eingabe Stammdaten'!D3=2022,"2022 (final)",CONCATENATE('Eingabe Stammdaten'!D3," (vorläufig)"))</f>
        <v>2022 (final)</v>
      </c>
      <c r="H1" s="552"/>
      <c r="I1" s="552"/>
      <c r="J1" s="552"/>
    </row>
    <row r="2" spans="1:14" s="118" customFormat="1" ht="33.6" x14ac:dyDescent="0.3">
      <c r="A2" s="114"/>
      <c r="B2" s="553" t="s">
        <v>393</v>
      </c>
      <c r="C2" s="553"/>
      <c r="D2" s="553"/>
      <c r="E2" s="553"/>
      <c r="F2" s="116" t="s">
        <v>293</v>
      </c>
      <c r="G2" s="74" t="s">
        <v>61</v>
      </c>
      <c r="H2" s="117" t="s">
        <v>62</v>
      </c>
      <c r="I2" s="117" t="s">
        <v>63</v>
      </c>
      <c r="J2" s="117" t="s">
        <v>64</v>
      </c>
    </row>
    <row r="3" spans="1:14" s="118" customFormat="1" ht="24.45" customHeight="1" x14ac:dyDescent="0.3">
      <c r="A3" s="114"/>
      <c r="B3" s="385" t="str">
        <f>Emissionsfaktoren!B3</f>
        <v>HAUPTMODUL</v>
      </c>
      <c r="C3" s="385"/>
      <c r="D3" s="385"/>
      <c r="E3" s="385"/>
      <c r="F3" s="385"/>
      <c r="G3" s="74"/>
      <c r="H3" s="117"/>
      <c r="I3" s="117"/>
      <c r="J3" s="117"/>
    </row>
    <row r="4" spans="1:14" ht="15" customHeight="1" x14ac:dyDescent="0.3">
      <c r="B4" s="426" t="s">
        <v>68</v>
      </c>
      <c r="C4" s="429" t="str">
        <f>Emissionsfaktoren!C4</f>
        <v>Strom</v>
      </c>
      <c r="D4" s="549" t="str">
        <f>'Ergebnisse nach Kategorien'!D5</f>
        <v>Bisherige Berechnungsmethodik</v>
      </c>
      <c r="E4" s="550" t="str">
        <f>Emissionsfaktoren!E4</f>
        <v>mit Zertifizierung nach Umweltzeichen RL UZ 46</v>
      </c>
      <c r="F4" s="340" t="str">
        <f>Emissionsfaktoren!F4</f>
        <v>kWh</v>
      </c>
      <c r="G4" s="341">
        <f>('Eingabe Daten'!$G5*Emissionsfaktoren!$G4)/1000</f>
        <v>0</v>
      </c>
      <c r="H4" s="342">
        <f>('Eingabe Daten'!$G5*Emissionsfaktoren!$H4)/1000</f>
        <v>0</v>
      </c>
      <c r="I4" s="342">
        <f>('Eingabe Daten'!$G5*Emissionsfaktoren!$I4)/1000</f>
        <v>0</v>
      </c>
      <c r="J4" s="343">
        <f>('Eingabe Daten'!$G5*Emissionsfaktoren!$J4)/1000</f>
        <v>0</v>
      </c>
      <c r="L4" s="158"/>
      <c r="M4" s="158"/>
      <c r="N4" s="158"/>
    </row>
    <row r="5" spans="1:14" ht="15" customHeight="1" x14ac:dyDescent="0.3">
      <c r="B5" s="426"/>
      <c r="C5" s="563"/>
      <c r="D5" s="549"/>
      <c r="E5" s="550"/>
      <c r="F5" s="340" t="str">
        <f>Emissionsfaktoren!F5</f>
        <v>MWh</v>
      </c>
      <c r="G5" s="341">
        <f>('Eingabe Daten'!$G6*Emissionsfaktoren!$G5)/1000</f>
        <v>0</v>
      </c>
      <c r="H5" s="342">
        <f>('Eingabe Daten'!$G6*Emissionsfaktoren!$H5)/1000</f>
        <v>0</v>
      </c>
      <c r="I5" s="342">
        <f>('Eingabe Daten'!$G6*Emissionsfaktoren!$I5)/1000</f>
        <v>0</v>
      </c>
      <c r="J5" s="343">
        <f>('Eingabe Daten'!$G6*Emissionsfaktoren!$J5)/1000</f>
        <v>0</v>
      </c>
      <c r="L5" s="158"/>
      <c r="M5" s="158"/>
      <c r="N5" s="158"/>
    </row>
    <row r="6" spans="1:14" ht="15" customHeight="1" x14ac:dyDescent="0.3">
      <c r="B6" s="426"/>
      <c r="C6" s="563"/>
      <c r="D6" s="549"/>
      <c r="E6" s="550" t="str">
        <f>Emissionsfaktoren!E6</f>
        <v>ohne  Zertifizierung nach Umweltzeichen RL UZ 46</v>
      </c>
      <c r="F6" s="340" t="str">
        <f>Emissionsfaktoren!F6</f>
        <v>kWh</v>
      </c>
      <c r="G6" s="341">
        <f>('Eingabe Daten'!$G7*Emissionsfaktoren!$G6)/1000</f>
        <v>0</v>
      </c>
      <c r="H6" s="342">
        <f>('Eingabe Daten'!$G7*Emissionsfaktoren!$H6)/1000</f>
        <v>0</v>
      </c>
      <c r="I6" s="342">
        <f>('Eingabe Daten'!$G7*Emissionsfaktoren!$I6)/1000</f>
        <v>0</v>
      </c>
      <c r="J6" s="343">
        <f>('Eingabe Daten'!$G7*Emissionsfaktoren!$J6)/1000</f>
        <v>0</v>
      </c>
      <c r="L6" s="158"/>
      <c r="M6" s="158"/>
      <c r="N6" s="158"/>
    </row>
    <row r="7" spans="1:14" ht="15" customHeight="1" x14ac:dyDescent="0.3">
      <c r="B7" s="426"/>
      <c r="C7" s="563"/>
      <c r="D7" s="549"/>
      <c r="E7" s="550"/>
      <c r="F7" s="340" t="str">
        <f>Emissionsfaktoren!F7</f>
        <v>MWh</v>
      </c>
      <c r="G7" s="341">
        <f>('Eingabe Daten'!$G8*Emissionsfaktoren!$G7)/1000</f>
        <v>0</v>
      </c>
      <c r="H7" s="342">
        <f>('Eingabe Daten'!$G8*Emissionsfaktoren!$H7)/1000</f>
        <v>0</v>
      </c>
      <c r="I7" s="342">
        <f>('Eingabe Daten'!$G8*Emissionsfaktoren!$I7)/1000</f>
        <v>0</v>
      </c>
      <c r="J7" s="343">
        <f>('Eingabe Daten'!$G8*Emissionsfaktoren!$J7)/1000</f>
        <v>0</v>
      </c>
      <c r="L7" s="158"/>
      <c r="M7" s="158"/>
      <c r="N7" s="158"/>
    </row>
    <row r="8" spans="1:14" ht="15" customHeight="1" x14ac:dyDescent="0.3">
      <c r="B8" s="426"/>
      <c r="C8" s="563"/>
      <c r="D8" s="549"/>
      <c r="E8" s="550" t="str">
        <f>Emissionsfaktoren!E8</f>
        <v xml:space="preserve">PV Strom Eigenverbrauch </v>
      </c>
      <c r="F8" s="340" t="str">
        <f>Emissionsfaktoren!F8</f>
        <v>kWh</v>
      </c>
      <c r="G8" s="341">
        <f>('Eingabe Daten'!$G9*Emissionsfaktoren!$G8)/1000</f>
        <v>0</v>
      </c>
      <c r="H8" s="342">
        <f>('Eingabe Daten'!$G9*Emissionsfaktoren!$H8)/1000</f>
        <v>0</v>
      </c>
      <c r="I8" s="342">
        <f>('Eingabe Daten'!$G9*Emissionsfaktoren!$I8)/1000</f>
        <v>0</v>
      </c>
      <c r="J8" s="343">
        <f>('Eingabe Daten'!$G9*Emissionsfaktoren!$J8)/1000</f>
        <v>0</v>
      </c>
      <c r="L8" s="158"/>
      <c r="M8" s="158"/>
      <c r="N8" s="158"/>
    </row>
    <row r="9" spans="1:14" ht="15" customHeight="1" x14ac:dyDescent="0.3">
      <c r="B9" s="426"/>
      <c r="C9" s="563"/>
      <c r="D9" s="549"/>
      <c r="E9" s="550"/>
      <c r="F9" s="340" t="str">
        <f>Emissionsfaktoren!F9</f>
        <v>MWh</v>
      </c>
      <c r="G9" s="341">
        <f>('Eingabe Daten'!$G10*Emissionsfaktoren!$G9)/1000</f>
        <v>0</v>
      </c>
      <c r="H9" s="342">
        <f>('Eingabe Daten'!$G10*Emissionsfaktoren!$H9)/1000</f>
        <v>0</v>
      </c>
      <c r="I9" s="342">
        <f>('Eingabe Daten'!$G10*Emissionsfaktoren!$I9)/1000</f>
        <v>0</v>
      </c>
      <c r="J9" s="343">
        <f>('Eingabe Daten'!$G10*Emissionsfaktoren!$J9)/1000</f>
        <v>0</v>
      </c>
      <c r="L9" s="158"/>
      <c r="M9" s="158"/>
      <c r="N9" s="158"/>
    </row>
    <row r="10" spans="1:14" ht="15" customHeight="1" x14ac:dyDescent="0.3">
      <c r="B10" s="426"/>
      <c r="C10" s="563"/>
      <c r="D10" s="560" t="str">
        <f>'Ergebnisse nach Kategorien'!D6</f>
        <v>Standortbasierte Berechnungsmethodik</v>
      </c>
      <c r="E10" s="561" t="str">
        <f t="shared" ref="E10:F15" si="0">E4</f>
        <v>mit Zertifizierung nach Umweltzeichen RL UZ 46</v>
      </c>
      <c r="F10" s="350" t="str">
        <f t="shared" si="0"/>
        <v>kWh</v>
      </c>
      <c r="G10" s="351">
        <f>('Eingabe Daten'!$G5*Emissionsfaktoren!$G6)/1000</f>
        <v>0</v>
      </c>
      <c r="H10" s="352">
        <f>('Eingabe Daten'!$G5*Emissionsfaktoren!$H6)/1000</f>
        <v>0</v>
      </c>
      <c r="I10" s="352">
        <f>('Eingabe Daten'!$G5*Emissionsfaktoren!$I6)/1000</f>
        <v>0</v>
      </c>
      <c r="J10" s="353">
        <f>('Eingabe Daten'!$G5*Emissionsfaktoren!$J6)/1000</f>
        <v>0</v>
      </c>
      <c r="L10" s="158"/>
      <c r="M10" s="158"/>
      <c r="N10" s="158"/>
    </row>
    <row r="11" spans="1:14" ht="15" customHeight="1" x14ac:dyDescent="0.3">
      <c r="B11" s="426"/>
      <c r="C11" s="563"/>
      <c r="D11" s="560"/>
      <c r="E11" s="562"/>
      <c r="F11" s="350" t="str">
        <f t="shared" si="0"/>
        <v>MWh</v>
      </c>
      <c r="G11" s="351">
        <f>('Eingabe Daten'!$G6*Emissionsfaktoren!$G7)/1000</f>
        <v>0</v>
      </c>
      <c r="H11" s="352">
        <f>('Eingabe Daten'!$G6*Emissionsfaktoren!$H7)/1000</f>
        <v>0</v>
      </c>
      <c r="I11" s="352">
        <f>('Eingabe Daten'!$G6*Emissionsfaktoren!$I7)/1000</f>
        <v>0</v>
      </c>
      <c r="J11" s="353">
        <f>('Eingabe Daten'!$G6*Emissionsfaktoren!$J7)/1000</f>
        <v>0</v>
      </c>
      <c r="L11" s="158"/>
      <c r="M11" s="158"/>
      <c r="N11" s="158"/>
    </row>
    <row r="12" spans="1:14" ht="15" customHeight="1" x14ac:dyDescent="0.3">
      <c r="B12" s="426"/>
      <c r="C12" s="563"/>
      <c r="D12" s="560"/>
      <c r="E12" s="561" t="str">
        <f t="shared" si="0"/>
        <v>ohne  Zertifizierung nach Umweltzeichen RL UZ 46</v>
      </c>
      <c r="F12" s="350" t="str">
        <f t="shared" si="0"/>
        <v>kWh</v>
      </c>
      <c r="G12" s="351">
        <f>('Eingabe Daten'!$G7*Emissionsfaktoren!$G6)/1000</f>
        <v>0</v>
      </c>
      <c r="H12" s="352">
        <f>('Eingabe Daten'!$G7*Emissionsfaktoren!$H6)/1000</f>
        <v>0</v>
      </c>
      <c r="I12" s="352">
        <f>('Eingabe Daten'!$G7*Emissionsfaktoren!$I6)/1000</f>
        <v>0</v>
      </c>
      <c r="J12" s="353">
        <f>('Eingabe Daten'!$G7*Emissionsfaktoren!$J6)/1000</f>
        <v>0</v>
      </c>
      <c r="L12" s="158"/>
      <c r="M12" s="158"/>
      <c r="N12" s="158"/>
    </row>
    <row r="13" spans="1:14" ht="15" customHeight="1" x14ac:dyDescent="0.3">
      <c r="B13" s="426"/>
      <c r="C13" s="563"/>
      <c r="D13" s="560"/>
      <c r="E13" s="562"/>
      <c r="F13" s="350" t="str">
        <f t="shared" si="0"/>
        <v>MWh</v>
      </c>
      <c r="G13" s="351">
        <f>('Eingabe Daten'!$G8*Emissionsfaktoren!$G7)/1000</f>
        <v>0</v>
      </c>
      <c r="H13" s="352">
        <f>('Eingabe Daten'!$G8*Emissionsfaktoren!$H7)/1000</f>
        <v>0</v>
      </c>
      <c r="I13" s="352">
        <f>('Eingabe Daten'!$G8*Emissionsfaktoren!$I7)/1000</f>
        <v>0</v>
      </c>
      <c r="J13" s="353">
        <f>('Eingabe Daten'!$G8*Emissionsfaktoren!$J7)/1000</f>
        <v>0</v>
      </c>
      <c r="L13" s="158"/>
      <c r="M13" s="158"/>
      <c r="N13" s="158"/>
    </row>
    <row r="14" spans="1:14" ht="15" customHeight="1" x14ac:dyDescent="0.3">
      <c r="B14" s="426"/>
      <c r="C14" s="563"/>
      <c r="D14" s="560"/>
      <c r="E14" s="561" t="str">
        <f t="shared" si="0"/>
        <v xml:space="preserve">PV Strom Eigenverbrauch </v>
      </c>
      <c r="F14" s="350" t="str">
        <f t="shared" si="0"/>
        <v>kWh</v>
      </c>
      <c r="G14" s="351">
        <f>('Eingabe Daten'!$G9*Emissionsfaktoren!$G8)/1000</f>
        <v>0</v>
      </c>
      <c r="H14" s="352">
        <f>('Eingabe Daten'!$G9*Emissionsfaktoren!$H8)/1000</f>
        <v>0</v>
      </c>
      <c r="I14" s="352">
        <f>('Eingabe Daten'!$G9*Emissionsfaktoren!$I8)/1000</f>
        <v>0</v>
      </c>
      <c r="J14" s="353">
        <f>('Eingabe Daten'!$G9*Emissionsfaktoren!$J8)/1000</f>
        <v>0</v>
      </c>
      <c r="L14" s="158"/>
      <c r="M14" s="158"/>
      <c r="N14" s="158"/>
    </row>
    <row r="15" spans="1:14" ht="15" customHeight="1" x14ac:dyDescent="0.3">
      <c r="B15" s="426"/>
      <c r="C15" s="564"/>
      <c r="D15" s="560"/>
      <c r="E15" s="562"/>
      <c r="F15" s="350" t="str">
        <f t="shared" si="0"/>
        <v>MWh</v>
      </c>
      <c r="G15" s="351">
        <f>('Eingabe Daten'!$G10*Emissionsfaktoren!$G9)/1000</f>
        <v>0</v>
      </c>
      <c r="H15" s="352">
        <f>('Eingabe Daten'!$G10*Emissionsfaktoren!$H9)/1000</f>
        <v>0</v>
      </c>
      <c r="I15" s="352">
        <f>('Eingabe Daten'!$G10*Emissionsfaktoren!$I9)/1000</f>
        <v>0</v>
      </c>
      <c r="J15" s="353">
        <f>('Eingabe Daten'!$G10*Emissionsfaktoren!$J9)/1000</f>
        <v>0</v>
      </c>
      <c r="L15" s="158"/>
      <c r="M15" s="158"/>
      <c r="N15" s="158"/>
    </row>
    <row r="16" spans="1:14" ht="15" customHeight="1" x14ac:dyDescent="0.3">
      <c r="B16" s="426"/>
      <c r="C16" s="421" t="str">
        <f>Emissionsfaktoren!C10</f>
        <v>Wärme</v>
      </c>
      <c r="D16" s="421" t="str">
        <f>Emissionsfaktoren!D10</f>
        <v>Erdgasverbrauch Wärme</v>
      </c>
      <c r="E16" s="430"/>
      <c r="F16" s="6" t="str">
        <f>Emissionsfaktoren!F10</f>
        <v>kWh (Heizwert)</v>
      </c>
      <c r="G16" s="119">
        <f>('Eingabe Daten'!$G11*Emissionsfaktoren!$G10)/1000</f>
        <v>0</v>
      </c>
      <c r="H16" s="120">
        <f>('Eingabe Daten'!$G11*Emissionsfaktoren!$H10)/1000</f>
        <v>0</v>
      </c>
      <c r="I16" s="120">
        <f>('Eingabe Daten'!$G11*Emissionsfaktoren!$I10)/1000</f>
        <v>0</v>
      </c>
      <c r="J16" s="124">
        <f>('Eingabe Daten'!$G11*Emissionsfaktoren!$J10)/1000</f>
        <v>0</v>
      </c>
      <c r="L16" s="158"/>
      <c r="M16" s="158"/>
      <c r="N16" s="158"/>
    </row>
    <row r="17" spans="2:14" ht="15" customHeight="1" x14ac:dyDescent="0.3">
      <c r="B17" s="426"/>
      <c r="C17" s="421"/>
      <c r="D17" s="421"/>
      <c r="E17" s="430"/>
      <c r="F17" s="6" t="str">
        <f>Emissionsfaktoren!F11</f>
        <v>kWh (Brennwert)</v>
      </c>
      <c r="G17" s="119">
        <f>('Eingabe Daten'!$G12*Emissionsfaktoren!$G11)/1000</f>
        <v>0</v>
      </c>
      <c r="H17" s="120">
        <f>('Eingabe Daten'!$G12*Emissionsfaktoren!$H11)/1000</f>
        <v>0</v>
      </c>
      <c r="I17" s="120">
        <f>('Eingabe Daten'!$G12*Emissionsfaktoren!$I11)/1000</f>
        <v>0</v>
      </c>
      <c r="J17" s="121">
        <f>('Eingabe Daten'!$G12*Emissionsfaktoren!$J11)/1000</f>
        <v>0</v>
      </c>
      <c r="L17" s="158"/>
      <c r="M17" s="158"/>
      <c r="N17" s="158"/>
    </row>
    <row r="18" spans="2:14" ht="15" customHeight="1" x14ac:dyDescent="0.3">
      <c r="B18" s="426"/>
      <c r="C18" s="421"/>
      <c r="D18" s="421"/>
      <c r="E18" s="430"/>
      <c r="F18" s="6" t="str">
        <f>Emissionsfaktoren!F12</f>
        <v>Nm³</v>
      </c>
      <c r="G18" s="119">
        <f>('Eingabe Daten'!$G13*Emissionsfaktoren!$G12)/1000</f>
        <v>0</v>
      </c>
      <c r="H18" s="120">
        <f>('Eingabe Daten'!$G13*Emissionsfaktoren!$H12)/1000</f>
        <v>0</v>
      </c>
      <c r="I18" s="120">
        <f>('Eingabe Daten'!$G13*Emissionsfaktoren!$I12)/1000</f>
        <v>0</v>
      </c>
      <c r="J18" s="121">
        <f>('Eingabe Daten'!$G13*Emissionsfaktoren!$J12)/1000</f>
        <v>0</v>
      </c>
      <c r="L18" s="158"/>
      <c r="M18" s="158"/>
      <c r="N18" s="158"/>
    </row>
    <row r="19" spans="2:14" ht="15" customHeight="1" x14ac:dyDescent="0.3">
      <c r="B19" s="426"/>
      <c r="C19" s="421"/>
      <c r="D19" s="421" t="str">
        <f>Emissionsfaktoren!D13</f>
        <v>Heizölverbrauch Wärme</v>
      </c>
      <c r="E19" s="548" t="str">
        <f>Emissionsfaktoren!E13</f>
        <v>Heizöl extra leicht (EL)</v>
      </c>
      <c r="F19" s="6" t="str">
        <f>Emissionsfaktoren!F13</f>
        <v>kWh</v>
      </c>
      <c r="G19" s="119">
        <f>('Eingabe Daten'!$G14*Emissionsfaktoren!$G13)/1000</f>
        <v>0</v>
      </c>
      <c r="H19" s="120">
        <f>('Eingabe Daten'!$G14*Emissionsfaktoren!$H13)/1000</f>
        <v>0</v>
      </c>
      <c r="I19" s="120">
        <f>('Eingabe Daten'!$G14*Emissionsfaktoren!$I13)/1000</f>
        <v>0</v>
      </c>
      <c r="J19" s="121">
        <f>('Eingabe Daten'!$G14*Emissionsfaktoren!$J13)/1000</f>
        <v>0</v>
      </c>
      <c r="L19" s="158"/>
      <c r="M19" s="158"/>
      <c r="N19" s="158"/>
    </row>
    <row r="20" spans="2:14" ht="15" customHeight="1" x14ac:dyDescent="0.3">
      <c r="B20" s="426"/>
      <c r="C20" s="421"/>
      <c r="D20" s="421"/>
      <c r="E20" s="548"/>
      <c r="F20" s="6" t="str">
        <f>Emissionsfaktoren!F14</f>
        <v>Liter</v>
      </c>
      <c r="G20" s="119">
        <f>('Eingabe Daten'!$G15*Emissionsfaktoren!$G14)/1000</f>
        <v>0</v>
      </c>
      <c r="H20" s="120">
        <f>('Eingabe Daten'!$G15*Emissionsfaktoren!$H14)/1000</f>
        <v>0</v>
      </c>
      <c r="I20" s="120">
        <f>('Eingabe Daten'!$G15*Emissionsfaktoren!$I14)/1000</f>
        <v>0</v>
      </c>
      <c r="J20" s="121">
        <f>('Eingabe Daten'!$G15*Emissionsfaktoren!$J14)/1000</f>
        <v>0</v>
      </c>
      <c r="L20" s="158"/>
      <c r="M20" s="158"/>
      <c r="N20" s="158"/>
    </row>
    <row r="21" spans="2:14" ht="15" customHeight="1" x14ac:dyDescent="0.3">
      <c r="B21" s="426"/>
      <c r="C21" s="421"/>
      <c r="D21" s="421"/>
      <c r="E21" s="548" t="str">
        <f>Emissionsfaktoren!E15</f>
        <v>Heizöl leicht</v>
      </c>
      <c r="F21" s="6" t="str">
        <f>Emissionsfaktoren!F15</f>
        <v>kWh</v>
      </c>
      <c r="G21" s="119">
        <f>('Eingabe Daten'!$G16*Emissionsfaktoren!$G15)/1000</f>
        <v>0</v>
      </c>
      <c r="H21" s="120">
        <f>('Eingabe Daten'!$G16*Emissionsfaktoren!$H15)/1000</f>
        <v>0</v>
      </c>
      <c r="I21" s="120">
        <f>('Eingabe Daten'!$G16*Emissionsfaktoren!$I15)/1000</f>
        <v>0</v>
      </c>
      <c r="J21" s="121">
        <f>('Eingabe Daten'!$G16*Emissionsfaktoren!$J15)/1000</f>
        <v>0</v>
      </c>
      <c r="L21" s="158"/>
      <c r="M21" s="158"/>
      <c r="N21" s="158"/>
    </row>
    <row r="22" spans="2:14" ht="15" customHeight="1" x14ac:dyDescent="0.3">
      <c r="B22" s="426"/>
      <c r="C22" s="421"/>
      <c r="D22" s="421"/>
      <c r="E22" s="548"/>
      <c r="F22" s="6" t="str">
        <f>Emissionsfaktoren!F16</f>
        <v>Liter</v>
      </c>
      <c r="G22" s="119">
        <f>('Eingabe Daten'!$G17*Emissionsfaktoren!$G16)/1000</f>
        <v>0</v>
      </c>
      <c r="H22" s="120">
        <f>('Eingabe Daten'!$G17*Emissionsfaktoren!$H16)/1000</f>
        <v>0</v>
      </c>
      <c r="I22" s="120">
        <f>('Eingabe Daten'!$G17*Emissionsfaktoren!$I16)/1000</f>
        <v>0</v>
      </c>
      <c r="J22" s="121">
        <f>('Eingabe Daten'!$G17*Emissionsfaktoren!$J16)/1000</f>
        <v>0</v>
      </c>
      <c r="L22" s="158"/>
      <c r="M22" s="158"/>
      <c r="N22" s="158"/>
    </row>
    <row r="23" spans="2:14" ht="15" customHeight="1" x14ac:dyDescent="0.3">
      <c r="B23" s="426"/>
      <c r="C23" s="421"/>
      <c r="D23" s="421" t="str">
        <f>Emissionsfaktoren!D17</f>
        <v>Kohleverbrauch Wärme</v>
      </c>
      <c r="E23" s="420"/>
      <c r="F23" s="6" t="str">
        <f>Emissionsfaktoren!F17</f>
        <v>kWh</v>
      </c>
      <c r="G23" s="119">
        <f>('Eingabe Daten'!$G18*Emissionsfaktoren!$G17)/1000</f>
        <v>0</v>
      </c>
      <c r="H23" s="120">
        <f>('Eingabe Daten'!$G18*Emissionsfaktoren!$H17)/1000</f>
        <v>0</v>
      </c>
      <c r="I23" s="120">
        <f>('Eingabe Daten'!$G18*Emissionsfaktoren!$I17)/1000</f>
        <v>0</v>
      </c>
      <c r="J23" s="121">
        <f>('Eingabe Daten'!$G18*Emissionsfaktoren!$J17)/1000</f>
        <v>0</v>
      </c>
      <c r="L23" s="158"/>
      <c r="M23" s="158"/>
      <c r="N23" s="158"/>
    </row>
    <row r="24" spans="2:14" ht="15" customHeight="1" x14ac:dyDescent="0.3">
      <c r="B24" s="426"/>
      <c r="C24" s="421"/>
      <c r="D24" s="421"/>
      <c r="E24" s="420"/>
      <c r="F24" s="6" t="str">
        <f>Emissionsfaktoren!F18</f>
        <v>kg</v>
      </c>
      <c r="G24" s="119">
        <f>('Eingabe Daten'!$G19*Emissionsfaktoren!$G18)/1000</f>
        <v>0</v>
      </c>
      <c r="H24" s="120">
        <f>('Eingabe Daten'!$G19*Emissionsfaktoren!$H18)/1000</f>
        <v>0</v>
      </c>
      <c r="I24" s="120">
        <f>('Eingabe Daten'!$G19*Emissionsfaktoren!$I18)/1000</f>
        <v>0</v>
      </c>
      <c r="J24" s="121">
        <f>('Eingabe Daten'!$G19*Emissionsfaktoren!$J18)/1000</f>
        <v>0</v>
      </c>
      <c r="L24" s="158"/>
      <c r="M24" s="158"/>
      <c r="N24" s="158"/>
    </row>
    <row r="25" spans="2:14" ht="15" customHeight="1" x14ac:dyDescent="0.3">
      <c r="B25" s="426"/>
      <c r="C25" s="421"/>
      <c r="D25" s="406" t="str">
        <f>Emissionsfaktoren!D19</f>
        <v>Biomasse</v>
      </c>
      <c r="E25" s="406" t="str">
        <f>Emissionsfaktoren!E19</f>
        <v>Hackschnitzel</v>
      </c>
      <c r="F25" s="6" t="str">
        <f>Emissionsfaktoren!F19</f>
        <v>kWh</v>
      </c>
      <c r="G25" s="119">
        <f>('Eingabe Daten'!$G20*Emissionsfaktoren!$G19)/1000</f>
        <v>0</v>
      </c>
      <c r="H25" s="120">
        <f>('Eingabe Daten'!$G20*Emissionsfaktoren!$H19)/1000</f>
        <v>0</v>
      </c>
      <c r="I25" s="120">
        <f>('Eingabe Daten'!$G20*Emissionsfaktoren!$I19)/1000</f>
        <v>0</v>
      </c>
      <c r="J25" s="121">
        <f>('Eingabe Daten'!$G20*Emissionsfaktoren!$J19)/1000</f>
        <v>0</v>
      </c>
      <c r="L25" s="158"/>
      <c r="M25" s="158"/>
      <c r="N25" s="158"/>
    </row>
    <row r="26" spans="2:14" ht="15" customHeight="1" x14ac:dyDescent="0.3">
      <c r="B26" s="426"/>
      <c r="C26" s="421"/>
      <c r="D26" s="421"/>
      <c r="E26" s="406"/>
      <c r="F26" s="6" t="str">
        <f>Emissionsfaktoren!F20</f>
        <v>fm</v>
      </c>
      <c r="G26" s="119">
        <f>('Eingabe Daten'!$G21*Emissionsfaktoren!$G20)/1000</f>
        <v>0</v>
      </c>
      <c r="H26" s="120">
        <f>('Eingabe Daten'!$G21*Emissionsfaktoren!$H20)/1000</f>
        <v>0</v>
      </c>
      <c r="I26" s="120">
        <f>('Eingabe Daten'!$G21*Emissionsfaktoren!$I20)/1000</f>
        <v>0</v>
      </c>
      <c r="J26" s="121">
        <f>('Eingabe Daten'!$G21*Emissionsfaktoren!$J20)/1000</f>
        <v>0</v>
      </c>
      <c r="L26" s="158"/>
      <c r="M26" s="158"/>
      <c r="N26" s="158"/>
    </row>
    <row r="27" spans="2:14" ht="15" customHeight="1" x14ac:dyDescent="0.3">
      <c r="B27" s="426"/>
      <c r="C27" s="421"/>
      <c r="D27" s="421"/>
      <c r="E27" s="406"/>
      <c r="F27" s="6" t="str">
        <f>Emissionsfaktoren!F21</f>
        <v>kg</v>
      </c>
      <c r="G27" s="119">
        <f>('Eingabe Daten'!$G22*Emissionsfaktoren!$G21)/1000</f>
        <v>0</v>
      </c>
      <c r="H27" s="120">
        <f>('Eingabe Daten'!$G22*Emissionsfaktoren!$H21)/1000</f>
        <v>0</v>
      </c>
      <c r="I27" s="120">
        <f>('Eingabe Daten'!$G22*Emissionsfaktoren!$I21)/1000</f>
        <v>0</v>
      </c>
      <c r="J27" s="121">
        <f>('Eingabe Daten'!$G22*Emissionsfaktoren!$J21)/1000</f>
        <v>0</v>
      </c>
      <c r="L27" s="158"/>
      <c r="M27" s="158"/>
      <c r="N27" s="158"/>
    </row>
    <row r="28" spans="2:14" ht="15" customHeight="1" x14ac:dyDescent="0.3">
      <c r="B28" s="426"/>
      <c r="C28" s="421" t="s">
        <v>49</v>
      </c>
      <c r="D28" s="421" t="str">
        <f>Emissionsfaktoren!D22</f>
        <v>Wien Energie Vertrieb GmbH &amp; CO KG</v>
      </c>
      <c r="E28" s="548" t="str">
        <f>Emissionsfaktoren!E22</f>
        <v>Wien</v>
      </c>
      <c r="F28" s="6" t="str">
        <f>Emissionsfaktoren!F22</f>
        <v xml:space="preserve">kWh </v>
      </c>
      <c r="G28" s="119">
        <f>('Eingabe Daten'!$G23*Emissionsfaktoren!$G22)/1000</f>
        <v>0</v>
      </c>
      <c r="H28" s="120">
        <f>('Eingabe Daten'!$G23*Emissionsfaktoren!$H22)/1000</f>
        <v>0</v>
      </c>
      <c r="I28" s="120">
        <f>('Eingabe Daten'!$G23*Emissionsfaktoren!$I22)/1000</f>
        <v>0</v>
      </c>
      <c r="J28" s="121">
        <f>('Eingabe Daten'!$G23*Emissionsfaktoren!$J22)/1000</f>
        <v>0</v>
      </c>
      <c r="L28" s="158"/>
      <c r="M28" s="158"/>
      <c r="N28" s="158"/>
    </row>
    <row r="29" spans="2:14" ht="15" customHeight="1" x14ac:dyDescent="0.3">
      <c r="B29" s="426"/>
      <c r="C29" s="421"/>
      <c r="D29" s="421"/>
      <c r="E29" s="548"/>
      <c r="F29" s="6" t="str">
        <f>Emissionsfaktoren!F23</f>
        <v>MWh</v>
      </c>
      <c r="G29" s="119">
        <f>('Eingabe Daten'!$G24*Emissionsfaktoren!$G23)/1000</f>
        <v>0</v>
      </c>
      <c r="H29" s="120">
        <f>('Eingabe Daten'!$G24*Emissionsfaktoren!$H23)/1000</f>
        <v>0</v>
      </c>
      <c r="I29" s="120">
        <f>('Eingabe Daten'!$G24*Emissionsfaktoren!$I23)/1000</f>
        <v>0</v>
      </c>
      <c r="J29" s="121">
        <f>('Eingabe Daten'!$G24*Emissionsfaktoren!$J23)/1000</f>
        <v>0</v>
      </c>
      <c r="L29" s="158"/>
      <c r="M29" s="158"/>
      <c r="N29" s="158"/>
    </row>
    <row r="30" spans="2:14" ht="15" customHeight="1" x14ac:dyDescent="0.3">
      <c r="B30" s="426"/>
      <c r="C30" s="421"/>
      <c r="D30" s="430" t="str">
        <f>Emissionsfaktoren!D24</f>
        <v>EVN Energievertrieb GmbH &amp; Co KG</v>
      </c>
      <c r="E30" s="548" t="str">
        <f>Emissionsfaktoren!E24</f>
        <v>Wr. Neustadt</v>
      </c>
      <c r="F30" s="6" t="str">
        <f>Emissionsfaktoren!F24</f>
        <v xml:space="preserve">kWh </v>
      </c>
      <c r="G30" s="119">
        <f>('Eingabe Daten'!$G25*Emissionsfaktoren!$G24)/1000</f>
        <v>0</v>
      </c>
      <c r="H30" s="120">
        <f>('Eingabe Daten'!$G25*Emissionsfaktoren!$H24)/1000</f>
        <v>0</v>
      </c>
      <c r="I30" s="120">
        <f>('Eingabe Daten'!$G25*Emissionsfaktoren!$I24)/1000</f>
        <v>0</v>
      </c>
      <c r="J30" s="121">
        <f>('Eingabe Daten'!$G25*Emissionsfaktoren!$J24)/1000</f>
        <v>0</v>
      </c>
      <c r="L30" s="158"/>
      <c r="M30" s="158"/>
      <c r="N30" s="158"/>
    </row>
    <row r="31" spans="2:14" ht="15" customHeight="1" x14ac:dyDescent="0.3">
      <c r="B31" s="426"/>
      <c r="C31" s="421"/>
      <c r="D31" s="430"/>
      <c r="E31" s="548"/>
      <c r="F31" s="6" t="str">
        <f>Emissionsfaktoren!F25</f>
        <v>MWh</v>
      </c>
      <c r="G31" s="119">
        <f>('Eingabe Daten'!$G26*Emissionsfaktoren!$G25)/1000</f>
        <v>0</v>
      </c>
      <c r="H31" s="120">
        <f>('Eingabe Daten'!$G26*Emissionsfaktoren!$H25)/1000</f>
        <v>0</v>
      </c>
      <c r="I31" s="120">
        <f>('Eingabe Daten'!$G26*Emissionsfaktoren!$I25)/1000</f>
        <v>0</v>
      </c>
      <c r="J31" s="121">
        <f>('Eingabe Daten'!$G26*Emissionsfaktoren!$J25)/1000</f>
        <v>0</v>
      </c>
      <c r="L31" s="158"/>
      <c r="M31" s="158"/>
      <c r="N31" s="158"/>
    </row>
    <row r="32" spans="2:14" ht="15" customHeight="1" x14ac:dyDescent="0.3">
      <c r="B32" s="426"/>
      <c r="C32" s="421"/>
      <c r="D32" s="430"/>
      <c r="E32" s="548" t="str">
        <f>Emissionsfaktoren!E26</f>
        <v>Krems</v>
      </c>
      <c r="F32" s="6" t="str">
        <f>Emissionsfaktoren!F26</f>
        <v xml:space="preserve">kWh </v>
      </c>
      <c r="G32" s="119">
        <f>('Eingabe Daten'!$G27*Emissionsfaktoren!$G26)/1000</f>
        <v>0</v>
      </c>
      <c r="H32" s="120">
        <f>('Eingabe Daten'!$G27*Emissionsfaktoren!$H26)/1000</f>
        <v>0</v>
      </c>
      <c r="I32" s="120">
        <f>('Eingabe Daten'!$G27*Emissionsfaktoren!$I26)/1000</f>
        <v>0</v>
      </c>
      <c r="J32" s="121">
        <f>('Eingabe Daten'!$G27*Emissionsfaktoren!$J26)/1000</f>
        <v>0</v>
      </c>
      <c r="L32" s="158"/>
      <c r="M32" s="158"/>
      <c r="N32" s="158"/>
    </row>
    <row r="33" spans="2:14" ht="15" customHeight="1" x14ac:dyDescent="0.3">
      <c r="B33" s="426"/>
      <c r="C33" s="421"/>
      <c r="D33" s="430"/>
      <c r="E33" s="548"/>
      <c r="F33" s="6" t="str">
        <f>Emissionsfaktoren!F27</f>
        <v>MWh</v>
      </c>
      <c r="G33" s="119">
        <f>('Eingabe Daten'!$G28*Emissionsfaktoren!$G27)/1000</f>
        <v>0</v>
      </c>
      <c r="H33" s="120">
        <f>('Eingabe Daten'!$G28*Emissionsfaktoren!$H27)/1000</f>
        <v>0</v>
      </c>
      <c r="I33" s="120">
        <f>('Eingabe Daten'!$G28*Emissionsfaktoren!$I27)/1000</f>
        <v>0</v>
      </c>
      <c r="J33" s="121">
        <f>('Eingabe Daten'!$G28*Emissionsfaktoren!$J27)/1000</f>
        <v>0</v>
      </c>
      <c r="L33" s="158"/>
      <c r="M33" s="158"/>
      <c r="N33" s="158"/>
    </row>
    <row r="34" spans="2:14" ht="15" customHeight="1" x14ac:dyDescent="0.3">
      <c r="B34" s="426"/>
      <c r="C34" s="421"/>
      <c r="D34" s="421" t="str">
        <f>Emissionsfaktoren!D28</f>
        <v>Fernwärme St. Pölten GmbH</v>
      </c>
      <c r="E34" s="548" t="str">
        <f>Emissionsfaktoren!E28</f>
        <v>St. Pölten</v>
      </c>
      <c r="F34" s="6" t="str">
        <f>Emissionsfaktoren!F28</f>
        <v xml:space="preserve">kWh </v>
      </c>
      <c r="G34" s="119">
        <f>('Eingabe Daten'!$G29*Emissionsfaktoren!$G28)/1000</f>
        <v>0</v>
      </c>
      <c r="H34" s="120">
        <f>('Eingabe Daten'!$G29*Emissionsfaktoren!$H28)/1000</f>
        <v>0</v>
      </c>
      <c r="I34" s="120">
        <f>('Eingabe Daten'!$G29*Emissionsfaktoren!$I28)/1000</f>
        <v>0</v>
      </c>
      <c r="J34" s="121">
        <f>('Eingabe Daten'!$G29*Emissionsfaktoren!$J28)/1000</f>
        <v>0</v>
      </c>
      <c r="L34" s="158"/>
      <c r="M34" s="158"/>
      <c r="N34" s="158"/>
    </row>
    <row r="35" spans="2:14" ht="15" customHeight="1" x14ac:dyDescent="0.3">
      <c r="B35" s="426"/>
      <c r="C35" s="421"/>
      <c r="D35" s="421"/>
      <c r="E35" s="548"/>
      <c r="F35" s="6" t="str">
        <f>Emissionsfaktoren!F29</f>
        <v>MWh</v>
      </c>
      <c r="G35" s="119">
        <f>('Eingabe Daten'!$G30*Emissionsfaktoren!$G29)/1000</f>
        <v>0</v>
      </c>
      <c r="H35" s="120">
        <f>('Eingabe Daten'!$G30*Emissionsfaktoren!$H29)/1000</f>
        <v>0</v>
      </c>
      <c r="I35" s="120">
        <f>('Eingabe Daten'!$G30*Emissionsfaktoren!$I29)/1000</f>
        <v>0</v>
      </c>
      <c r="J35" s="121">
        <f>('Eingabe Daten'!$G30*Emissionsfaktoren!$J29)/1000</f>
        <v>0</v>
      </c>
      <c r="L35" s="158"/>
      <c r="M35" s="158"/>
      <c r="N35" s="158"/>
    </row>
    <row r="36" spans="2:14" ht="15" customHeight="1" x14ac:dyDescent="0.3">
      <c r="B36" s="426"/>
      <c r="C36" s="421"/>
      <c r="D36" s="421" t="str">
        <f>Emissionsfaktoren!D30</f>
        <v>Fernwärme Tulln</v>
      </c>
      <c r="E36" s="548" t="str">
        <f>Emissionsfaktoren!E30</f>
        <v>Tulln</v>
      </c>
      <c r="F36" s="6" t="str">
        <f>Emissionsfaktoren!F30</f>
        <v xml:space="preserve">kWh </v>
      </c>
      <c r="G36" s="119">
        <f>('Eingabe Daten'!$G31*Emissionsfaktoren!$G30)/1000</f>
        <v>0</v>
      </c>
      <c r="H36" s="120">
        <f>('Eingabe Daten'!$G31*Emissionsfaktoren!$H30)/1000</f>
        <v>0</v>
      </c>
      <c r="I36" s="120">
        <f>('Eingabe Daten'!$G31*Emissionsfaktoren!$I30)/1000</f>
        <v>0</v>
      </c>
      <c r="J36" s="121">
        <f>('Eingabe Daten'!$G31*Emissionsfaktoren!$J30)/1000</f>
        <v>0</v>
      </c>
      <c r="L36" s="158"/>
      <c r="M36" s="158"/>
      <c r="N36" s="158"/>
    </row>
    <row r="37" spans="2:14" ht="15" customHeight="1" x14ac:dyDescent="0.3">
      <c r="B37" s="426"/>
      <c r="C37" s="421"/>
      <c r="D37" s="421"/>
      <c r="E37" s="548"/>
      <c r="F37" s="6" t="str">
        <f>Emissionsfaktoren!F31</f>
        <v>MWh</v>
      </c>
      <c r="G37" s="119">
        <f>('Eingabe Daten'!$G32*Emissionsfaktoren!$G31)/1000</f>
        <v>0</v>
      </c>
      <c r="H37" s="120">
        <f>('Eingabe Daten'!$G32*Emissionsfaktoren!$H31)/1000</f>
        <v>0</v>
      </c>
      <c r="I37" s="120">
        <f>('Eingabe Daten'!$G32*Emissionsfaktoren!$I31)/1000</f>
        <v>0</v>
      </c>
      <c r="J37" s="121">
        <f>('Eingabe Daten'!$G32*Emissionsfaktoren!$J31)/1000</f>
        <v>0</v>
      </c>
      <c r="L37" s="158"/>
      <c r="M37" s="158"/>
      <c r="N37" s="158"/>
    </row>
    <row r="38" spans="2:14" ht="15" customHeight="1" x14ac:dyDescent="0.3">
      <c r="B38" s="426"/>
      <c r="C38" s="421"/>
      <c r="D38" s="406" t="str">
        <f>Emissionsfaktoren!D32</f>
        <v>Energie Burgenland AG</v>
      </c>
      <c r="E38" s="548" t="str">
        <f>Emissionsfaktoren!E32</f>
        <v>Eisenstadt</v>
      </c>
      <c r="F38" s="6" t="str">
        <f>Emissionsfaktoren!F32</f>
        <v xml:space="preserve">kWh </v>
      </c>
      <c r="G38" s="119">
        <f>('Eingabe Daten'!$G33*Emissionsfaktoren!$G32)/1000</f>
        <v>0</v>
      </c>
      <c r="H38" s="120">
        <f>('Eingabe Daten'!$G33*Emissionsfaktoren!$H32)/1000</f>
        <v>0</v>
      </c>
      <c r="I38" s="120">
        <f>('Eingabe Daten'!$G33*Emissionsfaktoren!$I32)/1000</f>
        <v>0</v>
      </c>
      <c r="J38" s="121">
        <f>('Eingabe Daten'!$G33*Emissionsfaktoren!$J32)/1000</f>
        <v>0</v>
      </c>
      <c r="L38" s="158"/>
      <c r="M38" s="158"/>
      <c r="N38" s="158"/>
    </row>
    <row r="39" spans="2:14" ht="15" customHeight="1" x14ac:dyDescent="0.3">
      <c r="B39" s="426"/>
      <c r="C39" s="421"/>
      <c r="D39" s="406"/>
      <c r="E39" s="548"/>
      <c r="F39" s="6" t="str">
        <f>Emissionsfaktoren!F33</f>
        <v>MWh</v>
      </c>
      <c r="G39" s="119">
        <f>('Eingabe Daten'!$G34*Emissionsfaktoren!$G33)/1000</f>
        <v>0</v>
      </c>
      <c r="H39" s="120">
        <f>('Eingabe Daten'!$G34*Emissionsfaktoren!$H33)/1000</f>
        <v>0</v>
      </c>
      <c r="I39" s="120">
        <f>('Eingabe Daten'!$G34*Emissionsfaktoren!$I33)/1000</f>
        <v>0</v>
      </c>
      <c r="J39" s="121">
        <f>('Eingabe Daten'!$G34*Emissionsfaktoren!$J33)/1000</f>
        <v>0</v>
      </c>
      <c r="L39" s="158"/>
      <c r="M39" s="158"/>
      <c r="N39" s="158"/>
    </row>
    <row r="40" spans="2:14" ht="15" customHeight="1" x14ac:dyDescent="0.3">
      <c r="B40" s="426"/>
      <c r="C40" s="421"/>
      <c r="D40" s="421" t="str">
        <f>Emissionsfaktoren!D34</f>
        <v>Linz Strom Vertrieb GmbH &amp; Co KG</v>
      </c>
      <c r="E40" s="548" t="str">
        <f>Emissionsfaktoren!E34</f>
        <v>Linz</v>
      </c>
      <c r="F40" s="6" t="str">
        <f>Emissionsfaktoren!F34</f>
        <v xml:space="preserve">kWh </v>
      </c>
      <c r="G40" s="119">
        <f>('Eingabe Daten'!$G35*Emissionsfaktoren!$G34)/1000</f>
        <v>0</v>
      </c>
      <c r="H40" s="120">
        <f>('Eingabe Daten'!$G35*Emissionsfaktoren!$H34)/1000</f>
        <v>0</v>
      </c>
      <c r="I40" s="120">
        <f>('Eingabe Daten'!$G35*Emissionsfaktoren!$I34)/1000</f>
        <v>0</v>
      </c>
      <c r="J40" s="121">
        <f>('Eingabe Daten'!$G35*Emissionsfaktoren!$J34)/1000</f>
        <v>0</v>
      </c>
      <c r="L40" s="158"/>
      <c r="M40" s="158"/>
      <c r="N40" s="158"/>
    </row>
    <row r="41" spans="2:14" ht="15" customHeight="1" x14ac:dyDescent="0.3">
      <c r="B41" s="426"/>
      <c r="C41" s="421"/>
      <c r="D41" s="421"/>
      <c r="E41" s="548"/>
      <c r="F41" s="6" t="str">
        <f>Emissionsfaktoren!F35</f>
        <v>MWh</v>
      </c>
      <c r="G41" s="119">
        <f>('Eingabe Daten'!$G36*Emissionsfaktoren!$G35)/1000</f>
        <v>0</v>
      </c>
      <c r="H41" s="120">
        <f>('Eingabe Daten'!$G36*Emissionsfaktoren!$H35)/1000</f>
        <v>0</v>
      </c>
      <c r="I41" s="120">
        <f>('Eingabe Daten'!$G36*Emissionsfaktoren!$I35)/1000</f>
        <v>0</v>
      </c>
      <c r="J41" s="121">
        <f>('Eingabe Daten'!$G36*Emissionsfaktoren!$J35)/1000</f>
        <v>0</v>
      </c>
      <c r="L41" s="158"/>
      <c r="M41" s="158"/>
      <c r="N41" s="158"/>
    </row>
    <row r="42" spans="2:14" ht="15" customHeight="1" x14ac:dyDescent="0.3">
      <c r="B42" s="426"/>
      <c r="C42" s="421"/>
      <c r="D42" s="421" t="str">
        <f>Emissionsfaktoren!D36</f>
        <v>Wels Strom GmbH</v>
      </c>
      <c r="E42" s="548" t="str">
        <f>Emissionsfaktoren!E36</f>
        <v>Wels</v>
      </c>
      <c r="F42" s="6" t="str">
        <f>Emissionsfaktoren!F36</f>
        <v xml:space="preserve">kWh </v>
      </c>
      <c r="G42" s="119">
        <f>('Eingabe Daten'!$G37*Emissionsfaktoren!$G36)/1000</f>
        <v>0</v>
      </c>
      <c r="H42" s="120">
        <f>('Eingabe Daten'!$G37*Emissionsfaktoren!$H36)/1000</f>
        <v>0</v>
      </c>
      <c r="I42" s="120">
        <f>('Eingabe Daten'!$G37*Emissionsfaktoren!$I36)/1000</f>
        <v>0</v>
      </c>
      <c r="J42" s="121">
        <f>('Eingabe Daten'!$G37*Emissionsfaktoren!$J36)/1000</f>
        <v>0</v>
      </c>
      <c r="L42" s="158"/>
      <c r="M42" s="158"/>
      <c r="N42" s="158"/>
    </row>
    <row r="43" spans="2:14" ht="15" customHeight="1" x14ac:dyDescent="0.3">
      <c r="B43" s="426"/>
      <c r="C43" s="421"/>
      <c r="D43" s="421"/>
      <c r="E43" s="548"/>
      <c r="F43" s="6" t="str">
        <f>Emissionsfaktoren!F37</f>
        <v>MWh</v>
      </c>
      <c r="G43" s="119">
        <f>('Eingabe Daten'!$G38*Emissionsfaktoren!$G37)/1000</f>
        <v>0</v>
      </c>
      <c r="H43" s="120">
        <f>('Eingabe Daten'!$G38*Emissionsfaktoren!$H37)/1000</f>
        <v>0</v>
      </c>
      <c r="I43" s="120">
        <f>('Eingabe Daten'!$G38*Emissionsfaktoren!$I37)/1000</f>
        <v>0</v>
      </c>
      <c r="J43" s="121">
        <f>('Eingabe Daten'!$G38*Emissionsfaktoren!$J37)/1000</f>
        <v>0</v>
      </c>
      <c r="L43" s="158"/>
      <c r="M43" s="158"/>
      <c r="N43" s="158"/>
    </row>
    <row r="44" spans="2:14" ht="15" customHeight="1" x14ac:dyDescent="0.3">
      <c r="B44" s="426"/>
      <c r="C44" s="421"/>
      <c r="D44" s="406" t="str">
        <f>Emissionsfaktoren!D38</f>
        <v>Fernwärme Steyr GmbH</v>
      </c>
      <c r="E44" s="548" t="str">
        <f>Emissionsfaktoren!E38</f>
        <v>Steyr</v>
      </c>
      <c r="F44" s="6" t="str">
        <f>Emissionsfaktoren!F38</f>
        <v xml:space="preserve">kWh </v>
      </c>
      <c r="G44" s="119">
        <f>('Eingabe Daten'!$G39*Emissionsfaktoren!$G38)/1000</f>
        <v>0</v>
      </c>
      <c r="H44" s="120">
        <f>('Eingabe Daten'!$G39*Emissionsfaktoren!$H38)/1000</f>
        <v>0</v>
      </c>
      <c r="I44" s="120">
        <f>('Eingabe Daten'!$G39*Emissionsfaktoren!$I38)/1000</f>
        <v>0</v>
      </c>
      <c r="J44" s="121">
        <f>('Eingabe Daten'!$G39*Emissionsfaktoren!$J38)/1000</f>
        <v>0</v>
      </c>
      <c r="L44" s="158"/>
      <c r="M44" s="158"/>
      <c r="N44" s="158"/>
    </row>
    <row r="45" spans="2:14" ht="15" customHeight="1" x14ac:dyDescent="0.3">
      <c r="B45" s="426"/>
      <c r="C45" s="421"/>
      <c r="D45" s="406"/>
      <c r="E45" s="548"/>
      <c r="F45" s="6" t="str">
        <f>Emissionsfaktoren!F39</f>
        <v>MWh</v>
      </c>
      <c r="G45" s="119">
        <f>('Eingabe Daten'!$G40*Emissionsfaktoren!$G39)/1000</f>
        <v>0</v>
      </c>
      <c r="H45" s="120">
        <f>('Eingabe Daten'!$G40*Emissionsfaktoren!$H39)/1000</f>
        <v>0</v>
      </c>
      <c r="I45" s="120">
        <f>('Eingabe Daten'!$G40*Emissionsfaktoren!$I39)/1000</f>
        <v>0</v>
      </c>
      <c r="J45" s="121">
        <f>('Eingabe Daten'!$G40*Emissionsfaktoren!$J39)/1000</f>
        <v>0</v>
      </c>
      <c r="L45" s="158"/>
      <c r="M45" s="158"/>
      <c r="N45" s="158"/>
    </row>
    <row r="46" spans="2:14" ht="15" customHeight="1" x14ac:dyDescent="0.3">
      <c r="B46" s="426"/>
      <c r="C46" s="421"/>
      <c r="D46" s="421" t="str">
        <f>Emissionsfaktoren!D40</f>
        <v>Salzburg AG</v>
      </c>
      <c r="E46" s="548" t="str">
        <f>Emissionsfaktoren!E40</f>
        <v>Salzburg</v>
      </c>
      <c r="F46" s="6" t="str">
        <f>Emissionsfaktoren!F40</f>
        <v xml:space="preserve">kWh </v>
      </c>
      <c r="G46" s="119">
        <f>('Eingabe Daten'!$G41*Emissionsfaktoren!$G40)/1000</f>
        <v>0</v>
      </c>
      <c r="H46" s="120">
        <f>('Eingabe Daten'!$G41*Emissionsfaktoren!$H40)/1000</f>
        <v>0</v>
      </c>
      <c r="I46" s="120">
        <f>('Eingabe Daten'!$G41*Emissionsfaktoren!$I40)/1000</f>
        <v>0</v>
      </c>
      <c r="J46" s="121">
        <f>('Eingabe Daten'!$G41*Emissionsfaktoren!$J40)/1000</f>
        <v>0</v>
      </c>
      <c r="L46" s="158"/>
      <c r="M46" s="158"/>
      <c r="N46" s="158"/>
    </row>
    <row r="47" spans="2:14" ht="15" customHeight="1" x14ac:dyDescent="0.3">
      <c r="B47" s="426"/>
      <c r="C47" s="421"/>
      <c r="D47" s="421"/>
      <c r="E47" s="548"/>
      <c r="F47" s="6" t="str">
        <f>Emissionsfaktoren!F41</f>
        <v>MWh</v>
      </c>
      <c r="G47" s="119">
        <f>('Eingabe Daten'!$G42*Emissionsfaktoren!$G41)/1000</f>
        <v>0</v>
      </c>
      <c r="H47" s="120">
        <f>('Eingabe Daten'!$G42*Emissionsfaktoren!$H41)/1000</f>
        <v>0</v>
      </c>
      <c r="I47" s="120">
        <f>('Eingabe Daten'!$G42*Emissionsfaktoren!$I41)/1000</f>
        <v>0</v>
      </c>
      <c r="J47" s="121">
        <f>('Eingabe Daten'!$G42*Emissionsfaktoren!$J41)/1000</f>
        <v>0</v>
      </c>
      <c r="L47" s="158"/>
      <c r="M47" s="158"/>
      <c r="N47" s="158"/>
    </row>
    <row r="48" spans="2:14" ht="15" customHeight="1" x14ac:dyDescent="0.3">
      <c r="B48" s="426"/>
      <c r="C48" s="421"/>
      <c r="D48" s="406" t="str">
        <f>Emissionsfaktoren!D42</f>
        <v>Stadtwerke Hall in Tirol</v>
      </c>
      <c r="E48" s="548" t="str">
        <f>Emissionsfaktoren!E42</f>
        <v>Hall/Tirol</v>
      </c>
      <c r="F48" s="6" t="str">
        <f>Emissionsfaktoren!F42</f>
        <v xml:space="preserve">kWh </v>
      </c>
      <c r="G48" s="119">
        <f>('Eingabe Daten'!$G43*Emissionsfaktoren!$G42)/1000</f>
        <v>0</v>
      </c>
      <c r="H48" s="120">
        <f>('Eingabe Daten'!$G43*Emissionsfaktoren!$H42)/1000</f>
        <v>0</v>
      </c>
      <c r="I48" s="120">
        <f>('Eingabe Daten'!$G43*Emissionsfaktoren!$I42)/1000</f>
        <v>0</v>
      </c>
      <c r="J48" s="121">
        <f>('Eingabe Daten'!$G43*Emissionsfaktoren!$J42)/1000</f>
        <v>0</v>
      </c>
      <c r="L48" s="158"/>
      <c r="M48" s="158"/>
      <c r="N48" s="158"/>
    </row>
    <row r="49" spans="2:14" ht="15" customHeight="1" x14ac:dyDescent="0.3">
      <c r="B49" s="426"/>
      <c r="C49" s="421"/>
      <c r="D49" s="406"/>
      <c r="E49" s="548"/>
      <c r="F49" s="6" t="str">
        <f>Emissionsfaktoren!F43</f>
        <v>MWh</v>
      </c>
      <c r="G49" s="119">
        <f>('Eingabe Daten'!$G44*Emissionsfaktoren!$G43)/1000</f>
        <v>0</v>
      </c>
      <c r="H49" s="120">
        <f>('Eingabe Daten'!$G44*Emissionsfaktoren!$H43)/1000</f>
        <v>0</v>
      </c>
      <c r="I49" s="120">
        <f>('Eingabe Daten'!$G44*Emissionsfaktoren!$I43)/1000</f>
        <v>0</v>
      </c>
      <c r="J49" s="121">
        <f>('Eingabe Daten'!$G44*Emissionsfaktoren!$J43)/1000</f>
        <v>0</v>
      </c>
      <c r="L49" s="158"/>
      <c r="M49" s="158"/>
      <c r="N49" s="158"/>
    </row>
    <row r="50" spans="2:14" ht="15" customHeight="1" x14ac:dyDescent="0.3">
      <c r="B50" s="426"/>
      <c r="C50" s="421"/>
      <c r="D50" s="406" t="str">
        <f>Emissionsfaktoren!D44</f>
        <v xml:space="preserve">Stadtwerke Kufstein </v>
      </c>
      <c r="E50" s="548" t="str">
        <f>Emissionsfaktoren!E44</f>
        <v>Kufstein</v>
      </c>
      <c r="F50" s="6" t="str">
        <f>Emissionsfaktoren!F44</f>
        <v xml:space="preserve">kWh </v>
      </c>
      <c r="G50" s="119">
        <f>('Eingabe Daten'!$G45*Emissionsfaktoren!$G44)/1000</f>
        <v>0</v>
      </c>
      <c r="H50" s="120">
        <f>('Eingabe Daten'!$G45*Emissionsfaktoren!$H44)/1000</f>
        <v>0</v>
      </c>
      <c r="I50" s="120">
        <f>('Eingabe Daten'!$G45*Emissionsfaktoren!$I44)/1000</f>
        <v>0</v>
      </c>
      <c r="J50" s="121">
        <f>('Eingabe Daten'!$G45*Emissionsfaktoren!$J44)/1000</f>
        <v>0</v>
      </c>
      <c r="L50" s="158"/>
      <c r="M50" s="158"/>
      <c r="N50" s="158"/>
    </row>
    <row r="51" spans="2:14" ht="15" customHeight="1" x14ac:dyDescent="0.3">
      <c r="B51" s="426"/>
      <c r="C51" s="421"/>
      <c r="D51" s="406"/>
      <c r="E51" s="548"/>
      <c r="F51" s="6" t="str">
        <f>Emissionsfaktoren!F45</f>
        <v>MWh</v>
      </c>
      <c r="G51" s="119">
        <f>('Eingabe Daten'!$G46*Emissionsfaktoren!$G45)/1000</f>
        <v>0</v>
      </c>
      <c r="H51" s="120">
        <f>('Eingabe Daten'!$G46*Emissionsfaktoren!$H45)/1000</f>
        <v>0</v>
      </c>
      <c r="I51" s="120">
        <f>('Eingabe Daten'!$G46*Emissionsfaktoren!$I45)/1000</f>
        <v>0</v>
      </c>
      <c r="J51" s="121">
        <f>('Eingabe Daten'!$G46*Emissionsfaktoren!$J45)/1000</f>
        <v>0</v>
      </c>
      <c r="L51" s="158"/>
      <c r="M51" s="158"/>
      <c r="N51" s="158"/>
    </row>
    <row r="52" spans="2:14" ht="15" customHeight="1" x14ac:dyDescent="0.3">
      <c r="B52" s="426"/>
      <c r="C52" s="421"/>
      <c r="D52" s="406" t="str">
        <f>Emissionsfaktoren!D46</f>
        <v xml:space="preserve">TIGAS-Erdgas Tirol GmbH </v>
      </c>
      <c r="E52" s="548" t="str">
        <f>Emissionsfaktoren!E46</f>
        <v>Innsbruck</v>
      </c>
      <c r="F52" s="6" t="str">
        <f>Emissionsfaktoren!F46</f>
        <v xml:space="preserve">kWh </v>
      </c>
      <c r="G52" s="119">
        <f>('Eingabe Daten'!$G47*Emissionsfaktoren!$G46)/1000</f>
        <v>0</v>
      </c>
      <c r="H52" s="120">
        <f>('Eingabe Daten'!$G47*Emissionsfaktoren!$H46)/1000</f>
        <v>0</v>
      </c>
      <c r="I52" s="120">
        <f>('Eingabe Daten'!$G47*Emissionsfaktoren!$I46)/1000</f>
        <v>0</v>
      </c>
      <c r="J52" s="121">
        <f>('Eingabe Daten'!$G47*Emissionsfaktoren!$J46)/1000</f>
        <v>0</v>
      </c>
      <c r="L52" s="158"/>
      <c r="M52" s="158"/>
      <c r="N52" s="158"/>
    </row>
    <row r="53" spans="2:14" ht="15" customHeight="1" x14ac:dyDescent="0.3">
      <c r="B53" s="426"/>
      <c r="C53" s="421"/>
      <c r="D53" s="406"/>
      <c r="E53" s="548"/>
      <c r="F53" s="6" t="str">
        <f>Emissionsfaktoren!F47</f>
        <v>MWh</v>
      </c>
      <c r="G53" s="119">
        <f>('Eingabe Daten'!$G48*Emissionsfaktoren!$G47)/1000</f>
        <v>0</v>
      </c>
      <c r="H53" s="120">
        <f>('Eingabe Daten'!$G48*Emissionsfaktoren!$H47)/1000</f>
        <v>0</v>
      </c>
      <c r="I53" s="120">
        <f>('Eingabe Daten'!$G48*Emissionsfaktoren!$I47)/1000</f>
        <v>0</v>
      </c>
      <c r="J53" s="121">
        <f>('Eingabe Daten'!$G48*Emissionsfaktoren!$J47)/1000</f>
        <v>0</v>
      </c>
      <c r="L53" s="158"/>
      <c r="M53" s="158"/>
      <c r="N53" s="158"/>
    </row>
    <row r="54" spans="2:14" ht="15" customHeight="1" x14ac:dyDescent="0.3">
      <c r="B54" s="426"/>
      <c r="C54" s="421"/>
      <c r="D54" s="406" t="str">
        <f>Emissionsfaktoren!D48</f>
        <v>Stadtwerke Feldkrich</v>
      </c>
      <c r="E54" s="548" t="str">
        <f>Emissionsfaktoren!E48</f>
        <v>Feldkrich</v>
      </c>
      <c r="F54" s="6" t="str">
        <f>Emissionsfaktoren!F48</f>
        <v xml:space="preserve">kWh </v>
      </c>
      <c r="G54" s="119">
        <f>('Eingabe Daten'!$G49*Emissionsfaktoren!$G48)/1000</f>
        <v>0</v>
      </c>
      <c r="H54" s="120">
        <f>('Eingabe Daten'!$G49*Emissionsfaktoren!$H48)/1000</f>
        <v>0</v>
      </c>
      <c r="I54" s="120">
        <f>('Eingabe Daten'!$G49*Emissionsfaktoren!$I48)/1000</f>
        <v>0</v>
      </c>
      <c r="J54" s="121">
        <f>('Eingabe Daten'!$G49*Emissionsfaktoren!$J48)/1000</f>
        <v>0</v>
      </c>
      <c r="L54" s="158"/>
      <c r="M54" s="158"/>
      <c r="N54" s="158"/>
    </row>
    <row r="55" spans="2:14" ht="15" customHeight="1" x14ac:dyDescent="0.3">
      <c r="B55" s="426"/>
      <c r="C55" s="421"/>
      <c r="D55" s="406"/>
      <c r="E55" s="548"/>
      <c r="F55" s="6" t="str">
        <f>Emissionsfaktoren!F49</f>
        <v>MWh</v>
      </c>
      <c r="G55" s="119">
        <f>('Eingabe Daten'!$G50*Emissionsfaktoren!$G49)/1000</f>
        <v>0</v>
      </c>
      <c r="H55" s="120">
        <f>('Eingabe Daten'!$G50*Emissionsfaktoren!$H49)/1000</f>
        <v>0</v>
      </c>
      <c r="I55" s="120">
        <f>('Eingabe Daten'!$G50*Emissionsfaktoren!$I49)/1000</f>
        <v>0</v>
      </c>
      <c r="J55" s="121">
        <f>('Eingabe Daten'!$G50*Emissionsfaktoren!$J49)/1000</f>
        <v>0</v>
      </c>
      <c r="L55" s="158"/>
      <c r="M55" s="158"/>
      <c r="N55" s="158"/>
    </row>
    <row r="56" spans="2:14" ht="15" customHeight="1" x14ac:dyDescent="0.3">
      <c r="B56" s="426"/>
      <c r="C56" s="421"/>
      <c r="D56" s="406" t="str">
        <f>Emissionsfaktoren!D50</f>
        <v>Stadtwerke Klagenfurt AG</v>
      </c>
      <c r="E56" s="548" t="str">
        <f>Emissionsfaktoren!E50</f>
        <v>Klagenfurt</v>
      </c>
      <c r="F56" s="6" t="str">
        <f>Emissionsfaktoren!F50</f>
        <v xml:space="preserve">kWh </v>
      </c>
      <c r="G56" s="119">
        <f>('Eingabe Daten'!$G51*Emissionsfaktoren!$G50)/1000</f>
        <v>0</v>
      </c>
      <c r="H56" s="120">
        <f>('Eingabe Daten'!$G51*Emissionsfaktoren!$H50)/1000</f>
        <v>0</v>
      </c>
      <c r="I56" s="120">
        <f>('Eingabe Daten'!$G51*Emissionsfaktoren!$I50)/1000</f>
        <v>0</v>
      </c>
      <c r="J56" s="121">
        <f>('Eingabe Daten'!$G51*Emissionsfaktoren!$J50)/1000</f>
        <v>0</v>
      </c>
      <c r="L56" s="158"/>
      <c r="M56" s="158"/>
      <c r="N56" s="158"/>
    </row>
    <row r="57" spans="2:14" ht="15" customHeight="1" x14ac:dyDescent="0.3">
      <c r="B57" s="426"/>
      <c r="C57" s="421"/>
      <c r="D57" s="406"/>
      <c r="E57" s="548"/>
      <c r="F57" s="6" t="str">
        <f>Emissionsfaktoren!F51</f>
        <v>MWh</v>
      </c>
      <c r="G57" s="119">
        <f>('Eingabe Daten'!$G52*Emissionsfaktoren!$G51)/1000</f>
        <v>0</v>
      </c>
      <c r="H57" s="120">
        <f>('Eingabe Daten'!$G52*Emissionsfaktoren!$H51)/1000</f>
        <v>0</v>
      </c>
      <c r="I57" s="120">
        <f>('Eingabe Daten'!$G52*Emissionsfaktoren!$I51)/1000</f>
        <v>0</v>
      </c>
      <c r="J57" s="121">
        <f>('Eingabe Daten'!$G52*Emissionsfaktoren!$J51)/1000</f>
        <v>0</v>
      </c>
      <c r="L57" s="158"/>
      <c r="M57" s="158"/>
      <c r="N57" s="158"/>
    </row>
    <row r="58" spans="2:14" ht="15" customHeight="1" x14ac:dyDescent="0.3">
      <c r="B58" s="426"/>
      <c r="C58" s="421"/>
      <c r="D58" s="406" t="str">
        <f>Emissionsfaktoren!D52</f>
        <v xml:space="preserve">KELAG Kärntner Elektrizitäts-Aktiengesellschaft </v>
      </c>
      <c r="E58" s="548" t="str">
        <f>Emissionsfaktoren!E52</f>
        <v>Spittal/Drau</v>
      </c>
      <c r="F58" s="6" t="str">
        <f>Emissionsfaktoren!F52</f>
        <v xml:space="preserve">kWh </v>
      </c>
      <c r="G58" s="119">
        <f>('Eingabe Daten'!$G53*Emissionsfaktoren!$G52)/1000</f>
        <v>0</v>
      </c>
      <c r="H58" s="120">
        <f>('Eingabe Daten'!$G53*Emissionsfaktoren!$H52)/1000</f>
        <v>0</v>
      </c>
      <c r="I58" s="120">
        <f>('Eingabe Daten'!$G53*Emissionsfaktoren!$I52)/1000</f>
        <v>0</v>
      </c>
      <c r="J58" s="121">
        <f>('Eingabe Daten'!$G53*Emissionsfaktoren!$J52)/1000</f>
        <v>0</v>
      </c>
      <c r="L58" s="158"/>
      <c r="M58" s="158"/>
      <c r="N58" s="158"/>
    </row>
    <row r="59" spans="2:14" ht="15" customHeight="1" x14ac:dyDescent="0.3">
      <c r="B59" s="426"/>
      <c r="C59" s="421"/>
      <c r="D59" s="406"/>
      <c r="E59" s="548"/>
      <c r="F59" s="6" t="str">
        <f>Emissionsfaktoren!F53</f>
        <v>MWh</v>
      </c>
      <c r="G59" s="119">
        <f>('Eingabe Daten'!$G54*Emissionsfaktoren!$G53)/1000</f>
        <v>0</v>
      </c>
      <c r="H59" s="120">
        <f>('Eingabe Daten'!$G54*Emissionsfaktoren!$H53)/1000</f>
        <v>0</v>
      </c>
      <c r="I59" s="120">
        <f>('Eingabe Daten'!$G54*Emissionsfaktoren!$I53)/1000</f>
        <v>0</v>
      </c>
      <c r="J59" s="121">
        <f>('Eingabe Daten'!$G54*Emissionsfaktoren!$J53)/1000</f>
        <v>0</v>
      </c>
      <c r="L59" s="158"/>
      <c r="M59" s="158"/>
      <c r="N59" s="158"/>
    </row>
    <row r="60" spans="2:14" ht="15" customHeight="1" x14ac:dyDescent="0.3">
      <c r="B60" s="426"/>
      <c r="C60" s="421"/>
      <c r="D60" s="406"/>
      <c r="E60" s="548" t="str">
        <f>Emissionsfaktoren!E54</f>
        <v>Villach</v>
      </c>
      <c r="F60" s="6" t="str">
        <f>Emissionsfaktoren!F54</f>
        <v xml:space="preserve">kWh </v>
      </c>
      <c r="G60" s="119">
        <f>('Eingabe Daten'!$G55*Emissionsfaktoren!$G54)/1000</f>
        <v>0</v>
      </c>
      <c r="H60" s="120">
        <f>('Eingabe Daten'!$G55*Emissionsfaktoren!$H54)/1000</f>
        <v>0</v>
      </c>
      <c r="I60" s="120">
        <f>('Eingabe Daten'!$G55*Emissionsfaktoren!$I54)/1000</f>
        <v>0</v>
      </c>
      <c r="J60" s="121">
        <f>('Eingabe Daten'!$G55*Emissionsfaktoren!$J54)/1000</f>
        <v>0</v>
      </c>
      <c r="L60" s="158"/>
      <c r="M60" s="158"/>
      <c r="N60" s="158"/>
    </row>
    <row r="61" spans="2:14" ht="15" customHeight="1" x14ac:dyDescent="0.3">
      <c r="B61" s="426"/>
      <c r="C61" s="421"/>
      <c r="D61" s="406"/>
      <c r="E61" s="548"/>
      <c r="F61" s="6" t="str">
        <f>Emissionsfaktoren!F55</f>
        <v>MWh</v>
      </c>
      <c r="G61" s="119">
        <f>('Eingabe Daten'!$G56*Emissionsfaktoren!$G55)/1000</f>
        <v>0</v>
      </c>
      <c r="H61" s="120">
        <f>('Eingabe Daten'!$G56*Emissionsfaktoren!$H55)/1000</f>
        <v>0</v>
      </c>
      <c r="I61" s="120">
        <f>('Eingabe Daten'!$G56*Emissionsfaktoren!$I55)/1000</f>
        <v>0</v>
      </c>
      <c r="J61" s="121">
        <f>('Eingabe Daten'!$G56*Emissionsfaktoren!$J55)/1000</f>
        <v>0</v>
      </c>
      <c r="L61" s="158"/>
      <c r="M61" s="158"/>
      <c r="N61" s="158"/>
    </row>
    <row r="62" spans="2:14" ht="14.25" customHeight="1" x14ac:dyDescent="0.3">
      <c r="B62" s="426"/>
      <c r="C62" s="421"/>
      <c r="D62" s="406" t="str">
        <f>Emissionsfaktoren!D56</f>
        <v>Energie Graz AG</v>
      </c>
      <c r="E62" s="548" t="str">
        <f>Emissionsfaktoren!E56</f>
        <v>Graz</v>
      </c>
      <c r="F62" s="6" t="str">
        <f>Emissionsfaktoren!F56</f>
        <v xml:space="preserve">kWh </v>
      </c>
      <c r="G62" s="119">
        <f>('Eingabe Daten'!$G57*Emissionsfaktoren!$G56)/1000</f>
        <v>0</v>
      </c>
      <c r="H62" s="120">
        <f>('Eingabe Daten'!$G57*Emissionsfaktoren!$H56)/1000</f>
        <v>0</v>
      </c>
      <c r="I62" s="120">
        <f>('Eingabe Daten'!$G57*Emissionsfaktoren!$I56)/1000</f>
        <v>0</v>
      </c>
      <c r="J62" s="121">
        <f>('Eingabe Daten'!$G57*Emissionsfaktoren!$J56)/1000</f>
        <v>0</v>
      </c>
      <c r="L62" s="158"/>
      <c r="M62" s="158"/>
      <c r="N62" s="158"/>
    </row>
    <row r="63" spans="2:14" ht="15" customHeight="1" x14ac:dyDescent="0.3">
      <c r="B63" s="426"/>
      <c r="C63" s="421"/>
      <c r="D63" s="406"/>
      <c r="E63" s="548"/>
      <c r="F63" s="6" t="str">
        <f>Emissionsfaktoren!F57</f>
        <v>MWh</v>
      </c>
      <c r="G63" s="119">
        <f>('Eingabe Daten'!$G58*Emissionsfaktoren!$G57)/1000</f>
        <v>0</v>
      </c>
      <c r="H63" s="120">
        <f>('Eingabe Daten'!$G58*Emissionsfaktoren!$H57)/1000</f>
        <v>0</v>
      </c>
      <c r="I63" s="120">
        <f>('Eingabe Daten'!$G58*Emissionsfaktoren!$I57)/1000</f>
        <v>0</v>
      </c>
      <c r="J63" s="121">
        <f>('Eingabe Daten'!$G58*Emissionsfaktoren!$J57)/1000</f>
        <v>0</v>
      </c>
      <c r="L63" s="158"/>
      <c r="M63" s="158"/>
      <c r="N63" s="158"/>
    </row>
    <row r="64" spans="2:14" ht="15" customHeight="1" x14ac:dyDescent="0.3">
      <c r="B64" s="426"/>
      <c r="C64" s="421"/>
      <c r="D64" s="406" t="str">
        <f>Emissionsfaktoren!D58</f>
        <v>Stadtwerke Kapfenberg</v>
      </c>
      <c r="E64" s="548" t="str">
        <f>Emissionsfaktoren!E58</f>
        <v>Kapfenberg</v>
      </c>
      <c r="F64" s="6" t="str">
        <f>Emissionsfaktoren!F58</f>
        <v xml:space="preserve">kWh </v>
      </c>
      <c r="G64" s="119">
        <f>('Eingabe Daten'!$G59*Emissionsfaktoren!$G58)/1000</f>
        <v>0</v>
      </c>
      <c r="H64" s="120">
        <f>('Eingabe Daten'!$G59*Emissionsfaktoren!$H58)/1000</f>
        <v>0</v>
      </c>
      <c r="I64" s="120">
        <f>('Eingabe Daten'!$G59*Emissionsfaktoren!$I58)/1000</f>
        <v>0</v>
      </c>
      <c r="J64" s="121">
        <f>('Eingabe Daten'!$G59*Emissionsfaktoren!$J58)/1000</f>
        <v>0</v>
      </c>
      <c r="L64" s="158"/>
      <c r="M64" s="158"/>
      <c r="N64" s="158"/>
    </row>
    <row r="65" spans="2:14" ht="15" customHeight="1" x14ac:dyDescent="0.3">
      <c r="B65" s="426"/>
      <c r="C65" s="421"/>
      <c r="D65" s="406"/>
      <c r="E65" s="548"/>
      <c r="F65" s="6" t="str">
        <f>Emissionsfaktoren!F59</f>
        <v>MWh</v>
      </c>
      <c r="G65" s="119">
        <f>('Eingabe Daten'!$G60*Emissionsfaktoren!$G59)/1000</f>
        <v>0</v>
      </c>
      <c r="H65" s="120">
        <f>('Eingabe Daten'!$G60*Emissionsfaktoren!$H59)/1000</f>
        <v>0</v>
      </c>
      <c r="I65" s="120">
        <f>('Eingabe Daten'!$G60*Emissionsfaktoren!$I59)/1000</f>
        <v>0</v>
      </c>
      <c r="J65" s="121">
        <f>('Eingabe Daten'!$G60*Emissionsfaktoren!$J59)/1000</f>
        <v>0</v>
      </c>
      <c r="L65" s="158"/>
      <c r="M65" s="158"/>
      <c r="N65" s="158"/>
    </row>
    <row r="66" spans="2:14" ht="15" customHeight="1" x14ac:dyDescent="0.3">
      <c r="B66" s="426"/>
      <c r="C66" s="421"/>
      <c r="D66" s="406" t="str">
        <f>Emissionsfaktoren!D60</f>
        <v>Bad Gleichberger Naturwärme GmbH</v>
      </c>
      <c r="E66" s="548" t="str">
        <f>Emissionsfaktoren!E60</f>
        <v>Bad Gleichenberg</v>
      </c>
      <c r="F66" s="6" t="str">
        <f>Emissionsfaktoren!F60</f>
        <v xml:space="preserve">kWh </v>
      </c>
      <c r="G66" s="119">
        <f>('Eingabe Daten'!$G61*Emissionsfaktoren!$G60)/1000</f>
        <v>0</v>
      </c>
      <c r="H66" s="120">
        <f>('Eingabe Daten'!$G61*Emissionsfaktoren!$H60)/1000</f>
        <v>0</v>
      </c>
      <c r="I66" s="120">
        <f>('Eingabe Daten'!$G61*Emissionsfaktoren!$I60)/1000</f>
        <v>0</v>
      </c>
      <c r="J66" s="121">
        <f>('Eingabe Daten'!$G61*Emissionsfaktoren!$J60)/1000</f>
        <v>0</v>
      </c>
      <c r="L66" s="158"/>
      <c r="M66" s="158"/>
      <c r="N66" s="158"/>
    </row>
    <row r="67" spans="2:14" ht="15" customHeight="1" x14ac:dyDescent="0.3">
      <c r="B67" s="426"/>
      <c r="C67" s="421"/>
      <c r="D67" s="406"/>
      <c r="E67" s="548"/>
      <c r="F67" s="6" t="str">
        <f>Emissionsfaktoren!F61</f>
        <v>MWh</v>
      </c>
      <c r="G67" s="119">
        <f>('Eingabe Daten'!$G62*Emissionsfaktoren!$G61)/1000</f>
        <v>0</v>
      </c>
      <c r="H67" s="120">
        <f>('Eingabe Daten'!$G62*Emissionsfaktoren!$H61)/1000</f>
        <v>0</v>
      </c>
      <c r="I67" s="120">
        <f>('Eingabe Daten'!$G62*Emissionsfaktoren!$I61)/1000</f>
        <v>0</v>
      </c>
      <c r="J67" s="121">
        <f>('Eingabe Daten'!$G62*Emissionsfaktoren!$J61)/1000</f>
        <v>0</v>
      </c>
      <c r="L67" s="158"/>
      <c r="M67" s="158"/>
      <c r="N67" s="158"/>
    </row>
    <row r="68" spans="2:14" ht="15" customHeight="1" x14ac:dyDescent="0.3">
      <c r="B68" s="426"/>
      <c r="C68" s="421"/>
      <c r="D68" s="406" t="str">
        <f>Emissionsfaktoren!D62</f>
        <v>Stadtwerke Leoben</v>
      </c>
      <c r="E68" s="548" t="str">
        <f>Emissionsfaktoren!E62</f>
        <v>Leoben</v>
      </c>
      <c r="F68" s="6" t="str">
        <f>Emissionsfaktoren!F62</f>
        <v xml:space="preserve">kWh </v>
      </c>
      <c r="G68" s="119">
        <f>('Eingabe Daten'!$G63*Emissionsfaktoren!$G62)/1000</f>
        <v>0</v>
      </c>
      <c r="H68" s="120">
        <f>('Eingabe Daten'!$G63*Emissionsfaktoren!$H62)/1000</f>
        <v>0</v>
      </c>
      <c r="I68" s="120">
        <f>('Eingabe Daten'!$G63*Emissionsfaktoren!$I62)/1000</f>
        <v>0</v>
      </c>
      <c r="J68" s="121">
        <f>('Eingabe Daten'!$G63*Emissionsfaktoren!$J62)/1000</f>
        <v>0</v>
      </c>
      <c r="L68" s="158"/>
      <c r="M68" s="158"/>
      <c r="N68" s="158"/>
    </row>
    <row r="69" spans="2:14" ht="15" customHeight="1" x14ac:dyDescent="0.3">
      <c r="B69" s="426"/>
      <c r="C69" s="421"/>
      <c r="D69" s="406"/>
      <c r="E69" s="548"/>
      <c r="F69" s="6" t="str">
        <f>Emissionsfaktoren!F63</f>
        <v>MWh</v>
      </c>
      <c r="G69" s="119">
        <f>('Eingabe Daten'!$G64*Emissionsfaktoren!$G63)/1000</f>
        <v>0</v>
      </c>
      <c r="H69" s="120">
        <f>('Eingabe Daten'!$G64*Emissionsfaktoren!$H63)/1000</f>
        <v>0</v>
      </c>
      <c r="I69" s="120">
        <f>('Eingabe Daten'!$G64*Emissionsfaktoren!$I63)/1000</f>
        <v>0</v>
      </c>
      <c r="J69" s="121">
        <f>('Eingabe Daten'!$G64*Emissionsfaktoren!$J63)/1000</f>
        <v>0</v>
      </c>
      <c r="L69" s="158"/>
      <c r="M69" s="158"/>
      <c r="N69" s="158"/>
    </row>
    <row r="70" spans="2:14" ht="15" customHeight="1" x14ac:dyDescent="0.3">
      <c r="B70" s="426"/>
      <c r="C70" s="421"/>
      <c r="D70" s="406" t="str">
        <f>Emissionsfaktoren!D64</f>
        <v>Fernwärme-Mix</v>
      </c>
      <c r="E70" s="548"/>
      <c r="F70" s="6" t="str">
        <f>Emissionsfaktoren!F64</f>
        <v xml:space="preserve">kWh </v>
      </c>
      <c r="G70" s="119">
        <f>('Eingabe Daten'!$G65*Emissionsfaktoren!$G64)/1000</f>
        <v>0</v>
      </c>
      <c r="H70" s="120">
        <f>('Eingabe Daten'!$G65*Emissionsfaktoren!$H64)/1000</f>
        <v>0</v>
      </c>
      <c r="I70" s="120">
        <f>('Eingabe Daten'!$G65*Emissionsfaktoren!$I64)/1000</f>
        <v>0</v>
      </c>
      <c r="J70" s="121">
        <f>('Eingabe Daten'!$G65*Emissionsfaktoren!$J64)/1000</f>
        <v>0</v>
      </c>
      <c r="L70" s="158"/>
      <c r="M70" s="158"/>
      <c r="N70" s="158"/>
    </row>
    <row r="71" spans="2:14" ht="15" customHeight="1" x14ac:dyDescent="0.3">
      <c r="B71" s="426"/>
      <c r="C71" s="421"/>
      <c r="D71" s="406"/>
      <c r="E71" s="548"/>
      <c r="F71" s="6" t="str">
        <f>Emissionsfaktoren!F65</f>
        <v>MWh</v>
      </c>
      <c r="G71" s="119">
        <f>('Eingabe Daten'!$G66*Emissionsfaktoren!$G65)/1000</f>
        <v>0</v>
      </c>
      <c r="H71" s="120">
        <f>('Eingabe Daten'!$G66*Emissionsfaktoren!$H65)/1000</f>
        <v>0</v>
      </c>
      <c r="I71" s="120">
        <f>('Eingabe Daten'!$G66*Emissionsfaktoren!$I65)/1000</f>
        <v>0</v>
      </c>
      <c r="J71" s="121">
        <f>('Eingabe Daten'!$G66*Emissionsfaktoren!$J65)/1000</f>
        <v>0</v>
      </c>
      <c r="L71" s="158"/>
      <c r="M71" s="158"/>
      <c r="N71" s="158"/>
    </row>
    <row r="72" spans="2:14" ht="15" customHeight="1" x14ac:dyDescent="0.3">
      <c r="B72" s="426"/>
      <c r="C72" s="421" t="s">
        <v>50</v>
      </c>
      <c r="D72" s="406" t="str">
        <f>Emissionsfaktoren!D66</f>
        <v>Lieferant Wien Energie</v>
      </c>
      <c r="E72" s="430"/>
      <c r="F72" s="6" t="str">
        <f>Emissionsfaktoren!F66</f>
        <v xml:space="preserve">kWh </v>
      </c>
      <c r="G72" s="119">
        <f>('Eingabe Daten'!$G67*Emissionsfaktoren!$G66)/1000</f>
        <v>0</v>
      </c>
      <c r="H72" s="120">
        <f>('Eingabe Daten'!$G67*Emissionsfaktoren!$H66)/1000</f>
        <v>0</v>
      </c>
      <c r="I72" s="120">
        <f>('Eingabe Daten'!$G67*Emissionsfaktoren!$I66)/1000</f>
        <v>0</v>
      </c>
      <c r="J72" s="121">
        <f>('Eingabe Daten'!$G67*Emissionsfaktoren!$J66)/1000</f>
        <v>0</v>
      </c>
      <c r="L72" s="158"/>
      <c r="M72" s="158"/>
      <c r="N72" s="158"/>
    </row>
    <row r="73" spans="2:14" ht="15" customHeight="1" x14ac:dyDescent="0.3">
      <c r="B73" s="426"/>
      <c r="C73" s="421"/>
      <c r="D73" s="406"/>
      <c r="E73" s="430"/>
      <c r="F73" s="6" t="str">
        <f>Emissionsfaktoren!F67</f>
        <v>MWh</v>
      </c>
      <c r="G73" s="119">
        <f>('Eingabe Daten'!$G68*Emissionsfaktoren!$G67)/1000</f>
        <v>0</v>
      </c>
      <c r="H73" s="120">
        <f>('Eingabe Daten'!$G68*Emissionsfaktoren!$H67)/1000</f>
        <v>0</v>
      </c>
      <c r="I73" s="120">
        <f>('Eingabe Daten'!$G68*Emissionsfaktoren!$I67)/1000</f>
        <v>0</v>
      </c>
      <c r="J73" s="121">
        <f>('Eingabe Daten'!$G68*Emissionsfaktoren!$J67)/1000</f>
        <v>0</v>
      </c>
      <c r="L73" s="158"/>
      <c r="M73" s="158"/>
      <c r="N73" s="158"/>
    </row>
    <row r="74" spans="2:14" ht="15" customHeight="1" x14ac:dyDescent="0.3">
      <c r="B74" s="426"/>
      <c r="C74" s="421"/>
      <c r="D74" s="406" t="str">
        <f>Emissionsfaktoren!D68</f>
        <v>Lieferant Linz AG</v>
      </c>
      <c r="E74" s="430"/>
      <c r="F74" s="6" t="str">
        <f>Emissionsfaktoren!F68</f>
        <v xml:space="preserve">kWh </v>
      </c>
      <c r="G74" s="119">
        <f>('Eingabe Daten'!$G69*Emissionsfaktoren!$G68)/1000</f>
        <v>0</v>
      </c>
      <c r="H74" s="120">
        <f>('Eingabe Daten'!$G69*Emissionsfaktoren!$H68)/1000</f>
        <v>0</v>
      </c>
      <c r="I74" s="120">
        <f>('Eingabe Daten'!$G69*Emissionsfaktoren!$I68)/1000</f>
        <v>0</v>
      </c>
      <c r="J74" s="121">
        <f>('Eingabe Daten'!$G69*Emissionsfaktoren!$J68)/1000</f>
        <v>0</v>
      </c>
      <c r="L74" s="158"/>
      <c r="M74" s="158"/>
      <c r="N74" s="158"/>
    </row>
    <row r="75" spans="2:14" ht="15" customHeight="1" x14ac:dyDescent="0.3">
      <c r="B75" s="426"/>
      <c r="C75" s="421"/>
      <c r="D75" s="406"/>
      <c r="E75" s="430"/>
      <c r="F75" s="6" t="str">
        <f>Emissionsfaktoren!F69</f>
        <v>MWh</v>
      </c>
      <c r="G75" s="119">
        <f>('Eingabe Daten'!$G70*Emissionsfaktoren!$G69)/1000</f>
        <v>0</v>
      </c>
      <c r="H75" s="120">
        <f>('Eingabe Daten'!$G70*Emissionsfaktoren!$H69)/1000</f>
        <v>0</v>
      </c>
      <c r="I75" s="120">
        <f>('Eingabe Daten'!$G70*Emissionsfaktoren!$I69)/1000</f>
        <v>0</v>
      </c>
      <c r="J75" s="121">
        <f>('Eingabe Daten'!$G70*Emissionsfaktoren!$J69)/1000</f>
        <v>0</v>
      </c>
      <c r="L75" s="158"/>
      <c r="M75" s="158"/>
      <c r="N75" s="158"/>
    </row>
    <row r="76" spans="2:14" ht="15" customHeight="1" x14ac:dyDescent="0.3">
      <c r="B76" s="426"/>
      <c r="C76" s="421"/>
      <c r="D76" s="406" t="str">
        <f>Emissionsfaktoren!D70</f>
        <v>Fernkälte-Mix</v>
      </c>
      <c r="E76" s="430"/>
      <c r="F76" s="6" t="str">
        <f>Emissionsfaktoren!F70</f>
        <v xml:space="preserve">kWh </v>
      </c>
      <c r="G76" s="119">
        <f>('Eingabe Daten'!$G71*Emissionsfaktoren!$G70)/1000</f>
        <v>0</v>
      </c>
      <c r="H76" s="120">
        <f>('Eingabe Daten'!$G71*Emissionsfaktoren!$H70)/1000</f>
        <v>0</v>
      </c>
      <c r="I76" s="120">
        <f>('Eingabe Daten'!$G71*Emissionsfaktoren!$I70)/1000</f>
        <v>0</v>
      </c>
      <c r="J76" s="121">
        <f>('Eingabe Daten'!$G71*Emissionsfaktoren!$J70)/1000</f>
        <v>0</v>
      </c>
      <c r="L76" s="158"/>
      <c r="M76" s="158"/>
      <c r="N76" s="158"/>
    </row>
    <row r="77" spans="2:14" ht="15" customHeight="1" x14ac:dyDescent="0.3">
      <c r="B77" s="426"/>
      <c r="C77" s="421"/>
      <c r="D77" s="406"/>
      <c r="E77" s="430"/>
      <c r="F77" s="6" t="str">
        <f>Emissionsfaktoren!F71</f>
        <v>MWh</v>
      </c>
      <c r="G77" s="119">
        <f>('Eingabe Daten'!$G72*Emissionsfaktoren!$G71)/1000</f>
        <v>0</v>
      </c>
      <c r="H77" s="120">
        <f>('Eingabe Daten'!$G72*Emissionsfaktoren!$H71)/1000</f>
        <v>0</v>
      </c>
      <c r="I77" s="120">
        <f>('Eingabe Daten'!$G72*Emissionsfaktoren!$I71)/1000</f>
        <v>0</v>
      </c>
      <c r="J77" s="121">
        <f>('Eingabe Daten'!$G72*Emissionsfaktoren!$J71)/1000</f>
        <v>0</v>
      </c>
      <c r="L77" s="158"/>
      <c r="M77" s="158"/>
      <c r="N77" s="158"/>
    </row>
    <row r="78" spans="2:14" ht="15" customHeight="1" x14ac:dyDescent="0.3">
      <c r="B78" s="426"/>
      <c r="C78" s="429" t="s">
        <v>51</v>
      </c>
      <c r="D78" s="406" t="str">
        <f>Emissionsfaktoren!D72</f>
        <v>Erdgasverbrauch Dampf</v>
      </c>
      <c r="E78" s="129"/>
      <c r="F78" s="6" t="str">
        <f>Emissionsfaktoren!F72</f>
        <v>kWh (Heizwert)</v>
      </c>
      <c r="G78" s="119">
        <f>('Eingabe Daten'!$G73*Emissionsfaktoren!$G72)/1000</f>
        <v>0</v>
      </c>
      <c r="H78" s="120">
        <f>('Eingabe Daten'!$G73*Emissionsfaktoren!$H72)/1000</f>
        <v>0</v>
      </c>
      <c r="I78" s="120">
        <f>('Eingabe Daten'!$G73*Emissionsfaktoren!$I72)/1000</f>
        <v>0</v>
      </c>
      <c r="J78" s="121">
        <f>('Eingabe Daten'!$G73*Emissionsfaktoren!$J72)/1000</f>
        <v>0</v>
      </c>
      <c r="L78" s="158"/>
      <c r="M78" s="158"/>
      <c r="N78" s="158"/>
    </row>
    <row r="79" spans="2:14" ht="15" customHeight="1" x14ac:dyDescent="0.3">
      <c r="B79" s="426"/>
      <c r="C79" s="429"/>
      <c r="D79" s="406"/>
      <c r="E79" s="129"/>
      <c r="F79" s="6" t="str">
        <f>Emissionsfaktoren!F73</f>
        <v>kWh (Brennwert)</v>
      </c>
      <c r="G79" s="119">
        <f>('Eingabe Daten'!$G74*Emissionsfaktoren!$G73)/1000</f>
        <v>0</v>
      </c>
      <c r="H79" s="120">
        <f>('Eingabe Daten'!$G74*Emissionsfaktoren!$H73)/1000</f>
        <v>0</v>
      </c>
      <c r="I79" s="120">
        <f>('Eingabe Daten'!$G74*Emissionsfaktoren!$I73)/1000</f>
        <v>0</v>
      </c>
      <c r="J79" s="121">
        <f>('Eingabe Daten'!$G74*Emissionsfaktoren!$J73)/1000</f>
        <v>0</v>
      </c>
      <c r="L79" s="158"/>
      <c r="M79" s="158"/>
      <c r="N79" s="158"/>
    </row>
    <row r="80" spans="2:14" ht="15" customHeight="1" x14ac:dyDescent="0.3">
      <c r="B80" s="426"/>
      <c r="C80" s="429"/>
      <c r="D80" s="406"/>
      <c r="E80" s="129"/>
      <c r="F80" s="6" t="str">
        <f>Emissionsfaktoren!F74</f>
        <v>Nm³</v>
      </c>
      <c r="G80" s="119">
        <f>('Eingabe Daten'!$G75*Emissionsfaktoren!$G74)/1000</f>
        <v>0</v>
      </c>
      <c r="H80" s="120">
        <f>('Eingabe Daten'!$G75*Emissionsfaktoren!$H74)/1000</f>
        <v>0</v>
      </c>
      <c r="I80" s="120">
        <f>('Eingabe Daten'!$G75*Emissionsfaktoren!$I74)/1000</f>
        <v>0</v>
      </c>
      <c r="J80" s="121">
        <f>('Eingabe Daten'!$G75*Emissionsfaktoren!$J74)/1000</f>
        <v>0</v>
      </c>
      <c r="L80" s="158"/>
      <c r="M80" s="158"/>
      <c r="N80" s="158"/>
    </row>
    <row r="81" spans="2:14" ht="15" customHeight="1" x14ac:dyDescent="0.3">
      <c r="B81" s="426"/>
      <c r="C81" s="429"/>
      <c r="D81" s="406" t="str">
        <f>Emissionsfaktoren!D75</f>
        <v>Heizölverbrauch Dampf</v>
      </c>
      <c r="E81" s="548" t="str">
        <f>Emissionsfaktoren!E75</f>
        <v>Heizöl extra leicht (EL)</v>
      </c>
      <c r="F81" s="6" t="str">
        <f>Emissionsfaktoren!F75</f>
        <v>kWh</v>
      </c>
      <c r="G81" s="119">
        <f>('Eingabe Daten'!$G76*Emissionsfaktoren!$G75)/1000</f>
        <v>0</v>
      </c>
      <c r="H81" s="120">
        <f>('Eingabe Daten'!$G76*Emissionsfaktoren!$H75)/1000</f>
        <v>0</v>
      </c>
      <c r="I81" s="120">
        <f>('Eingabe Daten'!$G76*Emissionsfaktoren!$I75)/1000</f>
        <v>0</v>
      </c>
      <c r="J81" s="121">
        <f>('Eingabe Daten'!$G76*Emissionsfaktoren!$J75)/1000</f>
        <v>0</v>
      </c>
      <c r="L81" s="158"/>
      <c r="M81" s="158"/>
      <c r="N81" s="158"/>
    </row>
    <row r="82" spans="2:14" ht="15" customHeight="1" x14ac:dyDescent="0.3">
      <c r="B82" s="426"/>
      <c r="C82" s="429"/>
      <c r="D82" s="406"/>
      <c r="E82" s="548"/>
      <c r="F82" s="6" t="str">
        <f>Emissionsfaktoren!F76</f>
        <v>Liter</v>
      </c>
      <c r="G82" s="119">
        <f>('Eingabe Daten'!$G77*Emissionsfaktoren!$G76)/1000</f>
        <v>0</v>
      </c>
      <c r="H82" s="120">
        <f>('Eingabe Daten'!$G77*Emissionsfaktoren!$H76)/1000</f>
        <v>0</v>
      </c>
      <c r="I82" s="120">
        <f>('Eingabe Daten'!$G77*Emissionsfaktoren!$I76)/1000</f>
        <v>0</v>
      </c>
      <c r="J82" s="121">
        <f>('Eingabe Daten'!$G77*Emissionsfaktoren!$J76)/1000</f>
        <v>0</v>
      </c>
      <c r="L82" s="158"/>
      <c r="M82" s="158"/>
      <c r="N82" s="158"/>
    </row>
    <row r="83" spans="2:14" ht="15" customHeight="1" x14ac:dyDescent="0.3">
      <c r="B83" s="426"/>
      <c r="C83" s="429"/>
      <c r="D83" s="406"/>
      <c r="E83" s="548" t="str">
        <f>Emissionsfaktoren!E77</f>
        <v>Heizöl leicht</v>
      </c>
      <c r="F83" s="6" t="str">
        <f>Emissionsfaktoren!F77</f>
        <v>kWh</v>
      </c>
      <c r="G83" s="119">
        <f>('Eingabe Daten'!$G78*Emissionsfaktoren!$G77)/1000</f>
        <v>0</v>
      </c>
      <c r="H83" s="120">
        <f>('Eingabe Daten'!$G78*Emissionsfaktoren!$H77)/1000</f>
        <v>0</v>
      </c>
      <c r="I83" s="120">
        <f>('Eingabe Daten'!$G78*Emissionsfaktoren!$I77)/1000</f>
        <v>0</v>
      </c>
      <c r="J83" s="121">
        <f>('Eingabe Daten'!$G78*Emissionsfaktoren!$J77)/1000</f>
        <v>0</v>
      </c>
      <c r="L83" s="158"/>
      <c r="M83" s="158"/>
      <c r="N83" s="158"/>
    </row>
    <row r="84" spans="2:14" ht="15" customHeight="1" x14ac:dyDescent="0.3">
      <c r="B84" s="426"/>
      <c r="C84" s="429"/>
      <c r="D84" s="406"/>
      <c r="E84" s="548"/>
      <c r="F84" s="6" t="str">
        <f>Emissionsfaktoren!F78</f>
        <v>Liter</v>
      </c>
      <c r="G84" s="119">
        <f>('Eingabe Daten'!$G79*Emissionsfaktoren!$G78)/1000</f>
        <v>0</v>
      </c>
      <c r="H84" s="120">
        <f>('Eingabe Daten'!$G79*Emissionsfaktoren!$H78)/1000</f>
        <v>0</v>
      </c>
      <c r="I84" s="120">
        <f>('Eingabe Daten'!$G79*Emissionsfaktoren!$I78)/1000</f>
        <v>0</v>
      </c>
      <c r="J84" s="121">
        <f>('Eingabe Daten'!$G79*Emissionsfaktoren!$J78)/1000</f>
        <v>0</v>
      </c>
      <c r="L84" s="158"/>
      <c r="M84" s="158"/>
      <c r="N84" s="158"/>
    </row>
    <row r="85" spans="2:14" ht="15" customHeight="1" x14ac:dyDescent="0.3">
      <c r="B85" s="426"/>
      <c r="C85" s="429"/>
      <c r="D85" s="406" t="str">
        <f>Emissionsfaktoren!D79</f>
        <v>Kohleverbrauch Dampf</v>
      </c>
      <c r="E85" s="551"/>
      <c r="F85" s="6" t="str">
        <f>Emissionsfaktoren!F79</f>
        <v>kWh</v>
      </c>
      <c r="G85" s="119">
        <f>('Eingabe Daten'!$G80*Emissionsfaktoren!$G79)/1000</f>
        <v>0</v>
      </c>
      <c r="H85" s="120">
        <f>('Eingabe Daten'!$G80*Emissionsfaktoren!$H79)/1000</f>
        <v>0</v>
      </c>
      <c r="I85" s="120">
        <f>('Eingabe Daten'!$G80*Emissionsfaktoren!$I79)/1000</f>
        <v>0</v>
      </c>
      <c r="J85" s="121">
        <f>('Eingabe Daten'!$G80*Emissionsfaktoren!$J79)/1000</f>
        <v>0</v>
      </c>
      <c r="L85" s="158"/>
      <c r="M85" s="158"/>
      <c r="N85" s="158"/>
    </row>
    <row r="86" spans="2:14" ht="15" customHeight="1" x14ac:dyDescent="0.3">
      <c r="B86" s="426"/>
      <c r="C86" s="429"/>
      <c r="D86" s="406"/>
      <c r="E86" s="551"/>
      <c r="F86" s="6" t="str">
        <f>Emissionsfaktoren!F80</f>
        <v>kg</v>
      </c>
      <c r="G86" s="119">
        <f>('Eingabe Daten'!$G81*Emissionsfaktoren!$G80)/1000</f>
        <v>0</v>
      </c>
      <c r="H86" s="120">
        <f>('Eingabe Daten'!$G81*Emissionsfaktoren!$H80)/1000</f>
        <v>0</v>
      </c>
      <c r="I86" s="120">
        <f>('Eingabe Daten'!$G81*Emissionsfaktoren!$I80)/1000</f>
        <v>0</v>
      </c>
      <c r="J86" s="121">
        <f>('Eingabe Daten'!$G81*Emissionsfaktoren!$J80)/1000</f>
        <v>0</v>
      </c>
      <c r="L86" s="158"/>
      <c r="M86" s="158"/>
      <c r="N86" s="158"/>
    </row>
    <row r="87" spans="2:14" ht="15" customHeight="1" x14ac:dyDescent="0.3">
      <c r="B87" s="426"/>
      <c r="C87" s="421" t="s">
        <v>302</v>
      </c>
      <c r="D87" s="406" t="str">
        <f>Emissionsfaktoren!D81</f>
        <v>Diesel</v>
      </c>
      <c r="E87" s="551"/>
      <c r="F87" s="6" t="str">
        <f>Emissionsfaktoren!F81</f>
        <v>Liter</v>
      </c>
      <c r="G87" s="119">
        <f>('Eingabe Daten'!$G82*Emissionsfaktoren!$G81)/1000</f>
        <v>0</v>
      </c>
      <c r="H87" s="120">
        <f>('Eingabe Daten'!$G82*Emissionsfaktoren!$H81)/1000</f>
        <v>0</v>
      </c>
      <c r="I87" s="120">
        <f>('Eingabe Daten'!$G82*Emissionsfaktoren!$I81)/1000</f>
        <v>0</v>
      </c>
      <c r="J87" s="121">
        <f>('Eingabe Daten'!$G82*Emissionsfaktoren!$J81)/1000</f>
        <v>0</v>
      </c>
      <c r="L87" s="158"/>
      <c r="M87" s="158"/>
      <c r="N87" s="158"/>
    </row>
    <row r="88" spans="2:14" ht="15" customHeight="1" x14ac:dyDescent="0.3">
      <c r="B88" s="426"/>
      <c r="C88" s="421"/>
      <c r="D88" s="406"/>
      <c r="E88" s="551"/>
      <c r="F88" s="6" t="str">
        <f>Emissionsfaktoren!F82</f>
        <v>kg</v>
      </c>
      <c r="G88" s="119">
        <f>('Eingabe Daten'!$G83*Emissionsfaktoren!$G82)/1000</f>
        <v>0</v>
      </c>
      <c r="H88" s="120">
        <f>('Eingabe Daten'!$G83*Emissionsfaktoren!$H82)/1000</f>
        <v>0</v>
      </c>
      <c r="I88" s="120">
        <f>('Eingabe Daten'!$G83*Emissionsfaktoren!$I82)/1000</f>
        <v>0</v>
      </c>
      <c r="J88" s="121">
        <f>('Eingabe Daten'!$G83*Emissionsfaktoren!$J82)/1000</f>
        <v>0</v>
      </c>
      <c r="L88" s="158"/>
      <c r="M88" s="158"/>
      <c r="N88" s="158"/>
    </row>
    <row r="89" spans="2:14" ht="15" customHeight="1" x14ac:dyDescent="0.3">
      <c r="B89" s="426"/>
      <c r="C89" s="421"/>
      <c r="D89" s="406" t="str">
        <f>Emissionsfaktoren!D83</f>
        <v>Benzin (inkl. Geräte mit Zweitaktgemisch)</v>
      </c>
      <c r="E89" s="551"/>
      <c r="F89" s="6" t="str">
        <f>Emissionsfaktoren!F83</f>
        <v>Liter</v>
      </c>
      <c r="G89" s="119">
        <f>('Eingabe Daten'!$G84*Emissionsfaktoren!$G83)/1000</f>
        <v>0</v>
      </c>
      <c r="H89" s="120">
        <f>('Eingabe Daten'!$G84*Emissionsfaktoren!$H83)/1000</f>
        <v>0</v>
      </c>
      <c r="I89" s="120">
        <f>('Eingabe Daten'!$G84*Emissionsfaktoren!$I83)/1000</f>
        <v>0</v>
      </c>
      <c r="J89" s="121">
        <f>('Eingabe Daten'!$G84*Emissionsfaktoren!$J83)/1000</f>
        <v>0</v>
      </c>
      <c r="L89" s="158"/>
      <c r="M89" s="158"/>
      <c r="N89" s="158"/>
    </row>
    <row r="90" spans="2:14" ht="15" customHeight="1" x14ac:dyDescent="0.3">
      <c r="B90" s="426"/>
      <c r="C90" s="421"/>
      <c r="D90" s="406"/>
      <c r="E90" s="551"/>
      <c r="F90" s="6" t="str">
        <f>Emissionsfaktoren!F84</f>
        <v>kg</v>
      </c>
      <c r="G90" s="119">
        <f>('Eingabe Daten'!$G85*Emissionsfaktoren!$G84)/1000</f>
        <v>0</v>
      </c>
      <c r="H90" s="120">
        <f>('Eingabe Daten'!$G85*Emissionsfaktoren!$H84)/1000</f>
        <v>0</v>
      </c>
      <c r="I90" s="120">
        <f>('Eingabe Daten'!$G85*Emissionsfaktoren!$I84)/1000</f>
        <v>0</v>
      </c>
      <c r="J90" s="121">
        <f>('Eingabe Daten'!$G85*Emissionsfaktoren!$J84)/1000</f>
        <v>0</v>
      </c>
      <c r="L90" s="158"/>
      <c r="M90" s="158"/>
      <c r="N90" s="158"/>
    </row>
    <row r="91" spans="2:14" ht="15" customHeight="1" x14ac:dyDescent="0.3">
      <c r="B91" s="426"/>
      <c r="C91" s="421"/>
      <c r="D91" s="406" t="str">
        <f>Emissionsfaktoren!D85</f>
        <v>Erdgas / CNG (compressed natural gas)</v>
      </c>
      <c r="E91" s="551"/>
      <c r="F91" s="6" t="str">
        <f>Emissionsfaktoren!F85</f>
        <v>kWh</v>
      </c>
      <c r="G91" s="119">
        <f>('Eingabe Daten'!$G86*Emissionsfaktoren!$G85)/1000</f>
        <v>0</v>
      </c>
      <c r="H91" s="120">
        <f>('Eingabe Daten'!$G86*Emissionsfaktoren!$H85)/1000</f>
        <v>0</v>
      </c>
      <c r="I91" s="120">
        <f>('Eingabe Daten'!$G86*Emissionsfaktoren!$I85)/1000</f>
        <v>0</v>
      </c>
      <c r="J91" s="121">
        <f>('Eingabe Daten'!$G86*Emissionsfaktoren!$J85)/1000</f>
        <v>0</v>
      </c>
      <c r="L91" s="158"/>
      <c r="M91" s="158"/>
      <c r="N91" s="158"/>
    </row>
    <row r="92" spans="2:14" ht="15" customHeight="1" x14ac:dyDescent="0.3">
      <c r="B92" s="426"/>
      <c r="C92" s="421"/>
      <c r="D92" s="406"/>
      <c r="E92" s="551"/>
      <c r="F92" s="6" t="str">
        <f>Emissionsfaktoren!F86</f>
        <v>m³</v>
      </c>
      <c r="G92" s="119">
        <f>('Eingabe Daten'!$G87*Emissionsfaktoren!$G86)/1000</f>
        <v>0</v>
      </c>
      <c r="H92" s="120">
        <f>('Eingabe Daten'!$G87*Emissionsfaktoren!$H86)/1000</f>
        <v>0</v>
      </c>
      <c r="I92" s="120">
        <f>('Eingabe Daten'!$G87*Emissionsfaktoren!$I86)/1000</f>
        <v>0</v>
      </c>
      <c r="J92" s="121">
        <f>('Eingabe Daten'!$G87*Emissionsfaktoren!$J86)/1000</f>
        <v>0</v>
      </c>
      <c r="L92" s="158"/>
      <c r="M92" s="158"/>
      <c r="N92" s="158"/>
    </row>
    <row r="93" spans="2:14" ht="15" customHeight="1" x14ac:dyDescent="0.3">
      <c r="B93" s="414" t="str">
        <f>Emissionsfaktoren!B87</f>
        <v>Mobilität</v>
      </c>
      <c r="C93" s="395" t="str">
        <f>Emissionsfaktoren!C87</f>
        <v>Dienstreisen</v>
      </c>
      <c r="D93" s="49" t="str">
        <f>Emissionsfaktoren!D87</f>
        <v>Pkw</v>
      </c>
      <c r="E93" s="130"/>
      <c r="F93" s="122" t="s">
        <v>294</v>
      </c>
      <c r="G93" s="119">
        <f>('Eingabe Daten'!$G88*Emissionsfaktoren!$G87)/1000</f>
        <v>0</v>
      </c>
      <c r="H93" s="120">
        <f>('Eingabe Daten'!$G88*Emissionsfaktoren!$H87)/1000</f>
        <v>0</v>
      </c>
      <c r="I93" s="120">
        <f>('Eingabe Daten'!$G88*Emissionsfaktoren!$I87)/1000</f>
        <v>0</v>
      </c>
      <c r="J93" s="121">
        <f>('Eingabe Daten'!$G88*Emissionsfaktoren!$J87)/1000</f>
        <v>0</v>
      </c>
      <c r="L93" s="158"/>
      <c r="M93" s="158"/>
      <c r="N93" s="158"/>
    </row>
    <row r="94" spans="2:14" ht="15" customHeight="1" x14ac:dyDescent="0.3">
      <c r="B94" s="414"/>
      <c r="C94" s="395"/>
      <c r="D94" s="49" t="str">
        <f>Emissionsfaktoren!D88</f>
        <v>E-Pkw</v>
      </c>
      <c r="E94" s="130"/>
      <c r="F94" s="122" t="s">
        <v>294</v>
      </c>
      <c r="G94" s="119">
        <f>('Eingabe Daten'!$G89*Emissionsfaktoren!$G88)/1000</f>
        <v>0</v>
      </c>
      <c r="H94" s="120">
        <f>('Eingabe Daten'!$G89*Emissionsfaktoren!$H88)/1000</f>
        <v>0</v>
      </c>
      <c r="I94" s="120">
        <f>('Eingabe Daten'!$G89*Emissionsfaktoren!$I88)/1000</f>
        <v>0</v>
      </c>
      <c r="J94" s="121">
        <f>('Eingabe Daten'!$G89*Emissionsfaktoren!$J88)/1000</f>
        <v>0</v>
      </c>
      <c r="L94" s="158"/>
      <c r="M94" s="158"/>
      <c r="N94" s="158"/>
    </row>
    <row r="95" spans="2:14" ht="15" customHeight="1" x14ac:dyDescent="0.3">
      <c r="B95" s="414"/>
      <c r="C95" s="395"/>
      <c r="D95" s="49" t="str">
        <f>Emissionsfaktoren!D89</f>
        <v>Bahn</v>
      </c>
      <c r="E95" s="54"/>
      <c r="F95" s="122" t="s">
        <v>294</v>
      </c>
      <c r="G95" s="119">
        <f>('Eingabe Daten'!$G90*Emissionsfaktoren!$G89)/1000</f>
        <v>0</v>
      </c>
      <c r="H95" s="120">
        <f>('Eingabe Daten'!$G90*Emissionsfaktoren!$H89)/1000</f>
        <v>0</v>
      </c>
      <c r="I95" s="120">
        <f>('Eingabe Daten'!$G90*Emissionsfaktoren!$I89)/1000</f>
        <v>0</v>
      </c>
      <c r="J95" s="121">
        <f>('Eingabe Daten'!$G90*Emissionsfaktoren!$J89)/1000</f>
        <v>0</v>
      </c>
      <c r="L95" s="158"/>
      <c r="M95" s="158"/>
      <c r="N95" s="158"/>
    </row>
    <row r="96" spans="2:14" ht="15" customHeight="1" x14ac:dyDescent="0.3">
      <c r="B96" s="414"/>
      <c r="C96" s="395"/>
      <c r="D96" s="49" t="str">
        <f>Emissionsfaktoren!D90</f>
        <v>Fernbus</v>
      </c>
      <c r="E96" s="54"/>
      <c r="F96" s="122" t="s">
        <v>294</v>
      </c>
      <c r="G96" s="119">
        <f>('Eingabe Daten'!$G91*Emissionsfaktoren!$G90)/1000</f>
        <v>0</v>
      </c>
      <c r="H96" s="120">
        <f>('Eingabe Daten'!$G91*Emissionsfaktoren!$H90)/1000</f>
        <v>0</v>
      </c>
      <c r="I96" s="120">
        <f>('Eingabe Daten'!$G91*Emissionsfaktoren!$I90)/1000</f>
        <v>0</v>
      </c>
      <c r="J96" s="121">
        <f>('Eingabe Daten'!$G91*Emissionsfaktoren!$J90)/1000</f>
        <v>0</v>
      </c>
      <c r="L96" s="158"/>
      <c r="M96" s="158"/>
      <c r="N96" s="158"/>
    </row>
    <row r="97" spans="2:14" ht="15" customHeight="1" x14ac:dyDescent="0.3">
      <c r="B97" s="414"/>
      <c r="C97" s="395"/>
      <c r="D97" s="395" t="str">
        <f>Emissionsfaktoren!D91</f>
        <v>Flugzeug (alte Methode)</v>
      </c>
      <c r="E97" s="53" t="str">
        <f>Emissionsfaktoren!E91</f>
        <v>Kurzstreckenflug ( ≤ 750 km)</v>
      </c>
      <c r="F97" s="122" t="s">
        <v>294</v>
      </c>
      <c r="G97" s="119">
        <f>('Eingabe Daten'!$G92*Emissionsfaktoren!$G91)/1000</f>
        <v>0</v>
      </c>
      <c r="H97" s="120">
        <f>('Eingabe Daten'!$G92*Emissionsfaktoren!$H91)/1000</f>
        <v>0</v>
      </c>
      <c r="I97" s="120">
        <f>('Eingabe Daten'!$G92*Emissionsfaktoren!$I91)/1000</f>
        <v>0</v>
      </c>
      <c r="J97" s="121">
        <f>('Eingabe Daten'!$G92*Emissionsfaktoren!$J91)/1000</f>
        <v>0</v>
      </c>
      <c r="L97" s="158"/>
      <c r="M97" s="158"/>
      <c r="N97" s="158"/>
    </row>
    <row r="98" spans="2:14" ht="15" customHeight="1" x14ac:dyDescent="0.3">
      <c r="B98" s="414"/>
      <c r="C98" s="395"/>
      <c r="D98" s="395"/>
      <c r="E98" s="53" t="str">
        <f>Emissionsfaktoren!E92</f>
        <v>Langstreckenflug (&gt; 750 km)</v>
      </c>
      <c r="F98" s="122" t="s">
        <v>294</v>
      </c>
      <c r="G98" s="119">
        <f>('Eingabe Daten'!$G93*Emissionsfaktoren!$G92)/1000</f>
        <v>0</v>
      </c>
      <c r="H98" s="120">
        <f>('Eingabe Daten'!$G93*Emissionsfaktoren!$H92)/1000</f>
        <v>0</v>
      </c>
      <c r="I98" s="120">
        <f>('Eingabe Daten'!$G93*Emissionsfaktoren!$I92)/1000</f>
        <v>0</v>
      </c>
      <c r="J98" s="121">
        <f>('Eingabe Daten'!$G93*Emissionsfaktoren!$J92)/1000</f>
        <v>0</v>
      </c>
      <c r="L98" s="158"/>
      <c r="M98" s="158"/>
      <c r="N98" s="158"/>
    </row>
    <row r="99" spans="2:14" ht="15" customHeight="1" x14ac:dyDescent="0.3">
      <c r="B99" s="414"/>
      <c r="C99" s="395"/>
      <c r="D99" s="415" t="str">
        <f>Emissionsfaktoren!D93</f>
        <v>Flugzeug
(neue Methode)</v>
      </c>
      <c r="E99" s="53" t="str">
        <f>Emissionsfaktoren!E93</f>
        <v>Inlandsflug</v>
      </c>
      <c r="F99" s="122" t="s">
        <v>294</v>
      </c>
      <c r="G99" s="119">
        <f>('Eingabe Daten'!$G94*Emissionsfaktoren!$G93)/1000</f>
        <v>0</v>
      </c>
      <c r="H99" s="120">
        <f>('Eingabe Daten'!$G94*Emissionsfaktoren!$H93)/1000</f>
        <v>0</v>
      </c>
      <c r="I99" s="120">
        <f>('Eingabe Daten'!$G94*Emissionsfaktoren!$I93)/1000</f>
        <v>0</v>
      </c>
      <c r="J99" s="121">
        <f>('Eingabe Daten'!$G94*Emissionsfaktoren!$J93)/1000</f>
        <v>0</v>
      </c>
      <c r="L99" s="158"/>
      <c r="M99" s="158"/>
      <c r="N99" s="158"/>
    </row>
    <row r="100" spans="2:14" x14ac:dyDescent="0.3">
      <c r="B100" s="414"/>
      <c r="C100" s="395"/>
      <c r="D100" s="415"/>
      <c r="E100" s="53" t="str">
        <f>Emissionsfaktoren!E94</f>
        <v>Kurz-/Mittelstrecke (bis 1.000 km)</v>
      </c>
      <c r="F100" s="122" t="s">
        <v>294</v>
      </c>
      <c r="G100" s="119">
        <f>('Eingabe Daten'!$G95*Emissionsfaktoren!$G94)/1000</f>
        <v>0</v>
      </c>
      <c r="H100" s="120">
        <f>('Eingabe Daten'!$G95*Emissionsfaktoren!$H94)/1000</f>
        <v>0</v>
      </c>
      <c r="I100" s="120">
        <f>('Eingabe Daten'!$G95*Emissionsfaktoren!$I94)/1000</f>
        <v>0</v>
      </c>
      <c r="J100" s="121">
        <f>('Eingabe Daten'!$G95*Emissionsfaktoren!$J94)/1000</f>
        <v>0</v>
      </c>
      <c r="L100" s="158"/>
      <c r="M100" s="158"/>
      <c r="N100" s="158"/>
    </row>
    <row r="101" spans="2:14" ht="15" customHeight="1" x14ac:dyDescent="0.3">
      <c r="B101" s="414"/>
      <c r="C101" s="395"/>
      <c r="D101" s="415"/>
      <c r="E101" s="53" t="str">
        <f>Emissionsfaktoren!E95</f>
        <v>Kurze Langstrecke (bis 4.000 km)</v>
      </c>
      <c r="F101" s="122" t="s">
        <v>294</v>
      </c>
      <c r="G101" s="119">
        <f>('Eingabe Daten'!$G96*Emissionsfaktoren!$G95)/1000</f>
        <v>0</v>
      </c>
      <c r="H101" s="120">
        <f>('Eingabe Daten'!$G96*Emissionsfaktoren!$H95)/1000</f>
        <v>0</v>
      </c>
      <c r="I101" s="120">
        <f>('Eingabe Daten'!$G96*Emissionsfaktoren!$I95)/1000</f>
        <v>0</v>
      </c>
      <c r="J101" s="121">
        <f>('Eingabe Daten'!$G96*Emissionsfaktoren!$J95)/1000</f>
        <v>0</v>
      </c>
      <c r="L101" s="158"/>
      <c r="M101" s="158"/>
      <c r="N101" s="158"/>
    </row>
    <row r="102" spans="2:14" ht="15" customHeight="1" x14ac:dyDescent="0.3">
      <c r="B102" s="414"/>
      <c r="C102" s="395"/>
      <c r="D102" s="415"/>
      <c r="E102" s="53" t="str">
        <f>Emissionsfaktoren!E96</f>
        <v>Langstrecke (&gt; 4.000 km)</v>
      </c>
      <c r="F102" s="122" t="s">
        <v>294</v>
      </c>
      <c r="G102" s="119">
        <f>('Eingabe Daten'!$G97*Emissionsfaktoren!$G96)/1000</f>
        <v>0</v>
      </c>
      <c r="H102" s="120">
        <f>('Eingabe Daten'!$G97*Emissionsfaktoren!$H96)/1000</f>
        <v>0</v>
      </c>
      <c r="I102" s="120">
        <f>('Eingabe Daten'!$G97*Emissionsfaktoren!$I96)/1000</f>
        <v>0</v>
      </c>
      <c r="J102" s="121">
        <f>('Eingabe Daten'!$G97*Emissionsfaktoren!$J96)/1000</f>
        <v>0</v>
      </c>
      <c r="L102" s="158"/>
      <c r="M102" s="158"/>
      <c r="N102" s="158"/>
    </row>
    <row r="103" spans="2:14" ht="15" customHeight="1" x14ac:dyDescent="0.3">
      <c r="B103" s="414"/>
      <c r="C103" s="395" t="str">
        <f>Emissionsfaktoren!C97</f>
        <v>Pendeln (Bedienstete)</v>
      </c>
      <c r="D103" s="49" t="str">
        <f>Emissionsfaktoren!D97</f>
        <v>Pkw</v>
      </c>
      <c r="E103" s="130"/>
      <c r="F103" s="122" t="s">
        <v>294</v>
      </c>
      <c r="G103" s="119">
        <f>('Eingabe Daten'!$G98*Emissionsfaktoren!$G97)/1000</f>
        <v>0</v>
      </c>
      <c r="H103" s="120">
        <f>('Eingabe Daten'!$G98*Emissionsfaktoren!$H97)/1000</f>
        <v>0</v>
      </c>
      <c r="I103" s="120">
        <f>('Eingabe Daten'!$G98*Emissionsfaktoren!$I97)/1000</f>
        <v>0</v>
      </c>
      <c r="J103" s="121">
        <f>('Eingabe Daten'!$G98*Emissionsfaktoren!$J97)/1000</f>
        <v>0</v>
      </c>
      <c r="L103" s="158"/>
      <c r="M103" s="158"/>
      <c r="N103" s="158"/>
    </row>
    <row r="104" spans="2:14" ht="15" customHeight="1" x14ac:dyDescent="0.3">
      <c r="B104" s="414"/>
      <c r="C104" s="395"/>
      <c r="D104" s="49" t="str">
        <f>Emissionsfaktoren!D98</f>
        <v>E-Pkw</v>
      </c>
      <c r="E104" s="130"/>
      <c r="F104" s="122" t="s">
        <v>294</v>
      </c>
      <c r="G104" s="119">
        <f>('Eingabe Daten'!$G99*Emissionsfaktoren!$G98)/1000</f>
        <v>0</v>
      </c>
      <c r="H104" s="120">
        <f>('Eingabe Daten'!$G99*Emissionsfaktoren!$H98)/1000</f>
        <v>0</v>
      </c>
      <c r="I104" s="120">
        <f>('Eingabe Daten'!$G99*Emissionsfaktoren!$I98)/1000</f>
        <v>0</v>
      </c>
      <c r="J104" s="121">
        <f>('Eingabe Daten'!$G99*Emissionsfaktoren!$J98)/1000</f>
        <v>0</v>
      </c>
      <c r="L104" s="158"/>
      <c r="M104" s="158"/>
      <c r="N104" s="158"/>
    </row>
    <row r="105" spans="2:14" ht="15" customHeight="1" x14ac:dyDescent="0.3">
      <c r="B105" s="414"/>
      <c r="C105" s="395"/>
      <c r="D105" s="49" t="str">
        <f>Emissionsfaktoren!D99</f>
        <v>Motorisiertes Zweirad</v>
      </c>
      <c r="E105" s="130"/>
      <c r="F105" s="122" t="s">
        <v>294</v>
      </c>
      <c r="G105" s="119">
        <f>('Eingabe Daten'!$G100*Emissionsfaktoren!$G99)/1000</f>
        <v>0</v>
      </c>
      <c r="H105" s="120">
        <f>('Eingabe Daten'!$G100*Emissionsfaktoren!$H99)/1000</f>
        <v>0</v>
      </c>
      <c r="I105" s="120">
        <f>('Eingabe Daten'!$G100*Emissionsfaktoren!$I99)/1000</f>
        <v>0</v>
      </c>
      <c r="J105" s="121">
        <f>('Eingabe Daten'!$G100*Emissionsfaktoren!$J99)/1000</f>
        <v>0</v>
      </c>
      <c r="L105" s="158"/>
      <c r="M105" s="158"/>
      <c r="N105" s="158"/>
    </row>
    <row r="106" spans="2:14" ht="15" customHeight="1" x14ac:dyDescent="0.3">
      <c r="B106" s="414"/>
      <c r="C106" s="395"/>
      <c r="D106" s="415" t="str">
        <f>Emissionsfaktoren!D100</f>
        <v>Öffentliche Verkehrsmittel</v>
      </c>
      <c r="E106" s="53" t="str">
        <f>Emissionsfaktoren!E100</f>
        <v>ÖV - Bahn</v>
      </c>
      <c r="F106" s="122" t="s">
        <v>294</v>
      </c>
      <c r="G106" s="119">
        <f>('Eingabe Daten'!$G101*Emissionsfaktoren!$G100)/1000</f>
        <v>0</v>
      </c>
      <c r="H106" s="120">
        <f>('Eingabe Daten'!$G101*Emissionsfaktoren!$H100)/1000</f>
        <v>0</v>
      </c>
      <c r="I106" s="120">
        <f>('Eingabe Daten'!$G101*Emissionsfaktoren!$I100)/1000</f>
        <v>0</v>
      </c>
      <c r="J106" s="121">
        <f>('Eingabe Daten'!$G101*Emissionsfaktoren!$J100)/1000</f>
        <v>0</v>
      </c>
      <c r="L106" s="158"/>
      <c r="M106" s="158"/>
      <c r="N106" s="158"/>
    </row>
    <row r="107" spans="2:14" ht="15" customHeight="1" x14ac:dyDescent="0.3">
      <c r="B107" s="414"/>
      <c r="C107" s="395"/>
      <c r="D107" s="415"/>
      <c r="E107" s="53" t="str">
        <f>Emissionsfaktoren!E101</f>
        <v>ÖV - Linienbus</v>
      </c>
      <c r="F107" s="122" t="s">
        <v>294</v>
      </c>
      <c r="G107" s="119">
        <f>('Eingabe Daten'!$G102*Emissionsfaktoren!$G101)/1000</f>
        <v>0</v>
      </c>
      <c r="H107" s="120">
        <f>('Eingabe Daten'!$G102*Emissionsfaktoren!$H101)/1000</f>
        <v>0</v>
      </c>
      <c r="I107" s="120">
        <f>('Eingabe Daten'!$G102*Emissionsfaktoren!$I101)/1000</f>
        <v>0</v>
      </c>
      <c r="J107" s="121">
        <f>('Eingabe Daten'!$G102*Emissionsfaktoren!$J101)/1000</f>
        <v>0</v>
      </c>
      <c r="L107" s="158"/>
      <c r="M107" s="158"/>
      <c r="N107" s="158"/>
    </row>
    <row r="108" spans="2:14" ht="15" customHeight="1" x14ac:dyDescent="0.3">
      <c r="B108" s="414"/>
      <c r="C108" s="395"/>
      <c r="D108" s="415"/>
      <c r="E108" s="53" t="str">
        <f>Emissionsfaktoren!E102</f>
        <v>ÖV - U-Bahn</v>
      </c>
      <c r="F108" s="122" t="s">
        <v>294</v>
      </c>
      <c r="G108" s="119">
        <f>('Eingabe Daten'!$G103*Emissionsfaktoren!$G102)/1000</f>
        <v>0</v>
      </c>
      <c r="H108" s="120">
        <f>('Eingabe Daten'!$G103*Emissionsfaktoren!$H102)/1000</f>
        <v>0</v>
      </c>
      <c r="I108" s="120">
        <f>('Eingabe Daten'!$G103*Emissionsfaktoren!$I102)/1000</f>
        <v>0</v>
      </c>
      <c r="J108" s="121">
        <f>('Eingabe Daten'!$G103*Emissionsfaktoren!$J102)/1000</f>
        <v>0</v>
      </c>
      <c r="L108" s="158"/>
      <c r="M108" s="158"/>
      <c r="N108" s="158"/>
    </row>
    <row r="109" spans="2:14" ht="15" customHeight="1" x14ac:dyDescent="0.3">
      <c r="B109" s="414"/>
      <c r="C109" s="395"/>
      <c r="D109" s="415"/>
      <c r="E109" s="53" t="str">
        <f>Emissionsfaktoren!E103</f>
        <v>ÖV - Straßenbahn</v>
      </c>
      <c r="F109" s="122" t="s">
        <v>294</v>
      </c>
      <c r="G109" s="119">
        <f>('Eingabe Daten'!$G104*Emissionsfaktoren!$G103)/1000</f>
        <v>0</v>
      </c>
      <c r="H109" s="120">
        <f>('Eingabe Daten'!$G104*Emissionsfaktoren!$H103)/1000</f>
        <v>0</v>
      </c>
      <c r="I109" s="120">
        <f>('Eingabe Daten'!$G104*Emissionsfaktoren!$I103)/1000</f>
        <v>0</v>
      </c>
      <c r="J109" s="121">
        <f>('Eingabe Daten'!$G104*Emissionsfaktoren!$J103)/1000</f>
        <v>0</v>
      </c>
      <c r="L109" s="158"/>
      <c r="M109" s="158"/>
      <c r="N109" s="158"/>
    </row>
    <row r="110" spans="2:14" ht="15" customHeight="1" x14ac:dyDescent="0.3">
      <c r="B110" s="414"/>
      <c r="C110" s="395"/>
      <c r="D110" s="415"/>
      <c r="E110" s="53" t="str">
        <f>Emissionsfaktoren!E104</f>
        <v>ÖV -MIX inkl. U-Bahn</v>
      </c>
      <c r="F110" s="122" t="s">
        <v>294</v>
      </c>
      <c r="G110" s="119">
        <f>('Eingabe Daten'!$G105*Emissionsfaktoren!$G104)/1000</f>
        <v>0</v>
      </c>
      <c r="H110" s="120">
        <f>('Eingabe Daten'!$G105*Emissionsfaktoren!$H104)/1000</f>
        <v>0</v>
      </c>
      <c r="I110" s="120">
        <f>('Eingabe Daten'!$G105*Emissionsfaktoren!$I104)/1000</f>
        <v>0</v>
      </c>
      <c r="J110" s="121">
        <f>('Eingabe Daten'!$G105*Emissionsfaktoren!$J104)/1000</f>
        <v>0</v>
      </c>
      <c r="L110" s="158"/>
      <c r="M110" s="158"/>
      <c r="N110" s="158"/>
    </row>
    <row r="111" spans="2:14" ht="15" customHeight="1" x14ac:dyDescent="0.3">
      <c r="B111" s="414"/>
      <c r="C111" s="395"/>
      <c r="D111" s="415"/>
      <c r="E111" s="53" t="str">
        <f>Emissionsfaktoren!E105</f>
        <v>ÖV -MIX exkl. U-Bahn</v>
      </c>
      <c r="F111" s="122" t="s">
        <v>294</v>
      </c>
      <c r="G111" s="119">
        <f>('Eingabe Daten'!$G106*Emissionsfaktoren!$G105)/1000</f>
        <v>0</v>
      </c>
      <c r="H111" s="120">
        <f>('Eingabe Daten'!$G106*Emissionsfaktoren!$H105)/1000</f>
        <v>0</v>
      </c>
      <c r="I111" s="120">
        <f>('Eingabe Daten'!$G106*Emissionsfaktoren!$I105)/1000</f>
        <v>0</v>
      </c>
      <c r="J111" s="121">
        <f>('Eingabe Daten'!$G106*Emissionsfaktoren!$J105)/1000</f>
        <v>0</v>
      </c>
      <c r="L111" s="158"/>
      <c r="M111" s="158"/>
      <c r="N111" s="158"/>
    </row>
    <row r="112" spans="2:14" ht="15" customHeight="1" x14ac:dyDescent="0.3">
      <c r="B112" s="414"/>
      <c r="C112" s="415" t="s">
        <v>53</v>
      </c>
      <c r="D112" s="49" t="str">
        <f>Emissionsfaktoren!D106</f>
        <v>Pkw</v>
      </c>
      <c r="E112" s="130"/>
      <c r="F112" s="122" t="s">
        <v>294</v>
      </c>
      <c r="G112" s="119">
        <f>('Eingabe Daten'!$G107*Emissionsfaktoren!$G106)/1000</f>
        <v>0</v>
      </c>
      <c r="H112" s="120">
        <f>('Eingabe Daten'!$G107*Emissionsfaktoren!$H106)/1000</f>
        <v>0</v>
      </c>
      <c r="I112" s="120">
        <f>('Eingabe Daten'!$G107*Emissionsfaktoren!$I106)/1000</f>
        <v>0</v>
      </c>
      <c r="J112" s="121">
        <f>('Eingabe Daten'!$G107*Emissionsfaktoren!$J106)/1000</f>
        <v>0</v>
      </c>
      <c r="L112" s="158"/>
      <c r="M112" s="158"/>
      <c r="N112" s="158"/>
    </row>
    <row r="113" spans="2:14" ht="15" customHeight="1" x14ac:dyDescent="0.3">
      <c r="B113" s="414"/>
      <c r="C113" s="415"/>
      <c r="D113" s="49" t="str">
        <f>Emissionsfaktoren!D107</f>
        <v>E-Pkw</v>
      </c>
      <c r="E113" s="130"/>
      <c r="F113" s="122" t="s">
        <v>294</v>
      </c>
      <c r="G113" s="119">
        <f>('Eingabe Daten'!$G108*Emissionsfaktoren!$G107)/1000</f>
        <v>0</v>
      </c>
      <c r="H113" s="120">
        <f>('Eingabe Daten'!$G108*Emissionsfaktoren!$H107)/1000</f>
        <v>0</v>
      </c>
      <c r="I113" s="120">
        <f>('Eingabe Daten'!$G108*Emissionsfaktoren!$I107)/1000</f>
        <v>0</v>
      </c>
      <c r="J113" s="121">
        <f>('Eingabe Daten'!$G108*Emissionsfaktoren!$J107)/1000</f>
        <v>0</v>
      </c>
      <c r="L113" s="158"/>
      <c r="M113" s="158"/>
      <c r="N113" s="158"/>
    </row>
    <row r="114" spans="2:14" ht="15" customHeight="1" x14ac:dyDescent="0.3">
      <c r="B114" s="414"/>
      <c r="C114" s="415"/>
      <c r="D114" s="49" t="str">
        <f>Emissionsfaktoren!D108</f>
        <v>Motorisiertes Zweirad</v>
      </c>
      <c r="E114" s="130"/>
      <c r="F114" s="122" t="s">
        <v>294</v>
      </c>
      <c r="G114" s="119">
        <f>('Eingabe Daten'!$G109*Emissionsfaktoren!$G108)/1000</f>
        <v>0</v>
      </c>
      <c r="H114" s="120">
        <f>('Eingabe Daten'!$G109*Emissionsfaktoren!$H108)/1000</f>
        <v>0</v>
      </c>
      <c r="I114" s="120">
        <f>('Eingabe Daten'!$G109*Emissionsfaktoren!$I108)/1000</f>
        <v>0</v>
      </c>
      <c r="J114" s="121">
        <f>('Eingabe Daten'!$G109*Emissionsfaktoren!$J108)/1000</f>
        <v>0</v>
      </c>
      <c r="L114" s="158"/>
      <c r="M114" s="158"/>
      <c r="N114" s="158"/>
    </row>
    <row r="115" spans="2:14" ht="15" customHeight="1" x14ac:dyDescent="0.3">
      <c r="B115" s="414"/>
      <c r="C115" s="415"/>
      <c r="D115" s="415" t="str">
        <f>Emissionsfaktoren!D109</f>
        <v>Öffentliche Verkehrsmittel</v>
      </c>
      <c r="E115" s="53" t="str">
        <f>Emissionsfaktoren!E109</f>
        <v>ÖV - Bahn</v>
      </c>
      <c r="F115" s="122" t="s">
        <v>294</v>
      </c>
      <c r="G115" s="119">
        <f>('Eingabe Daten'!$G110*Emissionsfaktoren!$G109)/1000</f>
        <v>0</v>
      </c>
      <c r="H115" s="120">
        <f>('Eingabe Daten'!$G110*Emissionsfaktoren!$H109)/1000</f>
        <v>0</v>
      </c>
      <c r="I115" s="120">
        <f>('Eingabe Daten'!$G110*Emissionsfaktoren!$I109)/1000</f>
        <v>0</v>
      </c>
      <c r="J115" s="121">
        <f>('Eingabe Daten'!$G110*Emissionsfaktoren!$J109)/1000</f>
        <v>0</v>
      </c>
      <c r="L115" s="158"/>
      <c r="M115" s="158"/>
      <c r="N115" s="158"/>
    </row>
    <row r="116" spans="2:14" ht="15" customHeight="1" x14ac:dyDescent="0.3">
      <c r="B116" s="414"/>
      <c r="C116" s="415"/>
      <c r="D116" s="415"/>
      <c r="E116" s="53" t="str">
        <f>Emissionsfaktoren!E110</f>
        <v>ÖV - Linienbus</v>
      </c>
      <c r="F116" s="122" t="s">
        <v>294</v>
      </c>
      <c r="G116" s="119">
        <f>('Eingabe Daten'!$G111*Emissionsfaktoren!$G110)/1000</f>
        <v>0</v>
      </c>
      <c r="H116" s="120">
        <f>('Eingabe Daten'!$G111*Emissionsfaktoren!$H110)/1000</f>
        <v>0</v>
      </c>
      <c r="I116" s="120">
        <f>('Eingabe Daten'!$G111*Emissionsfaktoren!$I110)/1000</f>
        <v>0</v>
      </c>
      <c r="J116" s="121">
        <f>('Eingabe Daten'!$G111*Emissionsfaktoren!$J110)/1000</f>
        <v>0</v>
      </c>
      <c r="L116" s="158"/>
      <c r="M116" s="158"/>
      <c r="N116" s="158"/>
    </row>
    <row r="117" spans="2:14" ht="15" customHeight="1" x14ac:dyDescent="0.3">
      <c r="B117" s="414"/>
      <c r="C117" s="415"/>
      <c r="D117" s="415"/>
      <c r="E117" s="53" t="str">
        <f>Emissionsfaktoren!E111</f>
        <v>ÖV - U-Bahn</v>
      </c>
      <c r="F117" s="122" t="s">
        <v>294</v>
      </c>
      <c r="G117" s="119">
        <f>('Eingabe Daten'!$G112*Emissionsfaktoren!$G111)/1000</f>
        <v>0</v>
      </c>
      <c r="H117" s="120">
        <f>('Eingabe Daten'!$G112*Emissionsfaktoren!$H111)/1000</f>
        <v>0</v>
      </c>
      <c r="I117" s="120">
        <f>('Eingabe Daten'!$G112*Emissionsfaktoren!$I111)/1000</f>
        <v>0</v>
      </c>
      <c r="J117" s="121">
        <f>('Eingabe Daten'!$G112*Emissionsfaktoren!$J111)/1000</f>
        <v>0</v>
      </c>
      <c r="L117" s="158"/>
      <c r="M117" s="158"/>
      <c r="N117" s="158"/>
    </row>
    <row r="118" spans="2:14" ht="15" customHeight="1" x14ac:dyDescent="0.3">
      <c r="B118" s="414"/>
      <c r="C118" s="415"/>
      <c r="D118" s="415"/>
      <c r="E118" s="53" t="str">
        <f>Emissionsfaktoren!E112</f>
        <v>ÖV - Straßenbahn</v>
      </c>
      <c r="F118" s="122" t="s">
        <v>294</v>
      </c>
      <c r="G118" s="119">
        <f>('Eingabe Daten'!$G113*Emissionsfaktoren!$G112)/1000</f>
        <v>0</v>
      </c>
      <c r="H118" s="120">
        <f>('Eingabe Daten'!$G113*Emissionsfaktoren!$H112)/1000</f>
        <v>0</v>
      </c>
      <c r="I118" s="120">
        <f>('Eingabe Daten'!$G113*Emissionsfaktoren!$I112)/1000</f>
        <v>0</v>
      </c>
      <c r="J118" s="121">
        <f>('Eingabe Daten'!$G113*Emissionsfaktoren!$J112)/1000</f>
        <v>0</v>
      </c>
      <c r="L118" s="158"/>
      <c r="M118" s="158"/>
      <c r="N118" s="158"/>
    </row>
    <row r="119" spans="2:14" ht="15" customHeight="1" x14ac:dyDescent="0.3">
      <c r="B119" s="414"/>
      <c r="C119" s="415"/>
      <c r="D119" s="415"/>
      <c r="E119" s="53" t="str">
        <f>Emissionsfaktoren!E113</f>
        <v>ÖV -MIX inkl. U-Bahn</v>
      </c>
      <c r="F119" s="122" t="s">
        <v>294</v>
      </c>
      <c r="G119" s="119">
        <f>('Eingabe Daten'!$G114*Emissionsfaktoren!$G113)/1000</f>
        <v>0</v>
      </c>
      <c r="H119" s="120">
        <f>('Eingabe Daten'!$G114*Emissionsfaktoren!$H113)/1000</f>
        <v>0</v>
      </c>
      <c r="I119" s="120">
        <f>('Eingabe Daten'!$G114*Emissionsfaktoren!$I113)/1000</f>
        <v>0</v>
      </c>
      <c r="J119" s="121">
        <f>('Eingabe Daten'!$G114*Emissionsfaktoren!$J113)/1000</f>
        <v>0</v>
      </c>
      <c r="L119" s="158"/>
      <c r="M119" s="158"/>
      <c r="N119" s="158"/>
    </row>
    <row r="120" spans="2:14" ht="15" customHeight="1" x14ac:dyDescent="0.3">
      <c r="B120" s="414"/>
      <c r="C120" s="415"/>
      <c r="D120" s="415"/>
      <c r="E120" s="53" t="str">
        <f>Emissionsfaktoren!E114</f>
        <v>ÖV -MIX exkl. U-Bahn</v>
      </c>
      <c r="F120" s="122" t="s">
        <v>294</v>
      </c>
      <c r="G120" s="119">
        <f>('Eingabe Daten'!$G115*Emissionsfaktoren!$G114)/1000</f>
        <v>0</v>
      </c>
      <c r="H120" s="120">
        <f>('Eingabe Daten'!$G115*Emissionsfaktoren!$H114)/1000</f>
        <v>0</v>
      </c>
      <c r="I120" s="120">
        <f>('Eingabe Daten'!$G115*Emissionsfaktoren!$I114)/1000</f>
        <v>0</v>
      </c>
      <c r="J120" s="121">
        <f>('Eingabe Daten'!$G115*Emissionsfaktoren!$J114)/1000</f>
        <v>0</v>
      </c>
      <c r="L120" s="158"/>
      <c r="M120" s="158"/>
      <c r="N120" s="158"/>
    </row>
    <row r="121" spans="2:14" ht="15" customHeight="1" x14ac:dyDescent="0.3">
      <c r="B121" s="414"/>
      <c r="C121" s="428" t="s">
        <v>54</v>
      </c>
      <c r="D121" s="49" t="str">
        <f>Emissionsfaktoren!D115</f>
        <v>Pkw</v>
      </c>
      <c r="E121" s="53"/>
      <c r="F121" s="122" t="s">
        <v>294</v>
      </c>
      <c r="G121" s="119">
        <f>('Eingabe Daten'!$G116*Emissionsfaktoren!$G115)/1000</f>
        <v>0</v>
      </c>
      <c r="H121" s="120">
        <f>('Eingabe Daten'!$G116*Emissionsfaktoren!$H115)/1000</f>
        <v>0</v>
      </c>
      <c r="I121" s="120">
        <f>('Eingabe Daten'!$G116*Emissionsfaktoren!$I115)/1000</f>
        <v>0</v>
      </c>
      <c r="J121" s="121">
        <f>('Eingabe Daten'!$G116*Emissionsfaktoren!$J115)/1000</f>
        <v>0</v>
      </c>
      <c r="L121" s="158"/>
      <c r="M121" s="158"/>
      <c r="N121" s="158"/>
    </row>
    <row r="122" spans="2:14" ht="15" customHeight="1" x14ac:dyDescent="0.3">
      <c r="B122" s="414"/>
      <c r="C122" s="428"/>
      <c r="D122" s="49" t="str">
        <f>Emissionsfaktoren!D116</f>
        <v>E-Pkw</v>
      </c>
      <c r="E122" s="53"/>
      <c r="F122" s="122" t="s">
        <v>294</v>
      </c>
      <c r="G122" s="119">
        <f>('Eingabe Daten'!$G117*Emissionsfaktoren!$G116)/1000</f>
        <v>0</v>
      </c>
      <c r="H122" s="120">
        <f>('Eingabe Daten'!$G117*Emissionsfaktoren!$H116)/1000</f>
        <v>0</v>
      </c>
      <c r="I122" s="120">
        <f>('Eingabe Daten'!$G117*Emissionsfaktoren!$I116)/1000</f>
        <v>0</v>
      </c>
      <c r="J122" s="121">
        <f>('Eingabe Daten'!$G117*Emissionsfaktoren!$J116)/1000</f>
        <v>0</v>
      </c>
      <c r="L122" s="158"/>
      <c r="M122" s="158"/>
      <c r="N122" s="158"/>
    </row>
    <row r="123" spans="2:14" ht="15" customHeight="1" x14ac:dyDescent="0.3">
      <c r="B123" s="414"/>
      <c r="C123" s="428"/>
      <c r="D123" s="49" t="str">
        <f>Emissionsfaktoren!D117</f>
        <v>Bahn</v>
      </c>
      <c r="E123" s="53"/>
      <c r="F123" s="122" t="s">
        <v>294</v>
      </c>
      <c r="G123" s="119">
        <f>('Eingabe Daten'!$G118*Emissionsfaktoren!$G117)/1000</f>
        <v>0</v>
      </c>
      <c r="H123" s="120">
        <f>('Eingabe Daten'!$G118*Emissionsfaktoren!$H117)/1000</f>
        <v>0</v>
      </c>
      <c r="I123" s="120">
        <f>('Eingabe Daten'!$G118*Emissionsfaktoren!$I117)/1000</f>
        <v>0</v>
      </c>
      <c r="J123" s="121">
        <f>('Eingabe Daten'!$G118*Emissionsfaktoren!$J117)/1000</f>
        <v>0</v>
      </c>
      <c r="L123" s="158"/>
      <c r="M123" s="158"/>
      <c r="N123" s="158"/>
    </row>
    <row r="124" spans="2:14" ht="15" customHeight="1" x14ac:dyDescent="0.3">
      <c r="B124" s="414"/>
      <c r="C124" s="428"/>
      <c r="D124" s="49" t="str">
        <f>Emissionsfaktoren!D118</f>
        <v>Fernbus</v>
      </c>
      <c r="E124" s="53"/>
      <c r="F124" s="122" t="s">
        <v>294</v>
      </c>
      <c r="G124" s="119">
        <f>('Eingabe Daten'!$G119*Emissionsfaktoren!$G118)/1000</f>
        <v>0</v>
      </c>
      <c r="H124" s="120">
        <f>('Eingabe Daten'!$G119*Emissionsfaktoren!$H118)/1000</f>
        <v>0</v>
      </c>
      <c r="I124" s="120">
        <f>('Eingabe Daten'!$G119*Emissionsfaktoren!$I118)/1000</f>
        <v>0</v>
      </c>
      <c r="J124" s="121">
        <f>('Eingabe Daten'!$G119*Emissionsfaktoren!$J118)/1000</f>
        <v>0</v>
      </c>
      <c r="L124" s="158"/>
      <c r="M124" s="158"/>
      <c r="N124" s="158"/>
    </row>
    <row r="125" spans="2:14" ht="15" customHeight="1" x14ac:dyDescent="0.3">
      <c r="B125" s="414"/>
      <c r="C125" s="428"/>
      <c r="D125" s="395" t="str">
        <f>Emissionsfaktoren!D119</f>
        <v>Flugzeug (alte Methode bis ClimCalc 2021)</v>
      </c>
      <c r="E125" s="53" t="str">
        <f>Emissionsfaktoren!E119</f>
        <v>Kurzstreckenflug ( ≤ 750 km)</v>
      </c>
      <c r="F125" s="122" t="s">
        <v>294</v>
      </c>
      <c r="G125" s="119">
        <f>('Eingabe Daten'!$G120*Emissionsfaktoren!$G119)/1000</f>
        <v>0</v>
      </c>
      <c r="H125" s="120">
        <f>('Eingabe Daten'!$G120*Emissionsfaktoren!$H119)/1000</f>
        <v>0</v>
      </c>
      <c r="I125" s="120">
        <f>('Eingabe Daten'!$G120*Emissionsfaktoren!$I119)/1000</f>
        <v>0</v>
      </c>
      <c r="J125" s="121">
        <f>('Eingabe Daten'!$G120*Emissionsfaktoren!$J119)/1000</f>
        <v>0</v>
      </c>
      <c r="L125" s="158"/>
      <c r="M125" s="158"/>
      <c r="N125" s="158"/>
    </row>
    <row r="126" spans="2:14" ht="15" customHeight="1" x14ac:dyDescent="0.3">
      <c r="B126" s="414"/>
      <c r="C126" s="428"/>
      <c r="D126" s="395"/>
      <c r="E126" s="53" t="str">
        <f>Emissionsfaktoren!E120</f>
        <v>Langstreckenflug (&gt; 750 km)</v>
      </c>
      <c r="F126" s="122" t="s">
        <v>294</v>
      </c>
      <c r="G126" s="119">
        <f>('Eingabe Daten'!$G121*Emissionsfaktoren!$G120)/1000</f>
        <v>0</v>
      </c>
      <c r="H126" s="120">
        <f>('Eingabe Daten'!$G121*Emissionsfaktoren!$H120)/1000</f>
        <v>0</v>
      </c>
      <c r="I126" s="120">
        <f>('Eingabe Daten'!$G121*Emissionsfaktoren!$I120)/1000</f>
        <v>0</v>
      </c>
      <c r="J126" s="121">
        <f>('Eingabe Daten'!$G121*Emissionsfaktoren!$J120)/1000</f>
        <v>0</v>
      </c>
      <c r="L126" s="158"/>
      <c r="M126" s="158"/>
      <c r="N126" s="158"/>
    </row>
    <row r="127" spans="2:14" ht="15" customHeight="1" x14ac:dyDescent="0.3">
      <c r="B127" s="414"/>
      <c r="C127" s="428"/>
      <c r="D127" s="395" t="str">
        <f>Emissionsfaktoren!D121</f>
        <v>Flugzeug
(neue Methode ab ClimCalc 2022)</v>
      </c>
      <c r="E127" s="53" t="str">
        <f>Emissionsfaktoren!E121</f>
        <v>Inlandsflug</v>
      </c>
      <c r="F127" s="122" t="s">
        <v>294</v>
      </c>
      <c r="G127" s="119">
        <f>('Eingabe Daten'!$G122*Emissionsfaktoren!$G121)/1000</f>
        <v>0</v>
      </c>
      <c r="H127" s="120">
        <f>('Eingabe Daten'!$G122*Emissionsfaktoren!$H121)/1000</f>
        <v>0</v>
      </c>
      <c r="I127" s="120">
        <f>('Eingabe Daten'!$G122*Emissionsfaktoren!$I121)/1000</f>
        <v>0</v>
      </c>
      <c r="J127" s="121">
        <f>('Eingabe Daten'!$G122*Emissionsfaktoren!$J121)/1000</f>
        <v>0</v>
      </c>
      <c r="L127" s="158"/>
      <c r="M127" s="158"/>
      <c r="N127" s="158"/>
    </row>
    <row r="128" spans="2:14" x14ac:dyDescent="0.3">
      <c r="B128" s="414"/>
      <c r="C128" s="428"/>
      <c r="D128" s="395"/>
      <c r="E128" s="53" t="str">
        <f>Emissionsfaktoren!E122</f>
        <v>Kurz-/Mittelstrecke (bis 1.000 km)</v>
      </c>
      <c r="F128" s="122" t="s">
        <v>294</v>
      </c>
      <c r="G128" s="119">
        <f>('Eingabe Daten'!$G123*Emissionsfaktoren!$G122)/1000</f>
        <v>0</v>
      </c>
      <c r="H128" s="120">
        <f>('Eingabe Daten'!$G123*Emissionsfaktoren!$H122)/1000</f>
        <v>0</v>
      </c>
      <c r="I128" s="120">
        <f>('Eingabe Daten'!$G123*Emissionsfaktoren!$I122)/1000</f>
        <v>0</v>
      </c>
      <c r="J128" s="121">
        <f>('Eingabe Daten'!$G123*Emissionsfaktoren!$J122)/1000</f>
        <v>0</v>
      </c>
      <c r="L128" s="158"/>
      <c r="M128" s="158"/>
      <c r="N128" s="158"/>
    </row>
    <row r="129" spans="2:14" ht="15" customHeight="1" x14ac:dyDescent="0.3">
      <c r="B129" s="414"/>
      <c r="C129" s="428"/>
      <c r="D129" s="395"/>
      <c r="E129" s="53" t="str">
        <f>Emissionsfaktoren!E123</f>
        <v>Kurze Langstrecke (bis 4.000 km)</v>
      </c>
      <c r="F129" s="122" t="s">
        <v>294</v>
      </c>
      <c r="G129" s="119">
        <f>('Eingabe Daten'!$G124*Emissionsfaktoren!$G123)/1000</f>
        <v>0</v>
      </c>
      <c r="H129" s="120">
        <f>('Eingabe Daten'!$G124*Emissionsfaktoren!$H123)/1000</f>
        <v>0</v>
      </c>
      <c r="I129" s="120">
        <f>('Eingabe Daten'!$G124*Emissionsfaktoren!$I123)/1000</f>
        <v>0</v>
      </c>
      <c r="J129" s="121">
        <f>('Eingabe Daten'!$G124*Emissionsfaktoren!$J123)/1000</f>
        <v>0</v>
      </c>
      <c r="L129" s="158"/>
      <c r="M129" s="158"/>
      <c r="N129" s="158"/>
    </row>
    <row r="130" spans="2:14" ht="15" customHeight="1" x14ac:dyDescent="0.3">
      <c r="B130" s="414"/>
      <c r="C130" s="428"/>
      <c r="D130" s="395"/>
      <c r="E130" s="53" t="str">
        <f>Emissionsfaktoren!E124</f>
        <v>Langstrecke (&gt; 4.000 km)</v>
      </c>
      <c r="F130" s="122" t="s">
        <v>294</v>
      </c>
      <c r="G130" s="119">
        <f>('Eingabe Daten'!$G125*Emissionsfaktoren!$G124)/1000</f>
        <v>0</v>
      </c>
      <c r="H130" s="120">
        <f>('Eingabe Daten'!$G125*Emissionsfaktoren!$H124)/1000</f>
        <v>0</v>
      </c>
      <c r="I130" s="120">
        <f>('Eingabe Daten'!$G125*Emissionsfaktoren!$I124)/1000</f>
        <v>0</v>
      </c>
      <c r="J130" s="121">
        <f>('Eingabe Daten'!$G125*Emissionsfaktoren!$J124)/1000</f>
        <v>0</v>
      </c>
      <c r="L130" s="158"/>
      <c r="M130" s="158"/>
      <c r="N130" s="158"/>
    </row>
    <row r="131" spans="2:14" ht="15" customHeight="1" x14ac:dyDescent="0.3">
      <c r="B131" s="414"/>
      <c r="C131" s="415" t="s">
        <v>55</v>
      </c>
      <c r="D131" s="49" t="str">
        <f>Emissionsfaktoren!D125</f>
        <v>Pkw</v>
      </c>
      <c r="E131" s="53"/>
      <c r="F131" s="122" t="s">
        <v>294</v>
      </c>
      <c r="G131" s="119">
        <f>('Eingabe Daten'!$G126*Emissionsfaktoren!$G125)/1000</f>
        <v>0</v>
      </c>
      <c r="H131" s="120">
        <f>('Eingabe Daten'!$G126*Emissionsfaktoren!$H125)/1000</f>
        <v>0</v>
      </c>
      <c r="I131" s="120">
        <f>('Eingabe Daten'!$G126*Emissionsfaktoren!$I125)/1000</f>
        <v>0</v>
      </c>
      <c r="J131" s="121">
        <f>('Eingabe Daten'!$G126*Emissionsfaktoren!$J125)/1000</f>
        <v>0</v>
      </c>
      <c r="L131" s="158"/>
      <c r="M131" s="158"/>
      <c r="N131" s="158"/>
    </row>
    <row r="132" spans="2:14" ht="15" customHeight="1" x14ac:dyDescent="0.3">
      <c r="B132" s="414"/>
      <c r="C132" s="415"/>
      <c r="D132" s="49" t="str">
        <f>Emissionsfaktoren!D126</f>
        <v>E-Pkw</v>
      </c>
      <c r="E132" s="53"/>
      <c r="F132" s="122" t="s">
        <v>294</v>
      </c>
      <c r="G132" s="119">
        <f>('Eingabe Daten'!$G127*Emissionsfaktoren!$G126)/1000</f>
        <v>0</v>
      </c>
      <c r="H132" s="120">
        <f>('Eingabe Daten'!$G127*Emissionsfaktoren!$H126)/1000</f>
        <v>0</v>
      </c>
      <c r="I132" s="120">
        <f>('Eingabe Daten'!$G127*Emissionsfaktoren!$I126)/1000</f>
        <v>0</v>
      </c>
      <c r="J132" s="121">
        <f>('Eingabe Daten'!$G127*Emissionsfaktoren!$J126)/1000</f>
        <v>0</v>
      </c>
      <c r="L132" s="158"/>
      <c r="M132" s="158"/>
      <c r="N132" s="158"/>
    </row>
    <row r="133" spans="2:14" ht="15" customHeight="1" x14ac:dyDescent="0.3">
      <c r="B133" s="414"/>
      <c r="C133" s="415"/>
      <c r="D133" s="49" t="str">
        <f>Emissionsfaktoren!D127</f>
        <v>Bahn</v>
      </c>
      <c r="E133" s="53"/>
      <c r="F133" s="122" t="s">
        <v>294</v>
      </c>
      <c r="G133" s="119">
        <f>('Eingabe Daten'!$G128*Emissionsfaktoren!$G127)/1000</f>
        <v>0</v>
      </c>
      <c r="H133" s="120">
        <f>('Eingabe Daten'!$G128*Emissionsfaktoren!$H127)/1000</f>
        <v>0</v>
      </c>
      <c r="I133" s="120">
        <f>('Eingabe Daten'!$G128*Emissionsfaktoren!$I127)/1000</f>
        <v>0</v>
      </c>
      <c r="J133" s="121">
        <f>('Eingabe Daten'!$G128*Emissionsfaktoren!$J127)/1000</f>
        <v>0</v>
      </c>
      <c r="L133" s="158"/>
      <c r="M133" s="158"/>
      <c r="N133" s="158"/>
    </row>
    <row r="134" spans="2:14" ht="15" customHeight="1" x14ac:dyDescent="0.3">
      <c r="B134" s="414"/>
      <c r="C134" s="415"/>
      <c r="D134" s="49" t="str">
        <f>Emissionsfaktoren!D128</f>
        <v>Fernbus</v>
      </c>
      <c r="E134" s="53"/>
      <c r="F134" s="122" t="s">
        <v>294</v>
      </c>
      <c r="G134" s="119">
        <f>('Eingabe Daten'!$G129*Emissionsfaktoren!$G128)/1000</f>
        <v>0</v>
      </c>
      <c r="H134" s="120">
        <f>('Eingabe Daten'!$G129*Emissionsfaktoren!$H128)/1000</f>
        <v>0</v>
      </c>
      <c r="I134" s="120">
        <f>('Eingabe Daten'!$G129*Emissionsfaktoren!$I128)/1000</f>
        <v>0</v>
      </c>
      <c r="J134" s="121">
        <f>('Eingabe Daten'!$G129*Emissionsfaktoren!$J128)/1000</f>
        <v>0</v>
      </c>
      <c r="L134" s="158"/>
      <c r="M134" s="158"/>
      <c r="N134" s="158"/>
    </row>
    <row r="135" spans="2:14" ht="15" customHeight="1" x14ac:dyDescent="0.3">
      <c r="B135" s="414"/>
      <c r="C135" s="415"/>
      <c r="D135" s="395" t="str">
        <f>Emissionsfaktoren!D129</f>
        <v>Flugzeug (alte Methode bis ClimCalc 2021)</v>
      </c>
      <c r="E135" s="53" t="str">
        <f>Emissionsfaktoren!E129</f>
        <v>Kurzstreckenflug ( ≤ 750 km)</v>
      </c>
      <c r="F135" s="122" t="s">
        <v>294</v>
      </c>
      <c r="G135" s="119">
        <f>('Eingabe Daten'!$G130*Emissionsfaktoren!$G129)/1000</f>
        <v>0</v>
      </c>
      <c r="H135" s="120">
        <f>('Eingabe Daten'!$G130*Emissionsfaktoren!$H129)/1000</f>
        <v>0</v>
      </c>
      <c r="I135" s="120">
        <f>('Eingabe Daten'!$G130*Emissionsfaktoren!$I129)/1000</f>
        <v>0</v>
      </c>
      <c r="J135" s="121">
        <f>('Eingabe Daten'!$G130*Emissionsfaktoren!$J129)/1000</f>
        <v>0</v>
      </c>
      <c r="L135" s="158"/>
      <c r="M135" s="158"/>
      <c r="N135" s="158"/>
    </row>
    <row r="136" spans="2:14" ht="15" customHeight="1" x14ac:dyDescent="0.3">
      <c r="B136" s="414"/>
      <c r="C136" s="415"/>
      <c r="D136" s="395"/>
      <c r="E136" s="53" t="str">
        <f>Emissionsfaktoren!E130</f>
        <v>Langstreckenflug (&gt; 750 km)</v>
      </c>
      <c r="F136" s="122" t="s">
        <v>294</v>
      </c>
      <c r="G136" s="119">
        <f>('Eingabe Daten'!$G131*Emissionsfaktoren!$G130)/1000</f>
        <v>0</v>
      </c>
      <c r="H136" s="120">
        <f>('Eingabe Daten'!$G131*Emissionsfaktoren!$H130)/1000</f>
        <v>0</v>
      </c>
      <c r="I136" s="120">
        <f>('Eingabe Daten'!$G131*Emissionsfaktoren!$I130)/1000</f>
        <v>0</v>
      </c>
      <c r="J136" s="121">
        <f>('Eingabe Daten'!$G131*Emissionsfaktoren!$J130)/1000</f>
        <v>0</v>
      </c>
      <c r="L136" s="158"/>
      <c r="M136" s="158"/>
      <c r="N136" s="158"/>
    </row>
    <row r="137" spans="2:14" ht="15" customHeight="1" x14ac:dyDescent="0.3">
      <c r="B137" s="414"/>
      <c r="C137" s="415"/>
      <c r="D137" s="395" t="str">
        <f>Emissionsfaktoren!D131</f>
        <v>Flugzeug (neue Methode ab ClimCalc 2022)</v>
      </c>
      <c r="E137" s="53" t="str">
        <f>Emissionsfaktoren!E131</f>
        <v>Inlandsflug</v>
      </c>
      <c r="F137" s="122" t="s">
        <v>294</v>
      </c>
      <c r="G137" s="119">
        <f>('Eingabe Daten'!$G132*Emissionsfaktoren!$G131)/1000</f>
        <v>0</v>
      </c>
      <c r="H137" s="120">
        <f>('Eingabe Daten'!$G132*Emissionsfaktoren!$H131)/1000</f>
        <v>0</v>
      </c>
      <c r="I137" s="120">
        <f>('Eingabe Daten'!$G132*Emissionsfaktoren!$I131)/1000</f>
        <v>0</v>
      </c>
      <c r="J137" s="121">
        <f>('Eingabe Daten'!$G132*Emissionsfaktoren!$J131)/1000</f>
        <v>0</v>
      </c>
      <c r="L137" s="158"/>
      <c r="M137" s="158"/>
      <c r="N137" s="158"/>
    </row>
    <row r="138" spans="2:14" x14ac:dyDescent="0.3">
      <c r="B138" s="414"/>
      <c r="C138" s="415"/>
      <c r="D138" s="395"/>
      <c r="E138" s="53" t="str">
        <f>Emissionsfaktoren!E132</f>
        <v>Kurz-/Mittelstrecke (≤ 1.000 km)</v>
      </c>
      <c r="F138" s="122" t="s">
        <v>294</v>
      </c>
      <c r="G138" s="119">
        <f>('Eingabe Daten'!$G133*Emissionsfaktoren!$G132)/1000</f>
        <v>0</v>
      </c>
      <c r="H138" s="120">
        <f>('Eingabe Daten'!$G133*Emissionsfaktoren!$H132)/1000</f>
        <v>0</v>
      </c>
      <c r="I138" s="120">
        <f>('Eingabe Daten'!$G133*Emissionsfaktoren!$I132)/1000</f>
        <v>0</v>
      </c>
      <c r="J138" s="121">
        <f>('Eingabe Daten'!$G133*Emissionsfaktoren!$J132)/1000</f>
        <v>0</v>
      </c>
      <c r="L138" s="158"/>
      <c r="M138" s="158"/>
      <c r="N138" s="158"/>
    </row>
    <row r="139" spans="2:14" ht="15" customHeight="1" x14ac:dyDescent="0.3">
      <c r="B139" s="414"/>
      <c r="C139" s="415"/>
      <c r="D139" s="395"/>
      <c r="E139" s="53" t="str">
        <f>Emissionsfaktoren!E133</f>
        <v>Kurze Langstrecke (≤ 4.000 km)</v>
      </c>
      <c r="F139" s="122" t="s">
        <v>294</v>
      </c>
      <c r="G139" s="119">
        <f>('Eingabe Daten'!$G134*Emissionsfaktoren!$G133)/1000</f>
        <v>0</v>
      </c>
      <c r="H139" s="120">
        <f>('Eingabe Daten'!$G134*Emissionsfaktoren!$H133)/1000</f>
        <v>0</v>
      </c>
      <c r="I139" s="120">
        <f>('Eingabe Daten'!$G134*Emissionsfaktoren!$I133)/1000</f>
        <v>0</v>
      </c>
      <c r="J139" s="121">
        <f>('Eingabe Daten'!$G134*Emissionsfaktoren!$J133)/1000</f>
        <v>0</v>
      </c>
      <c r="L139" s="158"/>
      <c r="M139" s="158"/>
      <c r="N139" s="158"/>
    </row>
    <row r="140" spans="2:14" ht="14.85" customHeight="1" x14ac:dyDescent="0.3">
      <c r="B140" s="414"/>
      <c r="C140" s="415"/>
      <c r="D140" s="395"/>
      <c r="E140" s="53" t="str">
        <f>Emissionsfaktoren!E134</f>
        <v>Langstrecke (&gt; 4.000 km)</v>
      </c>
      <c r="F140" s="122" t="s">
        <v>294</v>
      </c>
      <c r="G140" s="119">
        <f>('Eingabe Daten'!$G135*Emissionsfaktoren!$G134)/1000</f>
        <v>0</v>
      </c>
      <c r="H140" s="120">
        <f>('Eingabe Daten'!$G135*Emissionsfaktoren!$H134)/1000</f>
        <v>0</v>
      </c>
      <c r="I140" s="120">
        <f>('Eingabe Daten'!$G135*Emissionsfaktoren!$I134)/1000</f>
        <v>0</v>
      </c>
      <c r="J140" s="121">
        <f>('Eingabe Daten'!$G135*Emissionsfaktoren!$J134)/1000</f>
        <v>0</v>
      </c>
      <c r="L140" s="158"/>
      <c r="M140" s="158"/>
      <c r="N140" s="158"/>
    </row>
    <row r="141" spans="2:14" ht="15" customHeight="1" x14ac:dyDescent="0.3">
      <c r="B141" s="414"/>
      <c r="C141" s="415" t="s">
        <v>56</v>
      </c>
      <c r="D141" s="415" t="str">
        <f>Emissionsfaktoren!D135</f>
        <v>Pkw</v>
      </c>
      <c r="E141" s="415" t="str">
        <f>Emissionsfaktoren!E135</f>
        <v>Diesel</v>
      </c>
      <c r="F141" s="122" t="s">
        <v>295</v>
      </c>
      <c r="G141" s="119">
        <f>('Eingabe Daten'!$G136*Emissionsfaktoren!$G135)/1000</f>
        <v>0</v>
      </c>
      <c r="H141" s="120">
        <f>('Eingabe Daten'!$G136*Emissionsfaktoren!$H135)/1000</f>
        <v>0</v>
      </c>
      <c r="I141" s="120">
        <f>('Eingabe Daten'!$G136*Emissionsfaktoren!$I135)/1000</f>
        <v>0</v>
      </c>
      <c r="J141" s="121">
        <f>('Eingabe Daten'!$G136*Emissionsfaktoren!$J135)/1000</f>
        <v>0</v>
      </c>
      <c r="L141" s="158"/>
      <c r="M141" s="158"/>
      <c r="N141" s="158"/>
    </row>
    <row r="142" spans="2:14" ht="15" customHeight="1" x14ac:dyDescent="0.3">
      <c r="B142" s="414"/>
      <c r="C142" s="415"/>
      <c r="D142" s="415"/>
      <c r="E142" s="415"/>
      <c r="F142" s="122" t="str">
        <f>Emissionsfaktoren!F136</f>
        <v>Liter</v>
      </c>
      <c r="G142" s="119">
        <f>('Eingabe Daten'!$G137*Emissionsfaktoren!$G136)/1000</f>
        <v>0</v>
      </c>
      <c r="H142" s="120">
        <f>('Eingabe Daten'!$G137*Emissionsfaktoren!$H136)/1000</f>
        <v>0</v>
      </c>
      <c r="I142" s="120">
        <f>('Eingabe Daten'!$G137*Emissionsfaktoren!$I136)/1000</f>
        <v>0</v>
      </c>
      <c r="J142" s="121">
        <f>('Eingabe Daten'!$G137*Emissionsfaktoren!$J136)/1000</f>
        <v>0</v>
      </c>
      <c r="L142" s="158"/>
      <c r="M142" s="158"/>
      <c r="N142" s="158"/>
    </row>
    <row r="143" spans="2:14" ht="15" customHeight="1" x14ac:dyDescent="0.3">
      <c r="B143" s="414"/>
      <c r="C143" s="415"/>
      <c r="D143" s="415"/>
      <c r="E143" s="415" t="str">
        <f>Emissionsfaktoren!E137</f>
        <v>Benzin</v>
      </c>
      <c r="F143" s="122" t="s">
        <v>295</v>
      </c>
      <c r="G143" s="119">
        <f>('Eingabe Daten'!$G138*Emissionsfaktoren!$G137)/1000</f>
        <v>0</v>
      </c>
      <c r="H143" s="120">
        <f>('Eingabe Daten'!$G138*Emissionsfaktoren!$H137)/1000</f>
        <v>0</v>
      </c>
      <c r="I143" s="120">
        <f>('Eingabe Daten'!$G138*Emissionsfaktoren!$I137)/1000</f>
        <v>0</v>
      </c>
      <c r="J143" s="121">
        <f>('Eingabe Daten'!$G138*Emissionsfaktoren!$J137)/1000</f>
        <v>0</v>
      </c>
      <c r="L143" s="158"/>
      <c r="M143" s="158"/>
      <c r="N143" s="158"/>
    </row>
    <row r="144" spans="2:14" ht="15" customHeight="1" x14ac:dyDescent="0.3">
      <c r="B144" s="414"/>
      <c r="C144" s="415"/>
      <c r="D144" s="415"/>
      <c r="E144" s="415"/>
      <c r="F144" s="122" t="str">
        <f>Emissionsfaktoren!F138</f>
        <v>Liter</v>
      </c>
      <c r="G144" s="119">
        <f>('Eingabe Daten'!$G139*Emissionsfaktoren!$G138)/1000</f>
        <v>0</v>
      </c>
      <c r="H144" s="120">
        <f>('Eingabe Daten'!$G139*Emissionsfaktoren!$H138)/1000</f>
        <v>0</v>
      </c>
      <c r="I144" s="120">
        <f>('Eingabe Daten'!$G139*Emissionsfaktoren!$I138)/1000</f>
        <v>0</v>
      </c>
      <c r="J144" s="121">
        <f>('Eingabe Daten'!$G139*Emissionsfaktoren!$J138)/1000</f>
        <v>0</v>
      </c>
      <c r="L144" s="158"/>
      <c r="M144" s="158"/>
      <c r="N144" s="158"/>
    </row>
    <row r="145" spans="2:14" ht="15" customHeight="1" x14ac:dyDescent="0.3">
      <c r="B145" s="414"/>
      <c r="C145" s="415"/>
      <c r="D145" s="415"/>
      <c r="E145" s="415" t="str">
        <f>Emissionsfaktoren!E139</f>
        <v>ohne Kenntnis über Treibstoffart</v>
      </c>
      <c r="F145" s="122" t="s">
        <v>295</v>
      </c>
      <c r="G145" s="119">
        <f>('Eingabe Daten'!$G140*Emissionsfaktoren!$G139)/1000</f>
        <v>0</v>
      </c>
      <c r="H145" s="120">
        <f>('Eingabe Daten'!$G140*Emissionsfaktoren!$H139)/1000</f>
        <v>0</v>
      </c>
      <c r="I145" s="120">
        <f>('Eingabe Daten'!$G140*Emissionsfaktoren!$I139)/1000</f>
        <v>0</v>
      </c>
      <c r="J145" s="121">
        <f>('Eingabe Daten'!$G140*Emissionsfaktoren!$J139)/1000</f>
        <v>0</v>
      </c>
      <c r="L145" s="158"/>
      <c r="M145" s="158"/>
      <c r="N145" s="158"/>
    </row>
    <row r="146" spans="2:14" ht="15" customHeight="1" x14ac:dyDescent="0.3">
      <c r="B146" s="414"/>
      <c r="C146" s="415"/>
      <c r="D146" s="415"/>
      <c r="E146" s="415"/>
      <c r="F146" s="122" t="str">
        <f>Emissionsfaktoren!F140</f>
        <v>Liter</v>
      </c>
      <c r="G146" s="119">
        <f>('Eingabe Daten'!$G141*Emissionsfaktoren!$G140)/1000</f>
        <v>0</v>
      </c>
      <c r="H146" s="120">
        <f>('Eingabe Daten'!$G141*Emissionsfaktoren!$H140)/1000</f>
        <v>0</v>
      </c>
      <c r="I146" s="120">
        <f>('Eingabe Daten'!$G141*Emissionsfaktoren!$I140)/1000</f>
        <v>0</v>
      </c>
      <c r="J146" s="121">
        <f>('Eingabe Daten'!$G141*Emissionsfaktoren!$J140)/1000</f>
        <v>0</v>
      </c>
      <c r="L146" s="158"/>
      <c r="M146" s="158"/>
      <c r="N146" s="158"/>
    </row>
    <row r="147" spans="2:14" ht="15" customHeight="1" x14ac:dyDescent="0.3">
      <c r="B147" s="414"/>
      <c r="C147" s="415"/>
      <c r="D147" s="415"/>
      <c r="E147" s="415" t="str">
        <f>Emissionsfaktoren!E141</f>
        <v>Erdgas (CNG)</v>
      </c>
      <c r="F147" s="122" t="s">
        <v>295</v>
      </c>
      <c r="G147" s="119">
        <f>('Eingabe Daten'!$G142*Emissionsfaktoren!$G141)/1000</f>
        <v>0</v>
      </c>
      <c r="H147" s="120">
        <f>('Eingabe Daten'!$G142*Emissionsfaktoren!$H141)/1000</f>
        <v>0</v>
      </c>
      <c r="I147" s="120">
        <f>('Eingabe Daten'!$G142*Emissionsfaktoren!$I141)/1000</f>
        <v>0</v>
      </c>
      <c r="J147" s="121">
        <f>('Eingabe Daten'!$G142*Emissionsfaktoren!$J141)/1000</f>
        <v>0</v>
      </c>
      <c r="L147" s="158"/>
      <c r="M147" s="158"/>
      <c r="N147" s="158"/>
    </row>
    <row r="148" spans="2:14" ht="15" customHeight="1" x14ac:dyDescent="0.3">
      <c r="B148" s="414"/>
      <c r="C148" s="415"/>
      <c r="D148" s="415"/>
      <c r="E148" s="415"/>
      <c r="F148" s="122" t="str">
        <f>Emissionsfaktoren!F142</f>
        <v>kg</v>
      </c>
      <c r="G148" s="119">
        <f>('Eingabe Daten'!$G143*Emissionsfaktoren!$G142)/1000</f>
        <v>0</v>
      </c>
      <c r="H148" s="120">
        <f>('Eingabe Daten'!$G143*Emissionsfaktoren!$H142)/1000</f>
        <v>0</v>
      </c>
      <c r="I148" s="120">
        <f>('Eingabe Daten'!$G143*Emissionsfaktoren!$I142)/1000</f>
        <v>0</v>
      </c>
      <c r="J148" s="121">
        <f>('Eingabe Daten'!$G143*Emissionsfaktoren!$J142)/1000</f>
        <v>0</v>
      </c>
      <c r="L148" s="158"/>
      <c r="M148" s="158"/>
      <c r="N148" s="158"/>
    </row>
    <row r="149" spans="2:14" ht="15" customHeight="1" x14ac:dyDescent="0.3">
      <c r="B149" s="414"/>
      <c r="C149" s="415"/>
      <c r="D149" s="415"/>
      <c r="E149" s="53" t="str">
        <f>Emissionsfaktoren!E143</f>
        <v>E-Pkw</v>
      </c>
      <c r="F149" s="122" t="s">
        <v>295</v>
      </c>
      <c r="G149" s="119">
        <f>('Eingabe Daten'!$G144*Emissionsfaktoren!$G143)/1000</f>
        <v>0</v>
      </c>
      <c r="H149" s="120">
        <f>('Eingabe Daten'!$G144*Emissionsfaktoren!$H143)/1000</f>
        <v>0</v>
      </c>
      <c r="I149" s="120">
        <f>('Eingabe Daten'!$G144*Emissionsfaktoren!$I143)/1000</f>
        <v>0</v>
      </c>
      <c r="J149" s="121">
        <f>('Eingabe Daten'!$G144*Emissionsfaktoren!$J143)/1000</f>
        <v>0</v>
      </c>
      <c r="L149" s="158"/>
      <c r="M149" s="158"/>
      <c r="N149" s="158"/>
    </row>
    <row r="150" spans="2:14" ht="15" customHeight="1" x14ac:dyDescent="0.3">
      <c r="B150" s="414"/>
      <c r="C150" s="415"/>
      <c r="D150" s="415" t="str">
        <f>Emissionsfaktoren!D144</f>
        <v>Nutzfahrzeuge</v>
      </c>
      <c r="E150" s="415" t="str">
        <f>Emissionsfaktoren!E144</f>
        <v>Leichte Nutzfahrzeuge (&lt;3,5t)-Diesel</v>
      </c>
      <c r="F150" s="122" t="s">
        <v>295</v>
      </c>
      <c r="G150" s="119">
        <f>('Eingabe Daten'!$G145*Emissionsfaktoren!$G144)/1000</f>
        <v>0</v>
      </c>
      <c r="H150" s="120">
        <f>('Eingabe Daten'!$G145*Emissionsfaktoren!$H144)/1000</f>
        <v>0</v>
      </c>
      <c r="I150" s="120">
        <f>('Eingabe Daten'!$G145*Emissionsfaktoren!$I144)/1000</f>
        <v>0</v>
      </c>
      <c r="J150" s="121">
        <f>('Eingabe Daten'!$G145*Emissionsfaktoren!$J144)/1000</f>
        <v>0</v>
      </c>
      <c r="L150" s="158"/>
      <c r="M150" s="158"/>
      <c r="N150" s="158"/>
    </row>
    <row r="151" spans="2:14" ht="15" customHeight="1" x14ac:dyDescent="0.3">
      <c r="B151" s="414"/>
      <c r="C151" s="415"/>
      <c r="D151" s="415"/>
      <c r="E151" s="415"/>
      <c r="F151" s="122" t="str">
        <f>Emissionsfaktoren!F145</f>
        <v>Liter</v>
      </c>
      <c r="G151" s="119">
        <f>('Eingabe Daten'!$G146*Emissionsfaktoren!$G145)/1000</f>
        <v>0</v>
      </c>
      <c r="H151" s="120">
        <f>('Eingabe Daten'!$G146*Emissionsfaktoren!$H145)/1000</f>
        <v>0</v>
      </c>
      <c r="I151" s="120">
        <f>('Eingabe Daten'!$G146*Emissionsfaktoren!$I145)/1000</f>
        <v>0</v>
      </c>
      <c r="J151" s="121">
        <f>('Eingabe Daten'!$G146*Emissionsfaktoren!$J145)/1000</f>
        <v>0</v>
      </c>
      <c r="L151" s="158"/>
      <c r="M151" s="158"/>
      <c r="N151" s="158"/>
    </row>
    <row r="152" spans="2:14" ht="15" customHeight="1" x14ac:dyDescent="0.3">
      <c r="B152" s="414"/>
      <c r="C152" s="415"/>
      <c r="D152" s="415"/>
      <c r="E152" s="51" t="str">
        <f>Emissionsfaktoren!E146</f>
        <v>Traktoren -Diesel</v>
      </c>
      <c r="F152" s="122" t="str">
        <f>Emissionsfaktoren!F146</f>
        <v>Betriebsstunden</v>
      </c>
      <c r="G152" s="119">
        <f>('Eingabe Daten'!$G147*Emissionsfaktoren!$G146)/1000</f>
        <v>0</v>
      </c>
      <c r="H152" s="120">
        <f>('Eingabe Daten'!$G147*Emissionsfaktoren!$H146)/1000</f>
        <v>0</v>
      </c>
      <c r="I152" s="120">
        <f>('Eingabe Daten'!$G147*Emissionsfaktoren!$I146)/1000</f>
        <v>0</v>
      </c>
      <c r="J152" s="121">
        <f>('Eingabe Daten'!$G147*Emissionsfaktoren!$J146)/1000</f>
        <v>0</v>
      </c>
      <c r="L152" s="158"/>
      <c r="M152" s="158"/>
      <c r="N152" s="158"/>
    </row>
    <row r="153" spans="2:14" ht="15" customHeight="1" x14ac:dyDescent="0.3">
      <c r="B153" s="414"/>
      <c r="C153" s="415"/>
      <c r="D153" s="57" t="str">
        <f>Emissionsfaktoren!D147</f>
        <v>Fahrrad</v>
      </c>
      <c r="E153" s="51"/>
      <c r="F153" s="122" t="s">
        <v>294</v>
      </c>
      <c r="G153" s="119">
        <f>('Eingabe Daten'!$G148*Emissionsfaktoren!$G147)/1000</f>
        <v>0</v>
      </c>
      <c r="H153" s="120">
        <f>('Eingabe Daten'!$G148*Emissionsfaktoren!$H147)/1000</f>
        <v>0</v>
      </c>
      <c r="I153" s="120">
        <f>('Eingabe Daten'!$G148*Emissionsfaktoren!$I147)/1000</f>
        <v>0</v>
      </c>
      <c r="J153" s="121">
        <f>('Eingabe Daten'!$G148*Emissionsfaktoren!$J147)/1000</f>
        <v>0</v>
      </c>
      <c r="L153" s="158"/>
      <c r="M153" s="158"/>
      <c r="N153" s="158"/>
    </row>
    <row r="154" spans="2:14" ht="15" customHeight="1" x14ac:dyDescent="0.3">
      <c r="B154" s="414"/>
      <c r="C154" s="415"/>
      <c r="D154" s="57" t="str">
        <f>Emissionsfaktoren!D148</f>
        <v>E-Fahrrad</v>
      </c>
      <c r="E154" s="48"/>
      <c r="F154" s="122" t="s">
        <v>294</v>
      </c>
      <c r="G154" s="119">
        <f>('Eingabe Daten'!$G149*Emissionsfaktoren!$G148)/1000</f>
        <v>0</v>
      </c>
      <c r="H154" s="120">
        <f>('Eingabe Daten'!$G149*Emissionsfaktoren!$H148)/1000</f>
        <v>0</v>
      </c>
      <c r="I154" s="120">
        <f>('Eingabe Daten'!$G149*Emissionsfaktoren!$I148)/1000</f>
        <v>0</v>
      </c>
      <c r="J154" s="121">
        <f>('Eingabe Daten'!$G149*Emissionsfaktoren!$J148)/1000</f>
        <v>0</v>
      </c>
      <c r="L154" s="158"/>
      <c r="M154" s="158"/>
      <c r="N154" s="158"/>
    </row>
    <row r="155" spans="2:14" ht="15" customHeight="1" x14ac:dyDescent="0.3">
      <c r="B155" s="414"/>
      <c r="C155" s="415"/>
      <c r="D155" s="57" t="str">
        <f>Emissionsfaktoren!D149</f>
        <v>E-Moped</v>
      </c>
      <c r="E155" s="48"/>
      <c r="F155" s="122" t="s">
        <v>294</v>
      </c>
      <c r="G155" s="119">
        <f>('Eingabe Daten'!$G150*Emissionsfaktoren!$G149)/1000</f>
        <v>0</v>
      </c>
      <c r="H155" s="120">
        <f>('Eingabe Daten'!$G150*Emissionsfaktoren!$H149)/1000</f>
        <v>0</v>
      </c>
      <c r="I155" s="120">
        <f>('Eingabe Daten'!$G150*Emissionsfaktoren!$I149)/1000</f>
        <v>0</v>
      </c>
      <c r="J155" s="121">
        <f>('Eingabe Daten'!$G150*Emissionsfaktoren!$J149)/1000</f>
        <v>0</v>
      </c>
      <c r="L155" s="158"/>
      <c r="M155" s="158"/>
      <c r="N155" s="158"/>
    </row>
    <row r="156" spans="2:14" ht="15" customHeight="1" x14ac:dyDescent="0.3">
      <c r="B156" s="422" t="s">
        <v>191</v>
      </c>
      <c r="C156" s="403" t="s">
        <v>57</v>
      </c>
      <c r="D156" s="128" t="str">
        <f>Emissionsfaktoren!D150</f>
        <v>Kopierpapier</v>
      </c>
      <c r="E156" s="131"/>
      <c r="F156" s="132" t="str">
        <f>Emissionsfaktoren!F150</f>
        <v>kg</v>
      </c>
      <c r="G156" s="119">
        <f>('Eingabe Daten'!$G151*Emissionsfaktoren!$G150)/1000</f>
        <v>0</v>
      </c>
      <c r="H156" s="120">
        <f>('Eingabe Daten'!$G151*Emissionsfaktoren!$H150)/1000</f>
        <v>0</v>
      </c>
      <c r="I156" s="120">
        <f>('Eingabe Daten'!$G151*Emissionsfaktoren!$I150)/1000</f>
        <v>0</v>
      </c>
      <c r="J156" s="121">
        <f>('Eingabe Daten'!$G151*Emissionsfaktoren!$J150)/1000</f>
        <v>0</v>
      </c>
      <c r="L156" s="158"/>
      <c r="M156" s="158"/>
      <c r="N156" s="158"/>
    </row>
    <row r="157" spans="2:14" ht="15" customHeight="1" x14ac:dyDescent="0.3">
      <c r="B157" s="422"/>
      <c r="C157" s="403"/>
      <c r="D157" s="403" t="str">
        <f>Emissionsfaktoren!D151</f>
        <v>Hygienepapier</v>
      </c>
      <c r="E157" s="128" t="str">
        <f>Emissionsfaktoren!E151</f>
        <v>Toilettenpapier</v>
      </c>
      <c r="F157" s="132" t="str">
        <f>Emissionsfaktoren!F151</f>
        <v>kg</v>
      </c>
      <c r="G157" s="119">
        <f>('Eingabe Daten'!$G152*Emissionsfaktoren!$G151)/1000</f>
        <v>0</v>
      </c>
      <c r="H157" s="120">
        <f>('Eingabe Daten'!$G152*Emissionsfaktoren!$H151)/1000</f>
        <v>0</v>
      </c>
      <c r="I157" s="120">
        <f>('Eingabe Daten'!$G152*Emissionsfaktoren!$I151)/1000</f>
        <v>0</v>
      </c>
      <c r="J157" s="121">
        <f>('Eingabe Daten'!$G152*Emissionsfaktoren!$J151)/1000</f>
        <v>0</v>
      </c>
      <c r="L157" s="158"/>
      <c r="M157" s="158"/>
      <c r="N157" s="158"/>
    </row>
    <row r="158" spans="2:14" ht="15" customHeight="1" x14ac:dyDescent="0.3">
      <c r="B158" s="422"/>
      <c r="C158" s="403"/>
      <c r="D158" s="403"/>
      <c r="E158" s="128" t="str">
        <f>Emissionsfaktoren!E152</f>
        <v>Papierhandtücher</v>
      </c>
      <c r="F158" s="132" t="str">
        <f>Emissionsfaktoren!F152</f>
        <v>kg</v>
      </c>
      <c r="G158" s="119">
        <f>('Eingabe Daten'!$G153*Emissionsfaktoren!$G152)/1000</f>
        <v>0</v>
      </c>
      <c r="H158" s="120">
        <f>('Eingabe Daten'!$G153*Emissionsfaktoren!$H152)/1000</f>
        <v>0</v>
      </c>
      <c r="I158" s="120">
        <f>('Eingabe Daten'!$G153*Emissionsfaktoren!$I152)/1000</f>
        <v>0</v>
      </c>
      <c r="J158" s="121">
        <f>('Eingabe Daten'!$G153*Emissionsfaktoren!$J152)/1000</f>
        <v>0</v>
      </c>
      <c r="L158" s="158"/>
      <c r="M158" s="158"/>
      <c r="N158" s="158"/>
    </row>
    <row r="159" spans="2:14" ht="15" customHeight="1" x14ac:dyDescent="0.3">
      <c r="B159" s="422"/>
      <c r="C159" s="403"/>
      <c r="D159" s="128" t="str">
        <f>Emissionsfaktoren!D153</f>
        <v>Druckerzeugnisse</v>
      </c>
      <c r="E159" s="131"/>
      <c r="F159" s="132" t="str">
        <f>Emissionsfaktoren!F153</f>
        <v>kg</v>
      </c>
      <c r="G159" s="119">
        <f>('Eingabe Daten'!$G154*Emissionsfaktoren!$G153)/1000</f>
        <v>0</v>
      </c>
      <c r="H159" s="120">
        <f>('Eingabe Daten'!$G154*Emissionsfaktoren!$H153)/1000</f>
        <v>0</v>
      </c>
      <c r="I159" s="120">
        <f>('Eingabe Daten'!$G154*Emissionsfaktoren!$I153)/1000</f>
        <v>0</v>
      </c>
      <c r="J159" s="121">
        <f>('Eingabe Daten'!$G154*Emissionsfaktoren!$J153)/1000</f>
        <v>0</v>
      </c>
      <c r="L159" s="158"/>
      <c r="M159" s="158"/>
      <c r="N159" s="158"/>
    </row>
    <row r="160" spans="2:14" ht="15" customHeight="1" x14ac:dyDescent="0.3">
      <c r="B160" s="422"/>
      <c r="C160" s="548" t="str">
        <f>Emissionsfaktoren!C154</f>
        <v xml:space="preserve">Kältemittel </v>
      </c>
      <c r="D160" s="548"/>
      <c r="E160" s="128" t="str">
        <f>Emissionsfaktoren!E154</f>
        <v>R22</v>
      </c>
      <c r="F160" s="132" t="str">
        <f>Emissionsfaktoren!F154</f>
        <v>kg</v>
      </c>
      <c r="G160" s="119">
        <f>('Eingabe Daten'!$G155*Emissionsfaktoren!$G154)/1000</f>
        <v>0</v>
      </c>
      <c r="H160" s="120">
        <f>('Eingabe Daten'!$G155*Emissionsfaktoren!$H154)/1000</f>
        <v>0</v>
      </c>
      <c r="I160" s="120">
        <f>('Eingabe Daten'!$G155*Emissionsfaktoren!$I154)/1000</f>
        <v>0</v>
      </c>
      <c r="J160" s="121">
        <f>('Eingabe Daten'!$G155*Emissionsfaktoren!$J154)/1000</f>
        <v>0</v>
      </c>
      <c r="L160" s="158"/>
      <c r="M160" s="158"/>
      <c r="N160" s="158"/>
    </row>
    <row r="161" spans="2:14" ht="15" customHeight="1" x14ac:dyDescent="0.3">
      <c r="B161" s="422"/>
      <c r="C161" s="548"/>
      <c r="D161" s="548"/>
      <c r="E161" s="128" t="str">
        <f>Emissionsfaktoren!E155</f>
        <v>R401a</v>
      </c>
      <c r="F161" s="132" t="str">
        <f>Emissionsfaktoren!F155</f>
        <v>kg</v>
      </c>
      <c r="G161" s="119">
        <f>('Eingabe Daten'!$G156*Emissionsfaktoren!$G155)/1000</f>
        <v>0</v>
      </c>
      <c r="H161" s="120">
        <f>('Eingabe Daten'!$G156*Emissionsfaktoren!$H155)/1000</f>
        <v>0</v>
      </c>
      <c r="I161" s="120">
        <f>('Eingabe Daten'!$G156*Emissionsfaktoren!$I155)/1000</f>
        <v>0</v>
      </c>
      <c r="J161" s="121">
        <f>('Eingabe Daten'!$G156*Emissionsfaktoren!$J155)/1000</f>
        <v>0</v>
      </c>
      <c r="L161" s="158"/>
      <c r="M161" s="158"/>
      <c r="N161" s="158"/>
    </row>
    <row r="162" spans="2:14" ht="15" customHeight="1" x14ac:dyDescent="0.3">
      <c r="B162" s="422"/>
      <c r="C162" s="548"/>
      <c r="D162" s="548"/>
      <c r="E162" s="128" t="str">
        <f>Emissionsfaktoren!E156</f>
        <v>R152a</v>
      </c>
      <c r="F162" s="132" t="str">
        <f>Emissionsfaktoren!F156</f>
        <v>kg</v>
      </c>
      <c r="G162" s="119">
        <f>('Eingabe Daten'!$G157*Emissionsfaktoren!$G156)/1000</f>
        <v>0</v>
      </c>
      <c r="H162" s="120">
        <f>('Eingabe Daten'!$G157*Emissionsfaktoren!$H156)/1000</f>
        <v>0</v>
      </c>
      <c r="I162" s="120">
        <f>('Eingabe Daten'!$G157*Emissionsfaktoren!$I156)/1000</f>
        <v>0</v>
      </c>
      <c r="J162" s="121">
        <f>('Eingabe Daten'!$G157*Emissionsfaktoren!$J156)/1000</f>
        <v>0</v>
      </c>
      <c r="L162" s="158"/>
      <c r="M162" s="158"/>
      <c r="N162" s="158"/>
    </row>
    <row r="163" spans="2:14" ht="15" customHeight="1" x14ac:dyDescent="0.3">
      <c r="B163" s="422"/>
      <c r="C163" s="548"/>
      <c r="D163" s="548"/>
      <c r="E163" s="128" t="str">
        <f>Emissionsfaktoren!E157</f>
        <v>R124</v>
      </c>
      <c r="F163" s="132" t="str">
        <f>Emissionsfaktoren!F157</f>
        <v>kg</v>
      </c>
      <c r="G163" s="119">
        <f>('Eingabe Daten'!$G158*Emissionsfaktoren!$G157)/1000</f>
        <v>0</v>
      </c>
      <c r="H163" s="120">
        <f>('Eingabe Daten'!$G158*Emissionsfaktoren!$H157)/1000</f>
        <v>0</v>
      </c>
      <c r="I163" s="120">
        <f>('Eingabe Daten'!$G158*Emissionsfaktoren!$I157)/1000</f>
        <v>0</v>
      </c>
      <c r="J163" s="121">
        <f>('Eingabe Daten'!$G158*Emissionsfaktoren!$J157)/1000</f>
        <v>0</v>
      </c>
      <c r="L163" s="158"/>
      <c r="M163" s="158"/>
      <c r="N163" s="158"/>
    </row>
    <row r="164" spans="2:14" ht="15" customHeight="1" x14ac:dyDescent="0.3">
      <c r="B164" s="422"/>
      <c r="C164" s="548"/>
      <c r="D164" s="548"/>
      <c r="E164" s="128" t="str">
        <f>Emissionsfaktoren!E158</f>
        <v>DI 36</v>
      </c>
      <c r="F164" s="132" t="str">
        <f>Emissionsfaktoren!F158</f>
        <v>kg</v>
      </c>
      <c r="G164" s="119">
        <f>('Eingabe Daten'!$G159*Emissionsfaktoren!$G158)/1000</f>
        <v>0</v>
      </c>
      <c r="H164" s="120">
        <f>('Eingabe Daten'!$G159*Emissionsfaktoren!$H158)/1000</f>
        <v>0</v>
      </c>
      <c r="I164" s="120">
        <f>('Eingabe Daten'!$G159*Emissionsfaktoren!$I158)/1000</f>
        <v>0</v>
      </c>
      <c r="J164" s="121">
        <f>('Eingabe Daten'!$G159*Emissionsfaktoren!$J158)/1000</f>
        <v>0</v>
      </c>
      <c r="L164" s="158"/>
      <c r="M164" s="158"/>
      <c r="N164" s="158"/>
    </row>
    <row r="165" spans="2:14" ht="15" customHeight="1" x14ac:dyDescent="0.3">
      <c r="B165" s="422"/>
      <c r="C165" s="548"/>
      <c r="D165" s="548"/>
      <c r="E165" s="128" t="str">
        <f>Emissionsfaktoren!E159</f>
        <v>R600</v>
      </c>
      <c r="F165" s="132" t="str">
        <f>Emissionsfaktoren!F159</f>
        <v>kg</v>
      </c>
      <c r="G165" s="119">
        <f>('Eingabe Daten'!$G160*Emissionsfaktoren!$G159)/1000</f>
        <v>0</v>
      </c>
      <c r="H165" s="120">
        <f>('Eingabe Daten'!$G160*Emissionsfaktoren!$H159)/1000</f>
        <v>0</v>
      </c>
      <c r="I165" s="120">
        <f>('Eingabe Daten'!$G160*Emissionsfaktoren!$I159)/1000</f>
        <v>0</v>
      </c>
      <c r="J165" s="121">
        <f>('Eingabe Daten'!$G160*Emissionsfaktoren!$J159)/1000</f>
        <v>0</v>
      </c>
      <c r="L165" s="158"/>
      <c r="M165" s="158"/>
      <c r="N165" s="158"/>
    </row>
    <row r="166" spans="2:14" ht="15" customHeight="1" x14ac:dyDescent="0.3">
      <c r="B166" s="422"/>
      <c r="C166" s="548"/>
      <c r="D166" s="548"/>
      <c r="E166" s="128" t="str">
        <f>Emissionsfaktoren!E160</f>
        <v>R134a</v>
      </c>
      <c r="F166" s="132" t="str">
        <f>Emissionsfaktoren!F160</f>
        <v>kg</v>
      </c>
      <c r="G166" s="119">
        <f>('Eingabe Daten'!$G161*Emissionsfaktoren!$G160)/1000</f>
        <v>0</v>
      </c>
      <c r="H166" s="120">
        <f>('Eingabe Daten'!$G161*Emissionsfaktoren!$H160)/1000</f>
        <v>0</v>
      </c>
      <c r="I166" s="120">
        <f>('Eingabe Daten'!$G161*Emissionsfaktoren!$I160)/1000</f>
        <v>0</v>
      </c>
      <c r="J166" s="121">
        <f>('Eingabe Daten'!$G161*Emissionsfaktoren!$J160)/1000</f>
        <v>0</v>
      </c>
      <c r="L166" s="158"/>
      <c r="M166" s="158"/>
      <c r="N166" s="158"/>
    </row>
    <row r="167" spans="2:14" ht="15" customHeight="1" x14ac:dyDescent="0.3">
      <c r="B167" s="422"/>
      <c r="C167" s="548"/>
      <c r="D167" s="548"/>
      <c r="E167" s="128" t="str">
        <f>Emissionsfaktoren!E161</f>
        <v>R410A</v>
      </c>
      <c r="F167" s="132" t="str">
        <f>Emissionsfaktoren!F161</f>
        <v>kg</v>
      </c>
      <c r="G167" s="119">
        <f>('Eingabe Daten'!$G162*Emissionsfaktoren!$G161)/1000</f>
        <v>0</v>
      </c>
      <c r="H167" s="120">
        <f>('Eingabe Daten'!$G162*Emissionsfaktoren!$H161)/1000</f>
        <v>0</v>
      </c>
      <c r="I167" s="120">
        <f>('Eingabe Daten'!$G162*Emissionsfaktoren!$I161)/1000</f>
        <v>0</v>
      </c>
      <c r="J167" s="121">
        <f>('Eingabe Daten'!$G162*Emissionsfaktoren!$J161)/1000</f>
        <v>0</v>
      </c>
      <c r="L167" s="158"/>
      <c r="M167" s="158"/>
      <c r="N167" s="158"/>
    </row>
    <row r="168" spans="2:14" ht="15" customHeight="1" x14ac:dyDescent="0.3">
      <c r="B168" s="422"/>
      <c r="C168" s="548"/>
      <c r="D168" s="548"/>
      <c r="E168" s="128" t="str">
        <f>Emissionsfaktoren!E162</f>
        <v>R32</v>
      </c>
      <c r="F168" s="132" t="str">
        <f>Emissionsfaktoren!F162</f>
        <v>kg</v>
      </c>
      <c r="G168" s="119">
        <f>('Eingabe Daten'!$G163*Emissionsfaktoren!$G162)/1000</f>
        <v>0</v>
      </c>
      <c r="H168" s="120">
        <f>('Eingabe Daten'!$G163*Emissionsfaktoren!$H162)/1000</f>
        <v>0</v>
      </c>
      <c r="I168" s="120">
        <f>('Eingabe Daten'!$G163*Emissionsfaktoren!$I162)/1000</f>
        <v>0</v>
      </c>
      <c r="J168" s="121">
        <f>('Eingabe Daten'!$G163*Emissionsfaktoren!$J162)/1000</f>
        <v>0</v>
      </c>
      <c r="L168" s="158"/>
      <c r="M168" s="158"/>
      <c r="N168" s="158"/>
    </row>
    <row r="169" spans="2:14" ht="15" customHeight="1" x14ac:dyDescent="0.3">
      <c r="B169" s="422"/>
      <c r="C169" s="548"/>
      <c r="D169" s="548"/>
      <c r="E169" s="128" t="str">
        <f>Emissionsfaktoren!E163</f>
        <v>R125</v>
      </c>
      <c r="F169" s="132" t="str">
        <f>Emissionsfaktoren!F163</f>
        <v>kg</v>
      </c>
      <c r="G169" s="119">
        <f>('Eingabe Daten'!$G164*Emissionsfaktoren!$G163)/1000</f>
        <v>0</v>
      </c>
      <c r="H169" s="120">
        <f>('Eingabe Daten'!$G164*Emissionsfaktoren!$H163)/1000</f>
        <v>0</v>
      </c>
      <c r="I169" s="120">
        <f>('Eingabe Daten'!$G164*Emissionsfaktoren!$I163)/1000</f>
        <v>0</v>
      </c>
      <c r="J169" s="121">
        <f>('Eingabe Daten'!$G164*Emissionsfaktoren!$J163)/1000</f>
        <v>0</v>
      </c>
      <c r="L169" s="158"/>
      <c r="M169" s="158"/>
      <c r="N169" s="158"/>
    </row>
    <row r="170" spans="2:14" ht="15" customHeight="1" x14ac:dyDescent="0.3">
      <c r="B170" s="422"/>
      <c r="C170" s="548"/>
      <c r="D170" s="548"/>
      <c r="E170" s="128" t="str">
        <f>Emissionsfaktoren!E164</f>
        <v>R407c</v>
      </c>
      <c r="F170" s="132" t="str">
        <f>Emissionsfaktoren!F164</f>
        <v>kg</v>
      </c>
      <c r="G170" s="119">
        <f>('Eingabe Daten'!$G165*Emissionsfaktoren!$G164)/1000</f>
        <v>0</v>
      </c>
      <c r="H170" s="120">
        <f>('Eingabe Daten'!$G165*Emissionsfaktoren!$H164)/1000</f>
        <v>0</v>
      </c>
      <c r="I170" s="120">
        <f>('Eingabe Daten'!$G165*Emissionsfaktoren!$I164)/1000</f>
        <v>0</v>
      </c>
      <c r="J170" s="121">
        <f>('Eingabe Daten'!$G165*Emissionsfaktoren!$J164)/1000</f>
        <v>0</v>
      </c>
      <c r="L170" s="158"/>
      <c r="M170" s="158"/>
      <c r="N170" s="158"/>
    </row>
    <row r="171" spans="2:14" ht="15" customHeight="1" x14ac:dyDescent="0.3">
      <c r="B171" s="422"/>
      <c r="C171" s="548"/>
      <c r="D171" s="548"/>
      <c r="E171" s="128" t="str">
        <f>Emissionsfaktoren!E165</f>
        <v>R413A</v>
      </c>
      <c r="F171" s="132" t="str">
        <f>Emissionsfaktoren!F165</f>
        <v>kg</v>
      </c>
      <c r="G171" s="119">
        <f>('Eingabe Daten'!$G166*Emissionsfaktoren!$G165)/1000</f>
        <v>0</v>
      </c>
      <c r="H171" s="120">
        <f>('Eingabe Daten'!$G166*Emissionsfaktoren!$H165)/1000</f>
        <v>0</v>
      </c>
      <c r="I171" s="120">
        <f>('Eingabe Daten'!$G166*Emissionsfaktoren!$I165)/1000</f>
        <v>0</v>
      </c>
      <c r="J171" s="121">
        <f>('Eingabe Daten'!$G166*Emissionsfaktoren!$J165)/1000</f>
        <v>0</v>
      </c>
      <c r="L171" s="158"/>
      <c r="M171" s="158"/>
      <c r="N171" s="158"/>
    </row>
    <row r="172" spans="2:14" ht="15" customHeight="1" x14ac:dyDescent="0.3">
      <c r="B172" s="422"/>
      <c r="C172" s="548"/>
      <c r="D172" s="548"/>
      <c r="E172" s="128" t="str">
        <f>Emissionsfaktoren!E166</f>
        <v>R218</v>
      </c>
      <c r="F172" s="132" t="str">
        <f>Emissionsfaktoren!F166</f>
        <v>kg</v>
      </c>
      <c r="G172" s="119">
        <f>('Eingabe Daten'!$G167*Emissionsfaktoren!$G166)/1000</f>
        <v>0</v>
      </c>
      <c r="H172" s="120">
        <f>('Eingabe Daten'!$G167*Emissionsfaktoren!$H166)/1000</f>
        <v>0</v>
      </c>
      <c r="I172" s="120">
        <f>('Eingabe Daten'!$G167*Emissionsfaktoren!$I166)/1000</f>
        <v>0</v>
      </c>
      <c r="J172" s="121">
        <f>('Eingabe Daten'!$G167*Emissionsfaktoren!$J166)/1000</f>
        <v>0</v>
      </c>
      <c r="L172" s="158"/>
      <c r="M172" s="158"/>
      <c r="N172" s="158"/>
    </row>
    <row r="173" spans="2:14" ht="15" customHeight="1" x14ac:dyDescent="0.3">
      <c r="B173" s="422"/>
      <c r="C173" s="548"/>
      <c r="D173" s="548"/>
      <c r="E173" s="128" t="str">
        <f>Emissionsfaktoren!E167</f>
        <v>R600a</v>
      </c>
      <c r="F173" s="132" t="str">
        <f>Emissionsfaktoren!F167</f>
        <v>kg</v>
      </c>
      <c r="G173" s="119">
        <f>('Eingabe Daten'!$G168*Emissionsfaktoren!$G167)/1000</f>
        <v>0</v>
      </c>
      <c r="H173" s="120">
        <f>('Eingabe Daten'!$G168*Emissionsfaktoren!$H167)/1000</f>
        <v>0</v>
      </c>
      <c r="I173" s="120">
        <f>('Eingabe Daten'!$G168*Emissionsfaktoren!$I167)/1000</f>
        <v>0</v>
      </c>
      <c r="J173" s="121">
        <f>('Eingabe Daten'!$G168*Emissionsfaktoren!$J167)/1000</f>
        <v>0</v>
      </c>
      <c r="L173" s="158"/>
      <c r="M173" s="158"/>
      <c r="N173" s="158"/>
    </row>
    <row r="174" spans="2:14" ht="15" customHeight="1" x14ac:dyDescent="0.3">
      <c r="B174" s="422"/>
      <c r="C174" s="548"/>
      <c r="D174" s="548"/>
      <c r="E174" s="128" t="str">
        <f>Emissionsfaktoren!E168</f>
        <v>R422D</v>
      </c>
      <c r="F174" s="132" t="str">
        <f>Emissionsfaktoren!F168</f>
        <v>kg</v>
      </c>
      <c r="G174" s="119">
        <f>('Eingabe Daten'!$G169*Emissionsfaktoren!$G168)/1000</f>
        <v>0</v>
      </c>
      <c r="H174" s="120">
        <f>('Eingabe Daten'!$G169*Emissionsfaktoren!$H168)/1000</f>
        <v>0</v>
      </c>
      <c r="I174" s="120">
        <f>('Eingabe Daten'!$G169*Emissionsfaktoren!$I168)/1000</f>
        <v>0</v>
      </c>
      <c r="J174" s="121">
        <f>('Eingabe Daten'!$G169*Emissionsfaktoren!$J168)/1000</f>
        <v>0</v>
      </c>
      <c r="L174" s="158"/>
      <c r="M174" s="158"/>
      <c r="N174" s="158"/>
    </row>
    <row r="175" spans="2:14" ht="15" customHeight="1" x14ac:dyDescent="0.3">
      <c r="B175" s="422"/>
      <c r="C175" s="548"/>
      <c r="D175" s="548"/>
      <c r="E175" s="128" t="str">
        <f>Emissionsfaktoren!E169</f>
        <v>DI44</v>
      </c>
      <c r="F175" s="132" t="str">
        <f>Emissionsfaktoren!F169</f>
        <v>kg</v>
      </c>
      <c r="G175" s="119">
        <f>('Eingabe Daten'!$G170*Emissionsfaktoren!$G169)/1000</f>
        <v>0</v>
      </c>
      <c r="H175" s="120">
        <f>('Eingabe Daten'!$G170*Emissionsfaktoren!$H169)/1000</f>
        <v>0</v>
      </c>
      <c r="I175" s="120">
        <f>('Eingabe Daten'!$G170*Emissionsfaktoren!$I169)/1000</f>
        <v>0</v>
      </c>
      <c r="J175" s="121">
        <f>('Eingabe Daten'!$G170*Emissionsfaktoren!$J169)/1000</f>
        <v>0</v>
      </c>
      <c r="L175" s="158"/>
      <c r="M175" s="158"/>
      <c r="N175" s="158"/>
    </row>
    <row r="176" spans="2:14" x14ac:dyDescent="0.3">
      <c r="B176" s="422"/>
      <c r="C176" s="548"/>
      <c r="D176" s="548"/>
      <c r="E176" s="128" t="str">
        <f>Emissionsfaktoren!E170</f>
        <v>R143A</v>
      </c>
      <c r="F176" s="132" t="str">
        <f>Emissionsfaktoren!F170</f>
        <v>kg</v>
      </c>
      <c r="G176" s="119">
        <f>('Eingabe Daten'!$G171*Emissionsfaktoren!$G170)/1000</f>
        <v>0</v>
      </c>
      <c r="H176" s="120">
        <f>('Eingabe Daten'!$G171*Emissionsfaktoren!$H170)/1000</f>
        <v>0</v>
      </c>
      <c r="I176" s="120">
        <f>('Eingabe Daten'!$G171*Emissionsfaktoren!$I170)/1000</f>
        <v>0</v>
      </c>
      <c r="J176" s="121">
        <f>('Eingabe Daten'!$G171*Emissionsfaktoren!$J170)/1000</f>
        <v>0</v>
      </c>
      <c r="L176" s="158"/>
      <c r="M176" s="158"/>
      <c r="N176" s="158"/>
    </row>
    <row r="177" spans="2:14" ht="15" customHeight="1" x14ac:dyDescent="0.3">
      <c r="B177" s="422"/>
      <c r="C177" s="548"/>
      <c r="D177" s="548"/>
      <c r="E177" s="128" t="str">
        <f>Emissionsfaktoren!E171</f>
        <v>R290</v>
      </c>
      <c r="F177" s="132" t="str">
        <f>Emissionsfaktoren!F171</f>
        <v>kg</v>
      </c>
      <c r="G177" s="119">
        <f>('Eingabe Daten'!$G172*Emissionsfaktoren!$G171)/1000</f>
        <v>0</v>
      </c>
      <c r="H177" s="120">
        <f>('Eingabe Daten'!$G172*Emissionsfaktoren!$H171)/1000</f>
        <v>0</v>
      </c>
      <c r="I177" s="120">
        <f>('Eingabe Daten'!$G172*Emissionsfaktoren!$I171)/1000</f>
        <v>0</v>
      </c>
      <c r="J177" s="121">
        <f>('Eingabe Daten'!$G172*Emissionsfaktoren!$J171)/1000</f>
        <v>0</v>
      </c>
      <c r="L177" s="158"/>
      <c r="M177" s="158"/>
      <c r="N177" s="158"/>
    </row>
    <row r="178" spans="2:14" ht="15" customHeight="1" x14ac:dyDescent="0.3">
      <c r="B178" s="422"/>
      <c r="C178" s="548"/>
      <c r="D178" s="548"/>
      <c r="E178" s="128" t="str">
        <f>Emissionsfaktoren!E172</f>
        <v>R402a</v>
      </c>
      <c r="F178" s="132" t="str">
        <f>Emissionsfaktoren!F172</f>
        <v>kg</v>
      </c>
      <c r="G178" s="119">
        <f>('Eingabe Daten'!$G173*Emissionsfaktoren!$G172)/1000</f>
        <v>0</v>
      </c>
      <c r="H178" s="120">
        <f>('Eingabe Daten'!$G173*Emissionsfaktoren!$H172)/1000</f>
        <v>0</v>
      </c>
      <c r="I178" s="120">
        <f>('Eingabe Daten'!$G173*Emissionsfaktoren!$I172)/1000</f>
        <v>0</v>
      </c>
      <c r="J178" s="121">
        <f>('Eingabe Daten'!$G173*Emissionsfaktoren!$J172)/1000</f>
        <v>0</v>
      </c>
      <c r="L178" s="158"/>
      <c r="M178" s="158"/>
      <c r="N178" s="158"/>
    </row>
    <row r="179" spans="2:14" ht="15" customHeight="1" x14ac:dyDescent="0.3">
      <c r="B179" s="422"/>
      <c r="C179" s="548"/>
      <c r="D179" s="548"/>
      <c r="E179" s="128" t="str">
        <f>Emissionsfaktoren!E173</f>
        <v>R402B</v>
      </c>
      <c r="F179" s="132" t="str">
        <f>Emissionsfaktoren!F173</f>
        <v>kg</v>
      </c>
      <c r="G179" s="119">
        <f>('Eingabe Daten'!$G174*Emissionsfaktoren!$G173)/1000</f>
        <v>0</v>
      </c>
      <c r="H179" s="120">
        <f>('Eingabe Daten'!$G174*Emissionsfaktoren!$H173)/1000</f>
        <v>0</v>
      </c>
      <c r="I179" s="120">
        <f>('Eingabe Daten'!$G174*Emissionsfaktoren!$I173)/1000</f>
        <v>0</v>
      </c>
      <c r="J179" s="121">
        <f>('Eingabe Daten'!$G174*Emissionsfaktoren!$J173)/1000</f>
        <v>0</v>
      </c>
      <c r="L179" s="158"/>
      <c r="M179" s="158"/>
      <c r="N179" s="158"/>
    </row>
    <row r="180" spans="2:14" ht="15" customHeight="1" x14ac:dyDescent="0.3">
      <c r="B180" s="422"/>
      <c r="C180" s="548"/>
      <c r="D180" s="548"/>
      <c r="E180" s="128" t="str">
        <f>Emissionsfaktoren!E174</f>
        <v>R401B</v>
      </c>
      <c r="F180" s="132" t="str">
        <f>Emissionsfaktoren!F174</f>
        <v>kg</v>
      </c>
      <c r="G180" s="119">
        <f>('Eingabe Daten'!$G175*Emissionsfaktoren!$G174)/1000</f>
        <v>0</v>
      </c>
      <c r="H180" s="120">
        <f>('Eingabe Daten'!$G175*Emissionsfaktoren!$H174)/1000</f>
        <v>0</v>
      </c>
      <c r="I180" s="120">
        <f>('Eingabe Daten'!$G175*Emissionsfaktoren!$I174)/1000</f>
        <v>0</v>
      </c>
      <c r="J180" s="121">
        <f>('Eingabe Daten'!$G175*Emissionsfaktoren!$J174)/1000</f>
        <v>0</v>
      </c>
      <c r="L180" s="158"/>
      <c r="M180" s="158"/>
      <c r="N180" s="158"/>
    </row>
    <row r="181" spans="2:14" ht="15" customHeight="1" x14ac:dyDescent="0.3">
      <c r="B181" s="422"/>
      <c r="C181" s="548"/>
      <c r="D181" s="548"/>
      <c r="E181" s="128" t="str">
        <f>Emissionsfaktoren!E175</f>
        <v>R507</v>
      </c>
      <c r="F181" s="132" t="str">
        <f>Emissionsfaktoren!F175</f>
        <v>kg</v>
      </c>
      <c r="G181" s="119">
        <f>('Eingabe Daten'!$G176*Emissionsfaktoren!$G175)/1000</f>
        <v>0</v>
      </c>
      <c r="H181" s="120">
        <f>('Eingabe Daten'!$G176*Emissionsfaktoren!$H175)/1000</f>
        <v>0</v>
      </c>
      <c r="I181" s="120">
        <f>('Eingabe Daten'!$G176*Emissionsfaktoren!$I175)/1000</f>
        <v>0</v>
      </c>
      <c r="J181" s="121">
        <f>('Eingabe Daten'!$G176*Emissionsfaktoren!$J175)/1000</f>
        <v>0</v>
      </c>
      <c r="L181" s="158"/>
      <c r="M181" s="158"/>
      <c r="N181" s="158"/>
    </row>
    <row r="182" spans="2:14" ht="15" customHeight="1" x14ac:dyDescent="0.3">
      <c r="B182" s="422"/>
      <c r="C182" s="548"/>
      <c r="D182" s="548"/>
      <c r="E182" s="128" t="str">
        <f>Emissionsfaktoren!E176</f>
        <v>R12</v>
      </c>
      <c r="F182" s="132" t="str">
        <f>Emissionsfaktoren!F176</f>
        <v>kg</v>
      </c>
      <c r="G182" s="119">
        <f>('Eingabe Daten'!$G177*Emissionsfaktoren!$G176)/1000</f>
        <v>0</v>
      </c>
      <c r="H182" s="120">
        <f>('Eingabe Daten'!$G177*Emissionsfaktoren!$H176)/1000</f>
        <v>0</v>
      </c>
      <c r="I182" s="120">
        <f>('Eingabe Daten'!$G177*Emissionsfaktoren!$I176)/1000</f>
        <v>0</v>
      </c>
      <c r="J182" s="121">
        <f>('Eingabe Daten'!$G177*Emissionsfaktoren!$J176)/1000</f>
        <v>0</v>
      </c>
      <c r="L182" s="158"/>
      <c r="M182" s="158"/>
      <c r="N182" s="158"/>
    </row>
    <row r="183" spans="2:14" ht="15" customHeight="1" x14ac:dyDescent="0.3">
      <c r="B183" s="422"/>
      <c r="C183" s="548"/>
      <c r="D183" s="548"/>
      <c r="E183" s="128" t="str">
        <f>Emissionsfaktoren!E177</f>
        <v>R502</v>
      </c>
      <c r="F183" s="132" t="str">
        <f>Emissionsfaktoren!F177</f>
        <v>kg</v>
      </c>
      <c r="G183" s="119">
        <f>('Eingabe Daten'!$G178*Emissionsfaktoren!$G177)/1000</f>
        <v>0</v>
      </c>
      <c r="H183" s="120">
        <f>('Eingabe Daten'!$G178*Emissionsfaktoren!$H177)/1000</f>
        <v>0</v>
      </c>
      <c r="I183" s="120">
        <f>('Eingabe Daten'!$G178*Emissionsfaktoren!$I177)/1000</f>
        <v>0</v>
      </c>
      <c r="J183" s="121">
        <f>('Eingabe Daten'!$G178*Emissionsfaktoren!$J177)/1000</f>
        <v>0</v>
      </c>
      <c r="L183" s="158"/>
      <c r="M183" s="158"/>
      <c r="N183" s="158"/>
    </row>
    <row r="184" spans="2:14" ht="15" customHeight="1" x14ac:dyDescent="0.3">
      <c r="B184" s="422"/>
      <c r="C184" s="548"/>
      <c r="D184" s="548"/>
      <c r="E184" s="128" t="str">
        <f>Emissionsfaktoren!E178</f>
        <v>R744</v>
      </c>
      <c r="F184" s="132" t="str">
        <f>Emissionsfaktoren!F178</f>
        <v>kg</v>
      </c>
      <c r="G184" s="119">
        <f>('Eingabe Daten'!$G179*Emissionsfaktoren!$G178)/1000</f>
        <v>0</v>
      </c>
      <c r="H184" s="120">
        <f>('Eingabe Daten'!$G179*Emissionsfaktoren!$H178)/1000</f>
        <v>0</v>
      </c>
      <c r="I184" s="120">
        <f>('Eingabe Daten'!$G179*Emissionsfaktoren!$I178)/1000</f>
        <v>0</v>
      </c>
      <c r="J184" s="121">
        <f>('Eingabe Daten'!$G179*Emissionsfaktoren!$J178)/1000</f>
        <v>0</v>
      </c>
      <c r="L184" s="158"/>
      <c r="M184" s="158"/>
      <c r="N184" s="158"/>
    </row>
    <row r="185" spans="2:14" ht="15" customHeight="1" x14ac:dyDescent="0.3">
      <c r="B185" s="422"/>
      <c r="C185" s="548"/>
      <c r="D185" s="548"/>
      <c r="E185" s="128" t="str">
        <f>Emissionsfaktoren!E179</f>
        <v>R417A</v>
      </c>
      <c r="F185" s="132" t="str">
        <f>Emissionsfaktoren!F179</f>
        <v>kg</v>
      </c>
      <c r="G185" s="119">
        <f>('Eingabe Daten'!$G180*Emissionsfaktoren!$G179)/1000</f>
        <v>0</v>
      </c>
      <c r="H185" s="120">
        <f>('Eingabe Daten'!$G180*Emissionsfaktoren!$H179)/1000</f>
        <v>0</v>
      </c>
      <c r="I185" s="120">
        <f>('Eingabe Daten'!$G180*Emissionsfaktoren!$I179)/1000</f>
        <v>0</v>
      </c>
      <c r="J185" s="121">
        <f>('Eingabe Daten'!$G180*Emissionsfaktoren!$J179)/1000</f>
        <v>0</v>
      </c>
      <c r="L185" s="158"/>
      <c r="M185" s="158"/>
      <c r="N185" s="158"/>
    </row>
    <row r="186" spans="2:14" ht="15" customHeight="1" x14ac:dyDescent="0.3">
      <c r="B186" s="422"/>
      <c r="C186" s="548"/>
      <c r="D186" s="548"/>
      <c r="E186" s="128" t="str">
        <f>Emissionsfaktoren!E180</f>
        <v>R115</v>
      </c>
      <c r="F186" s="132" t="str">
        <f>Emissionsfaktoren!F180</f>
        <v>kg</v>
      </c>
      <c r="G186" s="119">
        <f>('Eingabe Daten'!$G181*Emissionsfaktoren!$G180)/1000</f>
        <v>0</v>
      </c>
      <c r="H186" s="120">
        <f>('Eingabe Daten'!$G181*Emissionsfaktoren!$H180)/1000</f>
        <v>0</v>
      </c>
      <c r="I186" s="120">
        <f>('Eingabe Daten'!$G181*Emissionsfaktoren!$I180)/1000</f>
        <v>0</v>
      </c>
      <c r="J186" s="121">
        <f>('Eingabe Daten'!$G181*Emissionsfaktoren!$J180)/1000</f>
        <v>0</v>
      </c>
      <c r="L186" s="158"/>
      <c r="M186" s="158"/>
      <c r="N186" s="158"/>
    </row>
    <row r="187" spans="2:14" ht="15" customHeight="1" x14ac:dyDescent="0.3">
      <c r="B187" s="422"/>
      <c r="C187" s="548"/>
      <c r="D187" s="548"/>
      <c r="E187" s="128" t="str">
        <f>Emissionsfaktoren!E181</f>
        <v>R404a</v>
      </c>
      <c r="F187" s="132" t="str">
        <f>Emissionsfaktoren!F181</f>
        <v>kg</v>
      </c>
      <c r="G187" s="119">
        <f>('Eingabe Daten'!$G182*Emissionsfaktoren!$G181)/1000</f>
        <v>0</v>
      </c>
      <c r="H187" s="120">
        <f>('Eingabe Daten'!$G182*Emissionsfaktoren!$H181)/1000</f>
        <v>0</v>
      </c>
      <c r="I187" s="120">
        <f>('Eingabe Daten'!$G182*Emissionsfaktoren!$I181)/1000</f>
        <v>0</v>
      </c>
      <c r="J187" s="121">
        <f>('Eingabe Daten'!$G182*Emissionsfaktoren!$J181)/1000</f>
        <v>0</v>
      </c>
      <c r="L187" s="158"/>
      <c r="M187" s="158"/>
      <c r="N187" s="158"/>
    </row>
    <row r="188" spans="2:14" ht="15" customHeight="1" x14ac:dyDescent="0.3">
      <c r="B188" s="422"/>
      <c r="C188" s="548"/>
      <c r="D188" s="548"/>
      <c r="E188" s="128" t="str">
        <f>Emissionsfaktoren!E182</f>
        <v>R449A</v>
      </c>
      <c r="F188" s="132" t="str">
        <f>Emissionsfaktoren!F182</f>
        <v>kg</v>
      </c>
      <c r="G188" s="119">
        <f>('Eingabe Daten'!$G183*Emissionsfaktoren!$G182)/1000</f>
        <v>0</v>
      </c>
      <c r="H188" s="120">
        <f>('Eingabe Daten'!$G183*Emissionsfaktoren!$H182)/1000</f>
        <v>0</v>
      </c>
      <c r="I188" s="120">
        <f>('Eingabe Daten'!$G183*Emissionsfaktoren!$I182)/1000</f>
        <v>0</v>
      </c>
      <c r="J188" s="121">
        <f>('Eingabe Daten'!$G183*Emissionsfaktoren!$J182)/1000</f>
        <v>0</v>
      </c>
      <c r="L188" s="158"/>
      <c r="M188" s="158"/>
      <c r="N188" s="158"/>
    </row>
    <row r="189" spans="2:14" ht="15" customHeight="1" x14ac:dyDescent="0.3">
      <c r="B189" s="422"/>
      <c r="C189" s="548"/>
      <c r="D189" s="548"/>
      <c r="E189" s="128" t="str">
        <f>Emissionsfaktoren!E183</f>
        <v>R407F</v>
      </c>
      <c r="F189" s="132" t="str">
        <f>Emissionsfaktoren!F183</f>
        <v>kg</v>
      </c>
      <c r="G189" s="119">
        <f>('Eingabe Daten'!$G184*Emissionsfaktoren!$G183)/1000</f>
        <v>0</v>
      </c>
      <c r="H189" s="120">
        <f>('Eingabe Daten'!$G184*Emissionsfaktoren!$H183)/1000</f>
        <v>0</v>
      </c>
      <c r="I189" s="120">
        <f>('Eingabe Daten'!$G184*Emissionsfaktoren!$I183)/1000</f>
        <v>0</v>
      </c>
      <c r="J189" s="121">
        <f>('Eingabe Daten'!$G184*Emissionsfaktoren!$J183)/1000</f>
        <v>0</v>
      </c>
      <c r="L189" s="158"/>
      <c r="M189" s="158"/>
      <c r="N189" s="158"/>
    </row>
    <row r="190" spans="2:14" ht="15" customHeight="1" x14ac:dyDescent="0.3">
      <c r="B190" s="422"/>
      <c r="C190" s="548"/>
      <c r="D190" s="548"/>
      <c r="E190" s="128" t="str">
        <f>Emissionsfaktoren!E184</f>
        <v>R452a</v>
      </c>
      <c r="F190" s="132" t="str">
        <f>Emissionsfaktoren!F184</f>
        <v>kg</v>
      </c>
      <c r="G190" s="119">
        <f>('Eingabe Daten'!$G185*Emissionsfaktoren!$G184)/1000</f>
        <v>0</v>
      </c>
      <c r="H190" s="120">
        <f>('Eingabe Daten'!$G185*Emissionsfaktoren!$H184)/1000</f>
        <v>0</v>
      </c>
      <c r="I190" s="120">
        <f>('Eingabe Daten'!$G185*Emissionsfaktoren!$I184)/1000</f>
        <v>0</v>
      </c>
      <c r="J190" s="121">
        <f>('Eingabe Daten'!$G185*Emissionsfaktoren!$J184)/1000</f>
        <v>0</v>
      </c>
      <c r="L190" s="158"/>
      <c r="M190" s="158"/>
      <c r="N190" s="158"/>
    </row>
    <row r="191" spans="2:14" ht="43.2" x14ac:dyDescent="0.3">
      <c r="B191" s="422"/>
      <c r="C191" s="403" t="str">
        <f>Emissionsfaktoren!C185</f>
        <v>IT-Geräte</v>
      </c>
      <c r="D191" s="403" t="str">
        <f>Emissionsfaktoren!D185</f>
        <v>Eigene Geräte</v>
      </c>
      <c r="E191" s="128" t="str">
        <f>Emissionsfaktoren!E185</f>
        <v>Multifunktionsgeräte (Netzwerkdrucker pro 10-30 Personen)</v>
      </c>
      <c r="F191" s="132" t="str">
        <f>Emissionsfaktoren!F185</f>
        <v>Stück</v>
      </c>
      <c r="G191" s="119">
        <f>('Eingabe Daten'!$G186*Emissionsfaktoren!$G185)/1000</f>
        <v>0</v>
      </c>
      <c r="H191" s="120">
        <f>('Eingabe Daten'!$G186*Emissionsfaktoren!$H185)/1000</f>
        <v>0</v>
      </c>
      <c r="I191" s="120">
        <f>('Eingabe Daten'!$G186*Emissionsfaktoren!$I185)/1000</f>
        <v>0</v>
      </c>
      <c r="J191" s="121">
        <f>('Eingabe Daten'!$G186*Emissionsfaktoren!$J185)/1000</f>
        <v>0</v>
      </c>
      <c r="L191" s="158"/>
      <c r="M191" s="158"/>
      <c r="N191" s="158"/>
    </row>
    <row r="192" spans="2:14" ht="28.8" x14ac:dyDescent="0.3">
      <c r="B192" s="422"/>
      <c r="C192" s="403"/>
      <c r="D192" s="403"/>
      <c r="E192" s="128" t="str">
        <f>Emissionsfaktoren!E186</f>
        <v>Druckerpatrone/Toner Multifunktiongeräte</v>
      </c>
      <c r="F192" s="132" t="str">
        <f>Emissionsfaktoren!F186</f>
        <v>Stück</v>
      </c>
      <c r="G192" s="119">
        <f>('Eingabe Daten'!$G187*Emissionsfaktoren!$G186)/1000</f>
        <v>0</v>
      </c>
      <c r="H192" s="120">
        <f>('Eingabe Daten'!$G187*Emissionsfaktoren!$H186)/1000</f>
        <v>0</v>
      </c>
      <c r="I192" s="120">
        <f>('Eingabe Daten'!$G187*Emissionsfaktoren!$I186)/1000</f>
        <v>0</v>
      </c>
      <c r="J192" s="121">
        <f>('Eingabe Daten'!$G187*Emissionsfaktoren!$J186)/1000</f>
        <v>0</v>
      </c>
      <c r="L192" s="158"/>
      <c r="M192" s="158"/>
      <c r="N192" s="158"/>
    </row>
    <row r="193" spans="2:14" ht="28.8" x14ac:dyDescent="0.3">
      <c r="B193" s="422"/>
      <c r="C193" s="403"/>
      <c r="D193" s="403"/>
      <c r="E193" s="128" t="str">
        <f>Emissionsfaktoren!E187</f>
        <v>Laserdrucker und Tintenstrahldrucker</v>
      </c>
      <c r="F193" s="132" t="str">
        <f>Emissionsfaktoren!F187</f>
        <v>Stück</v>
      </c>
      <c r="G193" s="119">
        <f>('Eingabe Daten'!$G188*Emissionsfaktoren!$G187)/1000</f>
        <v>0</v>
      </c>
      <c r="H193" s="120">
        <f>('Eingabe Daten'!$G188*Emissionsfaktoren!$H187)/1000</f>
        <v>0</v>
      </c>
      <c r="I193" s="120">
        <f>('Eingabe Daten'!$G188*Emissionsfaktoren!$I187)/1000</f>
        <v>0</v>
      </c>
      <c r="J193" s="121">
        <f>('Eingabe Daten'!$G188*Emissionsfaktoren!$J187)/1000</f>
        <v>0</v>
      </c>
      <c r="L193" s="158"/>
      <c r="M193" s="158"/>
      <c r="N193" s="158"/>
    </row>
    <row r="194" spans="2:14" ht="43.2" x14ac:dyDescent="0.3">
      <c r="B194" s="422"/>
      <c r="C194" s="403"/>
      <c r="D194" s="403"/>
      <c r="E194" s="128" t="str">
        <f>Emissionsfaktoren!E188</f>
        <v>Druckerpatrone/Toner Laserdrucker und Tintenstrahldrucker</v>
      </c>
      <c r="F194" s="132" t="str">
        <f>Emissionsfaktoren!F188</f>
        <v>Stück</v>
      </c>
      <c r="G194" s="119">
        <f>('Eingabe Daten'!$G189*Emissionsfaktoren!$G188)/1000</f>
        <v>0</v>
      </c>
      <c r="H194" s="120">
        <f>('Eingabe Daten'!$G189*Emissionsfaktoren!$H188)/1000</f>
        <v>0</v>
      </c>
      <c r="I194" s="120">
        <f>('Eingabe Daten'!$G189*Emissionsfaktoren!$I188)/1000</f>
        <v>0</v>
      </c>
      <c r="J194" s="121">
        <f>('Eingabe Daten'!$G189*Emissionsfaktoren!$J188)/1000</f>
        <v>0</v>
      </c>
      <c r="L194" s="158"/>
      <c r="M194" s="158"/>
      <c r="N194" s="158"/>
    </row>
    <row r="195" spans="2:14" ht="15" customHeight="1" x14ac:dyDescent="0.3">
      <c r="B195" s="422"/>
      <c r="C195" s="403"/>
      <c r="D195" s="403"/>
      <c r="E195" s="128" t="str">
        <f>Emissionsfaktoren!E189</f>
        <v>Notebooks</v>
      </c>
      <c r="F195" s="132" t="str">
        <f>Emissionsfaktoren!F189</f>
        <v>Stück</v>
      </c>
      <c r="G195" s="119">
        <f>('Eingabe Daten'!$G190*Emissionsfaktoren!$G189)/1000</f>
        <v>0</v>
      </c>
      <c r="H195" s="120">
        <f>('Eingabe Daten'!$G190*Emissionsfaktoren!$H189)/1000</f>
        <v>0</v>
      </c>
      <c r="I195" s="120">
        <f>('Eingabe Daten'!$G190*Emissionsfaktoren!$I189)/1000</f>
        <v>0</v>
      </c>
      <c r="J195" s="121">
        <f>('Eingabe Daten'!$G190*Emissionsfaktoren!$J189)/1000</f>
        <v>0</v>
      </c>
      <c r="L195" s="158"/>
      <c r="M195" s="158"/>
      <c r="N195" s="158"/>
    </row>
    <row r="196" spans="2:14" ht="15" customHeight="1" x14ac:dyDescent="0.3">
      <c r="B196" s="422"/>
      <c r="C196" s="403"/>
      <c r="D196" s="403"/>
      <c r="E196" s="128" t="str">
        <f>Emissionsfaktoren!E190</f>
        <v>Desktop-PCs</v>
      </c>
      <c r="F196" s="132" t="str">
        <f>Emissionsfaktoren!F190</f>
        <v>Stück</v>
      </c>
      <c r="G196" s="119">
        <f>('Eingabe Daten'!$G191*Emissionsfaktoren!$G190)/1000</f>
        <v>0</v>
      </c>
      <c r="H196" s="120">
        <f>('Eingabe Daten'!$G191*Emissionsfaktoren!$H190)/1000</f>
        <v>0</v>
      </c>
      <c r="I196" s="120">
        <f>('Eingabe Daten'!$G191*Emissionsfaktoren!$I190)/1000</f>
        <v>0</v>
      </c>
      <c r="J196" s="121">
        <f>('Eingabe Daten'!$G191*Emissionsfaktoren!$J190)/1000</f>
        <v>0</v>
      </c>
      <c r="L196" s="158"/>
      <c r="M196" s="158"/>
      <c r="N196" s="158"/>
    </row>
    <row r="197" spans="2:14" ht="15" customHeight="1" x14ac:dyDescent="0.3">
      <c r="B197" s="422"/>
      <c r="C197" s="403"/>
      <c r="D197" s="403"/>
      <c r="E197" s="128" t="str">
        <f>Emissionsfaktoren!E191</f>
        <v>Bildschirme</v>
      </c>
      <c r="F197" s="132" t="str">
        <f>Emissionsfaktoren!F191</f>
        <v>Stück</v>
      </c>
      <c r="G197" s="119">
        <f>('Eingabe Daten'!$G192*Emissionsfaktoren!$G191)/1000</f>
        <v>0</v>
      </c>
      <c r="H197" s="120">
        <f>('Eingabe Daten'!$G192*Emissionsfaktoren!$H191)/1000</f>
        <v>0</v>
      </c>
      <c r="I197" s="120">
        <f>('Eingabe Daten'!$G192*Emissionsfaktoren!$I191)/1000</f>
        <v>0</v>
      </c>
      <c r="J197" s="121">
        <f>('Eingabe Daten'!$G192*Emissionsfaktoren!$J191)/1000</f>
        <v>0</v>
      </c>
      <c r="L197" s="158"/>
      <c r="M197" s="158"/>
      <c r="N197" s="158"/>
    </row>
    <row r="198" spans="2:14" ht="15" customHeight="1" x14ac:dyDescent="0.3">
      <c r="B198" s="422"/>
      <c r="C198" s="403"/>
      <c r="D198" s="403"/>
      <c r="E198" s="128" t="str">
        <f>Emissionsfaktoren!E192</f>
        <v>Beamer</v>
      </c>
      <c r="F198" s="132" t="str">
        <f>Emissionsfaktoren!F192</f>
        <v>Stück</v>
      </c>
      <c r="G198" s="119">
        <f>('Eingabe Daten'!$G193*Emissionsfaktoren!$G192)/1000</f>
        <v>0</v>
      </c>
      <c r="H198" s="120">
        <f>('Eingabe Daten'!$G193*Emissionsfaktoren!$H192)/1000</f>
        <v>0</v>
      </c>
      <c r="I198" s="120">
        <f>('Eingabe Daten'!$G193*Emissionsfaktoren!$I192)/1000</f>
        <v>0</v>
      </c>
      <c r="J198" s="121">
        <f>('Eingabe Daten'!$G193*Emissionsfaktoren!$J192)/1000</f>
        <v>0</v>
      </c>
      <c r="L198" s="158"/>
      <c r="M198" s="158"/>
      <c r="N198" s="158"/>
    </row>
    <row r="199" spans="2:14" ht="28.8" x14ac:dyDescent="0.3">
      <c r="B199" s="422"/>
      <c r="C199" s="403"/>
      <c r="D199" s="403"/>
      <c r="E199" s="128" t="str">
        <f>Emissionsfaktoren!E193</f>
        <v>Interne Server (Anzahl der Einzelcomputer im Serversystem)</v>
      </c>
      <c r="F199" s="132" t="str">
        <f>Emissionsfaktoren!F193</f>
        <v>Stück</v>
      </c>
      <c r="G199" s="119">
        <f>('Eingabe Daten'!$G194*Emissionsfaktoren!$G193)/1000</f>
        <v>0</v>
      </c>
      <c r="H199" s="120">
        <f>('Eingabe Daten'!$G194*Emissionsfaktoren!$H193)/1000</f>
        <v>0</v>
      </c>
      <c r="I199" s="120">
        <f>('Eingabe Daten'!$G194*Emissionsfaktoren!$I193)/1000</f>
        <v>0</v>
      </c>
      <c r="J199" s="121">
        <f>('Eingabe Daten'!$G194*Emissionsfaktoren!$J193)/1000</f>
        <v>0</v>
      </c>
      <c r="L199" s="158"/>
      <c r="M199" s="158"/>
      <c r="N199" s="158"/>
    </row>
    <row r="200" spans="2:14" ht="15" customHeight="1" x14ac:dyDescent="0.3">
      <c r="B200" s="422"/>
      <c r="C200" s="403"/>
      <c r="D200" s="403"/>
      <c r="E200" s="128" t="str">
        <f>Emissionsfaktoren!E194</f>
        <v>Mobiltelefone</v>
      </c>
      <c r="F200" s="132" t="str">
        <f>Emissionsfaktoren!F194</f>
        <v>Stück</v>
      </c>
      <c r="G200" s="119">
        <f>('Eingabe Daten'!$G195*Emissionsfaktoren!$G194)/1000</f>
        <v>0</v>
      </c>
      <c r="H200" s="120">
        <f>('Eingabe Daten'!$G195*Emissionsfaktoren!$H194)/1000</f>
        <v>0</v>
      </c>
      <c r="I200" s="120">
        <f>('Eingabe Daten'!$G195*Emissionsfaktoren!$I194)/1000</f>
        <v>0</v>
      </c>
      <c r="J200" s="121">
        <f>('Eingabe Daten'!$G195*Emissionsfaktoren!$J194)/1000</f>
        <v>0</v>
      </c>
      <c r="L200" s="158"/>
      <c r="M200" s="158"/>
      <c r="N200" s="158"/>
    </row>
    <row r="201" spans="2:14" ht="24.45" customHeight="1" x14ac:dyDescent="0.3">
      <c r="B201" s="385" t="str">
        <f>Emissionsfaktoren!B195</f>
        <v>GEBÄUDENEUBAU UND -SANIERUNG</v>
      </c>
      <c r="C201" s="385"/>
      <c r="D201" s="385"/>
      <c r="E201" s="385"/>
      <c r="F201" s="15" t="s">
        <v>43</v>
      </c>
      <c r="G201" s="16"/>
      <c r="H201" s="16"/>
      <c r="I201" s="16"/>
      <c r="J201" s="164"/>
      <c r="L201" s="159"/>
      <c r="M201" s="159"/>
      <c r="N201" s="159"/>
    </row>
    <row r="202" spans="2:14" ht="40.5" customHeight="1" x14ac:dyDescent="0.3">
      <c r="B202" s="410"/>
      <c r="C202" s="547" t="str">
        <f>Emissionsfaktoren!C196</f>
        <v>Direkt vom Bauherrn / Gebäudeeigentümer bekanntgegebene Emissionsmenge
(Methode 1 - zu bevorzugen)</v>
      </c>
      <c r="D202" s="547"/>
      <c r="E202" s="547"/>
      <c r="F202" s="61" t="str">
        <f>Emissionsfaktoren!F196</f>
        <v>Tonnen CO2-äqu.</v>
      </c>
      <c r="G202" s="119">
        <f>('Eingabe Daten'!$G197*Emissionsfaktoren!G196)*1000</f>
        <v>0</v>
      </c>
      <c r="H202" s="120">
        <f>('Eingabe Daten'!$G197*Emissionsfaktoren!H196)*1000</f>
        <v>0</v>
      </c>
      <c r="I202" s="120">
        <f>('Eingabe Daten'!$G197*Emissionsfaktoren!I196)*1000</f>
        <v>0</v>
      </c>
      <c r="J202" s="121">
        <f>('Eingabe Daten'!$G197*Emissionsfaktoren!J196)*1000</f>
        <v>0</v>
      </c>
      <c r="L202" s="158"/>
      <c r="M202" s="158"/>
      <c r="N202" s="160"/>
    </row>
    <row r="203" spans="2:14" ht="15" customHeight="1" x14ac:dyDescent="0.3">
      <c r="B203" s="411"/>
      <c r="C203" s="407" t="s">
        <v>301</v>
      </c>
      <c r="D203" s="407"/>
      <c r="E203" s="128" t="str">
        <f>Emissionsfaktoren!E197</f>
        <v>Aluminium (primär)</v>
      </c>
      <c r="F203" s="128" t="str">
        <f>Emissionsfaktoren!F197</f>
        <v>Tonnen</v>
      </c>
      <c r="G203" s="119">
        <f>('Eingabe Daten'!$G198*Emissionsfaktoren!$G197)/1000</f>
        <v>0</v>
      </c>
      <c r="H203" s="120">
        <f>('Eingabe Daten'!$G198*Emissionsfaktoren!$H197)/1000</f>
        <v>0</v>
      </c>
      <c r="I203" s="120">
        <f>('Eingabe Daten'!$G198*Emissionsfaktoren!$I197)/1000</f>
        <v>0</v>
      </c>
      <c r="J203" s="121">
        <f>('Eingabe Daten'!$G198*Emissionsfaktoren!$J197)/1000</f>
        <v>0</v>
      </c>
      <c r="L203" s="158"/>
      <c r="M203" s="158"/>
      <c r="N203" s="158"/>
    </row>
    <row r="204" spans="2:14" ht="15" customHeight="1" x14ac:dyDescent="0.3">
      <c r="B204" s="411"/>
      <c r="C204" s="408"/>
      <c r="D204" s="408"/>
      <c r="E204" s="128" t="str">
        <f>Emissionsfaktoren!E198</f>
        <v>Aluminium (sekundär)</v>
      </c>
      <c r="F204" s="128" t="str">
        <f>Emissionsfaktoren!F198</f>
        <v>Tonnen</v>
      </c>
      <c r="G204" s="119">
        <f>('Eingabe Daten'!$G199*Emissionsfaktoren!$G198)/1000</f>
        <v>0</v>
      </c>
      <c r="H204" s="120">
        <f>('Eingabe Daten'!$G199*Emissionsfaktoren!$H198)/1000</f>
        <v>0</v>
      </c>
      <c r="I204" s="120">
        <f>('Eingabe Daten'!$G199*Emissionsfaktoren!$I198)/1000</f>
        <v>0</v>
      </c>
      <c r="J204" s="121">
        <f>('Eingabe Daten'!$G199*Emissionsfaktoren!$J198)/1000</f>
        <v>0</v>
      </c>
      <c r="L204" s="158"/>
      <c r="M204" s="158"/>
      <c r="N204" s="158"/>
    </row>
    <row r="205" spans="2:14" ht="15" customHeight="1" x14ac:dyDescent="0.3">
      <c r="B205" s="411"/>
      <c r="C205" s="408"/>
      <c r="D205" s="408"/>
      <c r="E205" s="128" t="str">
        <f>Emissionsfaktoren!E199</f>
        <v>Asphalt</v>
      </c>
      <c r="F205" s="128" t="str">
        <f>Emissionsfaktoren!F199</f>
        <v>Tonnen</v>
      </c>
      <c r="G205" s="119">
        <f>('Eingabe Daten'!$G200*Emissionsfaktoren!$G199)/1000</f>
        <v>0</v>
      </c>
      <c r="H205" s="120">
        <f>('Eingabe Daten'!$G200*Emissionsfaktoren!$H199)/1000</f>
        <v>0</v>
      </c>
      <c r="I205" s="120">
        <f>('Eingabe Daten'!$G200*Emissionsfaktoren!$I199)/1000</f>
        <v>0</v>
      </c>
      <c r="J205" s="121">
        <f>('Eingabe Daten'!$G200*Emissionsfaktoren!$J199)/1000</f>
        <v>0</v>
      </c>
      <c r="L205" s="158"/>
      <c r="M205" s="158"/>
      <c r="N205" s="158"/>
    </row>
    <row r="206" spans="2:14" ht="15" customHeight="1" x14ac:dyDescent="0.3">
      <c r="B206" s="411"/>
      <c r="C206" s="408"/>
      <c r="D206" s="408"/>
      <c r="E206" s="128" t="str">
        <f>Emissionsfaktoren!E200</f>
        <v>Bitumen</v>
      </c>
      <c r="F206" s="128" t="str">
        <f>Emissionsfaktoren!F200</f>
        <v>Tonnen</v>
      </c>
      <c r="G206" s="119">
        <f>('Eingabe Daten'!$G201*Emissionsfaktoren!$G200)/1000</f>
        <v>0</v>
      </c>
      <c r="H206" s="120">
        <f>('Eingabe Daten'!$G201*Emissionsfaktoren!$H200)/1000</f>
        <v>0</v>
      </c>
      <c r="I206" s="120">
        <f>('Eingabe Daten'!$G201*Emissionsfaktoren!$I200)/1000</f>
        <v>0</v>
      </c>
      <c r="J206" s="121">
        <f>('Eingabe Daten'!$G201*Emissionsfaktoren!$J200)/1000</f>
        <v>0</v>
      </c>
      <c r="L206" s="158"/>
      <c r="M206" s="158"/>
      <c r="N206" s="158"/>
    </row>
    <row r="207" spans="2:14" ht="15" customHeight="1" x14ac:dyDescent="0.3">
      <c r="B207" s="411"/>
      <c r="C207" s="408"/>
      <c r="D207" s="408"/>
      <c r="E207" s="128" t="str">
        <f>Emissionsfaktoren!E201</f>
        <v>Glas</v>
      </c>
      <c r="F207" s="128" t="str">
        <f>Emissionsfaktoren!F201</f>
        <v>Tonnen</v>
      </c>
      <c r="G207" s="119">
        <f>('Eingabe Daten'!$G202*Emissionsfaktoren!$G201)/1000</f>
        <v>0</v>
      </c>
      <c r="H207" s="120">
        <f>('Eingabe Daten'!$G202*Emissionsfaktoren!$H201)/1000</f>
        <v>0</v>
      </c>
      <c r="I207" s="120">
        <f>('Eingabe Daten'!$G202*Emissionsfaktoren!$I201)/1000</f>
        <v>0</v>
      </c>
      <c r="J207" s="121">
        <f>('Eingabe Daten'!$G202*Emissionsfaktoren!$J201)/1000</f>
        <v>0</v>
      </c>
      <c r="L207" s="158"/>
      <c r="M207" s="158"/>
      <c r="N207" s="158"/>
    </row>
    <row r="208" spans="2:14" ht="15" customHeight="1" x14ac:dyDescent="0.3">
      <c r="B208" s="411"/>
      <c r="C208" s="408"/>
      <c r="D208" s="408"/>
      <c r="E208" s="128" t="str">
        <f>Emissionsfaktoren!E202</f>
        <v>Holz</v>
      </c>
      <c r="F208" s="128" t="str">
        <f>Emissionsfaktoren!F202</f>
        <v>Tonnen</v>
      </c>
      <c r="G208" s="119">
        <f>('Eingabe Daten'!$G203*Emissionsfaktoren!$G202)/1000</f>
        <v>0</v>
      </c>
      <c r="H208" s="120">
        <f>('Eingabe Daten'!$G203*Emissionsfaktoren!$H202)/1000</f>
        <v>0</v>
      </c>
      <c r="I208" s="120">
        <f>('Eingabe Daten'!$G203*Emissionsfaktoren!$I202)/1000</f>
        <v>0</v>
      </c>
      <c r="J208" s="121">
        <f>('Eingabe Daten'!$G203*Emissionsfaktoren!$J202)/1000</f>
        <v>0</v>
      </c>
      <c r="L208" s="158"/>
      <c r="M208" s="158"/>
      <c r="N208" s="158"/>
    </row>
    <row r="209" spans="2:14" ht="15" customHeight="1" x14ac:dyDescent="0.3">
      <c r="B209" s="411"/>
      <c r="C209" s="408"/>
      <c r="D209" s="408"/>
      <c r="E209" s="128" t="str">
        <f>Emissionsfaktoren!E203</f>
        <v>Keramik</v>
      </c>
      <c r="F209" s="128" t="str">
        <f>Emissionsfaktoren!F203</f>
        <v>Tonnen</v>
      </c>
      <c r="G209" s="119">
        <f>('Eingabe Daten'!$G204*Emissionsfaktoren!$G203)/1000</f>
        <v>0</v>
      </c>
      <c r="H209" s="120">
        <f>('Eingabe Daten'!$G204*Emissionsfaktoren!$H203)/1000</f>
        <v>0</v>
      </c>
      <c r="I209" s="120">
        <f>('Eingabe Daten'!$G204*Emissionsfaktoren!$I203)/1000</f>
        <v>0</v>
      </c>
      <c r="J209" s="121">
        <f>('Eingabe Daten'!$G204*Emissionsfaktoren!$J203)/1000</f>
        <v>0</v>
      </c>
      <c r="L209" s="158"/>
      <c r="M209" s="158"/>
      <c r="N209" s="158"/>
    </row>
    <row r="210" spans="2:14" ht="15" customHeight="1" x14ac:dyDescent="0.3">
      <c r="B210" s="411"/>
      <c r="C210" s="408"/>
      <c r="D210" s="408"/>
      <c r="E210" s="128" t="str">
        <f>Emissionsfaktoren!E204</f>
        <v>Kunststoffe</v>
      </c>
      <c r="F210" s="128" t="str">
        <f>Emissionsfaktoren!F204</f>
        <v>Tonnen</v>
      </c>
      <c r="G210" s="119">
        <f>('Eingabe Daten'!$G205*Emissionsfaktoren!$G204)/1000</f>
        <v>0</v>
      </c>
      <c r="H210" s="120">
        <f>('Eingabe Daten'!$G205*Emissionsfaktoren!$H204)/1000</f>
        <v>0</v>
      </c>
      <c r="I210" s="120">
        <f>('Eingabe Daten'!$G205*Emissionsfaktoren!$I204)/1000</f>
        <v>0</v>
      </c>
      <c r="J210" s="121">
        <f>('Eingabe Daten'!$G205*Emissionsfaktoren!$J204)/1000</f>
        <v>0</v>
      </c>
      <c r="L210" s="158"/>
      <c r="M210" s="158"/>
      <c r="N210" s="158"/>
    </row>
    <row r="211" spans="2:14" ht="15" customHeight="1" x14ac:dyDescent="0.3">
      <c r="B211" s="411"/>
      <c r="C211" s="408"/>
      <c r="D211" s="408"/>
      <c r="E211" s="128" t="str">
        <f>Emissionsfaktoren!E205</f>
        <v>Kupfer (primär)</v>
      </c>
      <c r="F211" s="128" t="str">
        <f>Emissionsfaktoren!F205</f>
        <v>Tonnen</v>
      </c>
      <c r="G211" s="119">
        <f>('Eingabe Daten'!$G206*Emissionsfaktoren!$G205)/1000</f>
        <v>0</v>
      </c>
      <c r="H211" s="120">
        <f>('Eingabe Daten'!$G206*Emissionsfaktoren!$H205)/1000</f>
        <v>0</v>
      </c>
      <c r="I211" s="120">
        <f>('Eingabe Daten'!$G206*Emissionsfaktoren!$I205)/1000</f>
        <v>0</v>
      </c>
      <c r="J211" s="121">
        <f>('Eingabe Daten'!$G206*Emissionsfaktoren!$J205)/1000</f>
        <v>0</v>
      </c>
      <c r="L211" s="158"/>
      <c r="M211" s="158"/>
      <c r="N211" s="158"/>
    </row>
    <row r="212" spans="2:14" ht="15" customHeight="1" x14ac:dyDescent="0.3">
      <c r="B212" s="411"/>
      <c r="C212" s="408"/>
      <c r="D212" s="408"/>
      <c r="E212" s="128" t="str">
        <f>Emissionsfaktoren!E206</f>
        <v>Kupfer (sekundär)</v>
      </c>
      <c r="F212" s="128" t="str">
        <f>Emissionsfaktoren!F206</f>
        <v>Tonnen</v>
      </c>
      <c r="G212" s="119">
        <f>('Eingabe Daten'!$G207*Emissionsfaktoren!$G206)/1000</f>
        <v>0</v>
      </c>
      <c r="H212" s="120">
        <f>('Eingabe Daten'!$G207*Emissionsfaktoren!$H206)/1000</f>
        <v>0</v>
      </c>
      <c r="I212" s="120">
        <f>('Eingabe Daten'!$G207*Emissionsfaktoren!$I206)/1000</f>
        <v>0</v>
      </c>
      <c r="J212" s="121">
        <f>('Eingabe Daten'!$G207*Emissionsfaktoren!$J206)/1000</f>
        <v>0</v>
      </c>
      <c r="L212" s="158"/>
      <c r="M212" s="158"/>
      <c r="N212" s="158"/>
    </row>
    <row r="213" spans="2:14" ht="15" customHeight="1" x14ac:dyDescent="0.3">
      <c r="B213" s="411"/>
      <c r="C213" s="408"/>
      <c r="D213" s="408"/>
      <c r="E213" s="128" t="str">
        <f>Emissionsfaktoren!E207</f>
        <v>Rigips</v>
      </c>
      <c r="F213" s="128" t="str">
        <f>Emissionsfaktoren!F207</f>
        <v>Tonnen</v>
      </c>
      <c r="G213" s="119">
        <f>('Eingabe Daten'!$G208*Emissionsfaktoren!$G207)/1000</f>
        <v>0</v>
      </c>
      <c r="H213" s="120">
        <f>('Eingabe Daten'!$G208*Emissionsfaktoren!$H207)/1000</f>
        <v>0</v>
      </c>
      <c r="I213" s="120">
        <f>('Eingabe Daten'!$G208*Emissionsfaktoren!$I207)/1000</f>
        <v>0</v>
      </c>
      <c r="J213" s="121">
        <f>('Eingabe Daten'!$G208*Emissionsfaktoren!$J207)/1000</f>
        <v>0</v>
      </c>
      <c r="L213" s="158"/>
      <c r="M213" s="158"/>
      <c r="N213" s="158"/>
    </row>
    <row r="214" spans="2:14" ht="15" customHeight="1" x14ac:dyDescent="0.3">
      <c r="B214" s="411"/>
      <c r="C214" s="408"/>
      <c r="D214" s="408"/>
      <c r="E214" s="128" t="str">
        <f>Emissionsfaktoren!E208</f>
        <v>Stahl - Elektro (sekundär)</v>
      </c>
      <c r="F214" s="128" t="str">
        <f>Emissionsfaktoren!F208</f>
        <v>Tonnen</v>
      </c>
      <c r="G214" s="119">
        <f>('Eingabe Daten'!$G209*Emissionsfaktoren!$G208)/1000</f>
        <v>0</v>
      </c>
      <c r="H214" s="120">
        <f>('Eingabe Daten'!$G209*Emissionsfaktoren!$H208)/1000</f>
        <v>0</v>
      </c>
      <c r="I214" s="120">
        <f>('Eingabe Daten'!$G209*Emissionsfaktoren!$I208)/1000</f>
        <v>0</v>
      </c>
      <c r="J214" s="121">
        <f>('Eingabe Daten'!$G209*Emissionsfaktoren!$J208)/1000</f>
        <v>0</v>
      </c>
      <c r="L214" s="158"/>
      <c r="M214" s="158"/>
      <c r="N214" s="158"/>
    </row>
    <row r="215" spans="2:14" ht="15" customHeight="1" x14ac:dyDescent="0.3">
      <c r="B215" s="411"/>
      <c r="C215" s="408"/>
      <c r="D215" s="408"/>
      <c r="E215" s="128" t="str">
        <f>Emissionsfaktoren!E209</f>
        <v>Stahl - Konverter (primär)</v>
      </c>
      <c r="F215" s="128" t="str">
        <f>Emissionsfaktoren!F209</f>
        <v>Tonnen</v>
      </c>
      <c r="G215" s="119">
        <f>('Eingabe Daten'!$G210*Emissionsfaktoren!$G209)/1000</f>
        <v>0</v>
      </c>
      <c r="H215" s="120">
        <f>('Eingabe Daten'!$G210*Emissionsfaktoren!$H209)/1000</f>
        <v>0</v>
      </c>
      <c r="I215" s="120">
        <f>('Eingabe Daten'!$G210*Emissionsfaktoren!$I209)/1000</f>
        <v>0</v>
      </c>
      <c r="J215" s="121">
        <f>('Eingabe Daten'!$G210*Emissionsfaktoren!$J209)/1000</f>
        <v>0</v>
      </c>
      <c r="L215" s="158"/>
      <c r="M215" s="158"/>
      <c r="N215" s="158"/>
    </row>
    <row r="216" spans="2:14" ht="15" customHeight="1" x14ac:dyDescent="0.3">
      <c r="B216" s="411"/>
      <c r="C216" s="408"/>
      <c r="D216" s="408"/>
      <c r="E216" s="128" t="str">
        <f>Emissionsfaktoren!E210</f>
        <v>Steinwolle</v>
      </c>
      <c r="F216" s="128" t="str">
        <f>Emissionsfaktoren!F210</f>
        <v>Tonnen</v>
      </c>
      <c r="G216" s="119">
        <f>('Eingabe Daten'!$G211*Emissionsfaktoren!$G210)/1000</f>
        <v>0</v>
      </c>
      <c r="H216" s="120">
        <f>('Eingabe Daten'!$G211*Emissionsfaktoren!$H210)/1000</f>
        <v>0</v>
      </c>
      <c r="I216" s="120">
        <f>('Eingabe Daten'!$G211*Emissionsfaktoren!$I210)/1000</f>
        <v>0</v>
      </c>
      <c r="J216" s="121">
        <f>('Eingabe Daten'!$G211*Emissionsfaktoren!$J210)/1000</f>
        <v>0</v>
      </c>
      <c r="L216" s="158"/>
      <c r="M216" s="158"/>
      <c r="N216" s="158"/>
    </row>
    <row r="217" spans="2:14" ht="15" customHeight="1" x14ac:dyDescent="0.3">
      <c r="B217" s="411"/>
      <c r="C217" s="408"/>
      <c r="D217" s="408"/>
      <c r="E217" s="128" t="str">
        <f>Emissionsfaktoren!E211</f>
        <v>Zement</v>
      </c>
      <c r="F217" s="128" t="str">
        <f>Emissionsfaktoren!F211</f>
        <v>Tonnen</v>
      </c>
      <c r="G217" s="119">
        <f>('Eingabe Daten'!$G212*Emissionsfaktoren!$G211)/1000</f>
        <v>0</v>
      </c>
      <c r="H217" s="120">
        <f>('Eingabe Daten'!$G212*Emissionsfaktoren!$H211)/1000</f>
        <v>0</v>
      </c>
      <c r="I217" s="120">
        <f>('Eingabe Daten'!$G212*Emissionsfaktoren!$I211)/1000</f>
        <v>0</v>
      </c>
      <c r="J217" s="121">
        <f>('Eingabe Daten'!$G212*Emissionsfaktoren!$J211)/1000</f>
        <v>0</v>
      </c>
      <c r="L217" s="158"/>
      <c r="M217" s="158"/>
      <c r="N217" s="158"/>
    </row>
    <row r="218" spans="2:14" ht="15" customHeight="1" x14ac:dyDescent="0.3">
      <c r="B218" s="412"/>
      <c r="C218" s="409"/>
      <c r="D218" s="409"/>
      <c r="E218" s="128" t="str">
        <f>Emissionsfaktoren!E212</f>
        <v>Ziegel</v>
      </c>
      <c r="F218" s="128" t="str">
        <f>Emissionsfaktoren!F212</f>
        <v>Tonnen</v>
      </c>
      <c r="G218" s="119">
        <f>('Eingabe Daten'!$G213*Emissionsfaktoren!$G212)/1000</f>
        <v>0</v>
      </c>
      <c r="H218" s="120">
        <f>('Eingabe Daten'!$G213*Emissionsfaktoren!$H212)/1000</f>
        <v>0</v>
      </c>
      <c r="I218" s="120">
        <f>('Eingabe Daten'!$G213*Emissionsfaktoren!$I212)/1000</f>
        <v>0</v>
      </c>
      <c r="J218" s="121">
        <f>('Eingabe Daten'!$G213*Emissionsfaktoren!$J212)/1000</f>
        <v>0</v>
      </c>
      <c r="L218" s="158"/>
      <c r="M218" s="158"/>
      <c r="N218" s="158"/>
    </row>
    <row r="219" spans="2:14" ht="24" customHeight="1" x14ac:dyDescent="0.3">
      <c r="B219" s="385" t="str">
        <f>Emissionsfaktoren!B213</f>
        <v>MENSA</v>
      </c>
      <c r="C219" s="385"/>
      <c r="D219" s="385"/>
      <c r="E219" s="385"/>
      <c r="F219" s="15" t="s">
        <v>43</v>
      </c>
      <c r="G219" s="31"/>
      <c r="H219" s="31"/>
      <c r="I219" s="31"/>
      <c r="J219" s="165"/>
      <c r="L219" s="161"/>
      <c r="M219" s="161"/>
      <c r="N219" s="161"/>
    </row>
    <row r="220" spans="2:14" ht="15" customHeight="1" x14ac:dyDescent="0.3">
      <c r="B220" s="422" t="s">
        <v>296</v>
      </c>
      <c r="C220" s="567" t="str">
        <f>Emissionsfaktoren!C214</f>
        <v>Strom</v>
      </c>
      <c r="D220" s="549" t="str">
        <f>D4</f>
        <v>Bisherige Berechnungsmethodik</v>
      </c>
      <c r="E220" s="550" t="str">
        <f>Emissionsfaktoren!E214</f>
        <v>mit Zertifizierung nach Umweltzeichen RL UZ 46</v>
      </c>
      <c r="F220" s="340" t="str">
        <f>Emissionsfaktoren!F214</f>
        <v>kWh</v>
      </c>
      <c r="G220" s="341">
        <f>('Eingabe Daten'!G215*Emissionsfaktoren!$G214)/1000</f>
        <v>0</v>
      </c>
      <c r="H220" s="342">
        <f>('Eingabe Daten'!$G215*Emissionsfaktoren!$H214)/1000</f>
        <v>0</v>
      </c>
      <c r="I220" s="342">
        <f>('Eingabe Daten'!$G215*Emissionsfaktoren!$I214)/1000</f>
        <v>0</v>
      </c>
      <c r="J220" s="343">
        <f>('Eingabe Daten'!$G215*Emissionsfaktoren!$J214)/1000</f>
        <v>0</v>
      </c>
      <c r="K220" s="167"/>
      <c r="L220" s="162"/>
      <c r="M220" s="163"/>
      <c r="N220" s="163"/>
    </row>
    <row r="221" spans="2:14" ht="15" customHeight="1" x14ac:dyDescent="0.3">
      <c r="B221" s="422"/>
      <c r="C221" s="568"/>
      <c r="D221" s="549"/>
      <c r="E221" s="550"/>
      <c r="F221" s="340" t="str">
        <f>Emissionsfaktoren!F215</f>
        <v>MWh</v>
      </c>
      <c r="G221" s="341">
        <f>('Eingabe Daten'!G216*Emissionsfaktoren!$G215)/1000</f>
        <v>0</v>
      </c>
      <c r="H221" s="342">
        <f>('Eingabe Daten'!$G216*Emissionsfaktoren!$H215)/1000</f>
        <v>0</v>
      </c>
      <c r="I221" s="342">
        <f>('Eingabe Daten'!$G216*Emissionsfaktoren!$I215)/1000</f>
        <v>0</v>
      </c>
      <c r="J221" s="343">
        <f>('Eingabe Daten'!$G216*Emissionsfaktoren!$J215)/1000</f>
        <v>0</v>
      </c>
      <c r="K221" s="167"/>
      <c r="L221" s="162"/>
      <c r="M221" s="163"/>
      <c r="N221" s="163"/>
    </row>
    <row r="222" spans="2:14" ht="15" customHeight="1" x14ac:dyDescent="0.3">
      <c r="B222" s="422"/>
      <c r="C222" s="568"/>
      <c r="D222" s="549"/>
      <c r="E222" s="550" t="str">
        <f>Emissionsfaktoren!E216</f>
        <v>ohne  Zertifizierung nach Umweltzeichen RL UZ 46</v>
      </c>
      <c r="F222" s="340" t="str">
        <f>Emissionsfaktoren!F216</f>
        <v>kWh</v>
      </c>
      <c r="G222" s="341">
        <f>('Eingabe Daten'!G217*Emissionsfaktoren!$G216)/1000</f>
        <v>0</v>
      </c>
      <c r="H222" s="342">
        <f>('Eingabe Daten'!$G217*Emissionsfaktoren!$H216)/1000</f>
        <v>0</v>
      </c>
      <c r="I222" s="342">
        <f>('Eingabe Daten'!$G217*Emissionsfaktoren!$I216)/1000</f>
        <v>0</v>
      </c>
      <c r="J222" s="343">
        <f>('Eingabe Daten'!$G217*Emissionsfaktoren!$J216)/1000</f>
        <v>0</v>
      </c>
      <c r="L222" s="162"/>
      <c r="M222" s="163"/>
      <c r="N222" s="163"/>
    </row>
    <row r="223" spans="2:14" ht="15" customHeight="1" x14ac:dyDescent="0.3">
      <c r="B223" s="422"/>
      <c r="C223" s="568"/>
      <c r="D223" s="549"/>
      <c r="E223" s="550"/>
      <c r="F223" s="340" t="str">
        <f>Emissionsfaktoren!F217</f>
        <v>MWh</v>
      </c>
      <c r="G223" s="341">
        <f>('Eingabe Daten'!G218*Emissionsfaktoren!$G217)/1000</f>
        <v>0</v>
      </c>
      <c r="H223" s="342">
        <f>('Eingabe Daten'!$G218*Emissionsfaktoren!$H217)/1000</f>
        <v>0</v>
      </c>
      <c r="I223" s="342">
        <f>('Eingabe Daten'!$G218*Emissionsfaktoren!$I217)/1000</f>
        <v>0</v>
      </c>
      <c r="J223" s="343">
        <f>('Eingabe Daten'!$G218*Emissionsfaktoren!$J217)/1000</f>
        <v>0</v>
      </c>
      <c r="L223" s="162"/>
      <c r="M223" s="163"/>
      <c r="N223" s="163"/>
    </row>
    <row r="224" spans="2:14" ht="15" customHeight="1" x14ac:dyDescent="0.3">
      <c r="B224" s="422"/>
      <c r="C224" s="568"/>
      <c r="D224" s="560" t="str">
        <f>D10</f>
        <v>Standortbasierte Berechnungsmethodik</v>
      </c>
      <c r="E224" s="565" t="s">
        <v>318</v>
      </c>
      <c r="F224" s="350" t="s">
        <v>72</v>
      </c>
      <c r="G224" s="351">
        <f>('Eingabe Daten'!G215*Emissionsfaktoren!$G216)/1000</f>
        <v>0</v>
      </c>
      <c r="H224" s="352">
        <f>('Eingabe Daten'!$G215*Emissionsfaktoren!$H216)/1000</f>
        <v>0</v>
      </c>
      <c r="I224" s="352">
        <f>('Eingabe Daten'!$G215*Emissionsfaktoren!$I216)/1000</f>
        <v>0</v>
      </c>
      <c r="J224" s="353">
        <f>('Eingabe Daten'!$G215*Emissionsfaktoren!$J216)/1000</f>
        <v>0</v>
      </c>
      <c r="L224" s="162"/>
      <c r="M224" s="163"/>
      <c r="N224" s="163"/>
    </row>
    <row r="225" spans="2:14" ht="15" customHeight="1" x14ac:dyDescent="0.3">
      <c r="B225" s="422"/>
      <c r="C225" s="568"/>
      <c r="D225" s="560"/>
      <c r="E225" s="566"/>
      <c r="F225" s="350" t="s">
        <v>74</v>
      </c>
      <c r="G225" s="351">
        <f>('Eingabe Daten'!G216*Emissionsfaktoren!$G217)/1000</f>
        <v>0</v>
      </c>
      <c r="H225" s="352">
        <f>('Eingabe Daten'!$G216*Emissionsfaktoren!$H217)/1000</f>
        <v>0</v>
      </c>
      <c r="I225" s="352">
        <f>('Eingabe Daten'!$G216*Emissionsfaktoren!$I217)/1000</f>
        <v>0</v>
      </c>
      <c r="J225" s="353">
        <f>('Eingabe Daten'!$G216*Emissionsfaktoren!$J217)/1000</f>
        <v>0</v>
      </c>
      <c r="L225" s="162"/>
      <c r="M225" s="163"/>
      <c r="N225" s="163"/>
    </row>
    <row r="226" spans="2:14" ht="15" customHeight="1" x14ac:dyDescent="0.3">
      <c r="B226" s="422"/>
      <c r="C226" s="568"/>
      <c r="D226" s="560"/>
      <c r="E226" s="565" t="s">
        <v>319</v>
      </c>
      <c r="F226" s="350" t="s">
        <v>72</v>
      </c>
      <c r="G226" s="351">
        <f>('Eingabe Daten'!G217*Emissionsfaktoren!$G216)/1000</f>
        <v>0</v>
      </c>
      <c r="H226" s="352">
        <f>('Eingabe Daten'!$G217*Emissionsfaktoren!$H216)/1000</f>
        <v>0</v>
      </c>
      <c r="I226" s="352">
        <f>('Eingabe Daten'!$G217*Emissionsfaktoren!$I216)/1000</f>
        <v>0</v>
      </c>
      <c r="J226" s="353">
        <f>('Eingabe Daten'!$G217*Emissionsfaktoren!$J216)/1000</f>
        <v>0</v>
      </c>
      <c r="L226" s="162"/>
      <c r="M226" s="163"/>
      <c r="N226" s="163"/>
    </row>
    <row r="227" spans="2:14" ht="15" customHeight="1" x14ac:dyDescent="0.3">
      <c r="B227" s="422"/>
      <c r="C227" s="569"/>
      <c r="D227" s="560"/>
      <c r="E227" s="566"/>
      <c r="F227" s="350" t="s">
        <v>74</v>
      </c>
      <c r="G227" s="351">
        <f>('Eingabe Daten'!G218*Emissionsfaktoren!$G217)/1000</f>
        <v>0</v>
      </c>
      <c r="H227" s="352">
        <f>('Eingabe Daten'!$G218*Emissionsfaktoren!$H217)/1000</f>
        <v>0</v>
      </c>
      <c r="I227" s="352">
        <f>('Eingabe Daten'!$G218*Emissionsfaktoren!$I217)/1000</f>
        <v>0</v>
      </c>
      <c r="J227" s="353">
        <f>('Eingabe Daten'!$G218*Emissionsfaktoren!$J217)/1000</f>
        <v>0</v>
      </c>
      <c r="L227" s="162"/>
      <c r="M227" s="163"/>
      <c r="N227" s="163"/>
    </row>
    <row r="228" spans="2:14" ht="15" customHeight="1" x14ac:dyDescent="0.3">
      <c r="B228" s="422"/>
      <c r="C228" s="421" t="str">
        <f>Emissionsfaktoren!C218</f>
        <v>Wärme</v>
      </c>
      <c r="D228" s="421" t="str">
        <f>Emissionsfaktoren!D218</f>
        <v>Erdgasverbrauch Wärme</v>
      </c>
      <c r="E228" s="430"/>
      <c r="F228" s="132" t="str">
        <f>Emissionsfaktoren!F218</f>
        <v>kWh (Heizwert)</v>
      </c>
      <c r="G228" s="119">
        <f>('Eingabe Daten'!G219*Emissionsfaktoren!$G218)/1000</f>
        <v>0</v>
      </c>
      <c r="H228" s="120">
        <f>('Eingabe Daten'!$G219*Emissionsfaktoren!$H218)/1000</f>
        <v>0</v>
      </c>
      <c r="I228" s="120">
        <f>('Eingabe Daten'!$G219*Emissionsfaktoren!$I218)/1000</f>
        <v>0</v>
      </c>
      <c r="J228" s="121">
        <f>('Eingabe Daten'!$G219*Emissionsfaktoren!$J218)/1000</f>
        <v>0</v>
      </c>
      <c r="L228" s="162"/>
      <c r="M228" s="163"/>
      <c r="N228" s="163"/>
    </row>
    <row r="229" spans="2:14" ht="15" customHeight="1" x14ac:dyDescent="0.3">
      <c r="B229" s="422"/>
      <c r="C229" s="421"/>
      <c r="D229" s="421"/>
      <c r="E229" s="430"/>
      <c r="F229" s="132" t="str">
        <f>Emissionsfaktoren!F219</f>
        <v>kWh (Brennwert)</v>
      </c>
      <c r="G229" s="119">
        <f>('Eingabe Daten'!G220*Emissionsfaktoren!$G219)/1000</f>
        <v>0</v>
      </c>
      <c r="H229" s="120">
        <f>('Eingabe Daten'!$G220*Emissionsfaktoren!$H219)/1000</f>
        <v>0</v>
      </c>
      <c r="I229" s="120">
        <f>('Eingabe Daten'!$G220*Emissionsfaktoren!$I219)/1000</f>
        <v>0</v>
      </c>
      <c r="J229" s="121">
        <f>('Eingabe Daten'!$G220*Emissionsfaktoren!$J219)/1000</f>
        <v>0</v>
      </c>
      <c r="L229" s="162"/>
      <c r="M229" s="163"/>
      <c r="N229" s="163"/>
    </row>
    <row r="230" spans="2:14" ht="15" customHeight="1" x14ac:dyDescent="0.3">
      <c r="B230" s="422"/>
      <c r="C230" s="421"/>
      <c r="D230" s="421"/>
      <c r="E230" s="430"/>
      <c r="F230" s="132" t="str">
        <f>Emissionsfaktoren!F220</f>
        <v>Nm³</v>
      </c>
      <c r="G230" s="119">
        <f>('Eingabe Daten'!G221*Emissionsfaktoren!$G220)/1000</f>
        <v>0</v>
      </c>
      <c r="H230" s="120">
        <f>('Eingabe Daten'!$G221*Emissionsfaktoren!$H220)/1000</f>
        <v>0</v>
      </c>
      <c r="I230" s="120">
        <f>('Eingabe Daten'!$G221*Emissionsfaktoren!$I220)/1000</f>
        <v>0</v>
      </c>
      <c r="J230" s="121">
        <f>('Eingabe Daten'!$G221*Emissionsfaktoren!$J220)/1000</f>
        <v>0</v>
      </c>
      <c r="L230" s="162"/>
      <c r="M230" s="163"/>
      <c r="N230" s="163"/>
    </row>
    <row r="231" spans="2:14" ht="15" customHeight="1" x14ac:dyDescent="0.3">
      <c r="B231" s="422"/>
      <c r="C231" s="421"/>
      <c r="D231" s="421" t="str">
        <f>Emissionsfaktoren!D221</f>
        <v>Heizölverbrauch Wärme</v>
      </c>
      <c r="E231" s="548" t="str">
        <f>Emissionsfaktoren!E221</f>
        <v>Heizöl extra leicht (EL)</v>
      </c>
      <c r="F231" s="132" t="str">
        <f>Emissionsfaktoren!F221</f>
        <v>kWh</v>
      </c>
      <c r="G231" s="119">
        <f>('Eingabe Daten'!G222*Emissionsfaktoren!$G221)/1000</f>
        <v>0</v>
      </c>
      <c r="H231" s="120">
        <f>('Eingabe Daten'!$G222*Emissionsfaktoren!$H221)/1000</f>
        <v>0</v>
      </c>
      <c r="I231" s="120">
        <f>('Eingabe Daten'!$G222*Emissionsfaktoren!$I221)/1000</f>
        <v>0</v>
      </c>
      <c r="J231" s="121">
        <f>('Eingabe Daten'!$G222*Emissionsfaktoren!$J221)/1000</f>
        <v>0</v>
      </c>
      <c r="L231" s="162"/>
      <c r="M231" s="163"/>
      <c r="N231" s="163"/>
    </row>
    <row r="232" spans="2:14" ht="15" customHeight="1" x14ac:dyDescent="0.3">
      <c r="B232" s="422"/>
      <c r="C232" s="421"/>
      <c r="D232" s="421"/>
      <c r="E232" s="548"/>
      <c r="F232" s="132" t="str">
        <f>Emissionsfaktoren!F222</f>
        <v>Liter</v>
      </c>
      <c r="G232" s="119">
        <f>('Eingabe Daten'!G223*Emissionsfaktoren!$G222)/1000</f>
        <v>0</v>
      </c>
      <c r="H232" s="120">
        <f>('Eingabe Daten'!$G223*Emissionsfaktoren!$H222)/1000</f>
        <v>0</v>
      </c>
      <c r="I232" s="120">
        <f>('Eingabe Daten'!$G223*Emissionsfaktoren!$I222)/1000</f>
        <v>0</v>
      </c>
      <c r="J232" s="121">
        <f>('Eingabe Daten'!$G223*Emissionsfaktoren!$J222)/1000</f>
        <v>0</v>
      </c>
      <c r="L232" s="162"/>
      <c r="M232" s="163"/>
      <c r="N232" s="163"/>
    </row>
    <row r="233" spans="2:14" ht="15" customHeight="1" x14ac:dyDescent="0.3">
      <c r="B233" s="422"/>
      <c r="C233" s="421"/>
      <c r="D233" s="421"/>
      <c r="E233" s="548" t="str">
        <f>Emissionsfaktoren!E223</f>
        <v>Heizöl leicht</v>
      </c>
      <c r="F233" s="132" t="str">
        <f>Emissionsfaktoren!F223</f>
        <v>kWh</v>
      </c>
      <c r="G233" s="119">
        <f>('Eingabe Daten'!G224*Emissionsfaktoren!$G223)/1000</f>
        <v>0</v>
      </c>
      <c r="H233" s="120">
        <f>('Eingabe Daten'!$G224*Emissionsfaktoren!$H223)/1000</f>
        <v>0</v>
      </c>
      <c r="I233" s="120">
        <f>('Eingabe Daten'!$G224*Emissionsfaktoren!$I223)/1000</f>
        <v>0</v>
      </c>
      <c r="J233" s="121">
        <f>('Eingabe Daten'!$G224*Emissionsfaktoren!$J223)/1000</f>
        <v>0</v>
      </c>
      <c r="L233" s="162"/>
      <c r="M233" s="163"/>
      <c r="N233" s="163"/>
    </row>
    <row r="234" spans="2:14" ht="15" customHeight="1" x14ac:dyDescent="0.3">
      <c r="B234" s="422"/>
      <c r="C234" s="421"/>
      <c r="D234" s="421"/>
      <c r="E234" s="548"/>
      <c r="F234" s="132" t="str">
        <f>Emissionsfaktoren!F224</f>
        <v>Liter</v>
      </c>
      <c r="G234" s="119">
        <f>('Eingabe Daten'!G225*Emissionsfaktoren!$G224)/1000</f>
        <v>0</v>
      </c>
      <c r="H234" s="120">
        <f>('Eingabe Daten'!$G225*Emissionsfaktoren!$H224)/1000</f>
        <v>0</v>
      </c>
      <c r="I234" s="120">
        <f>('Eingabe Daten'!$G225*Emissionsfaktoren!$I224)/1000</f>
        <v>0</v>
      </c>
      <c r="J234" s="121">
        <f>('Eingabe Daten'!$G225*Emissionsfaktoren!$J224)/1000</f>
        <v>0</v>
      </c>
      <c r="L234" s="162"/>
      <c r="M234" s="163"/>
      <c r="N234" s="163"/>
    </row>
    <row r="235" spans="2:14" ht="15" customHeight="1" x14ac:dyDescent="0.3">
      <c r="B235" s="422"/>
      <c r="C235" s="421"/>
      <c r="D235" s="421" t="str">
        <f>Emissionsfaktoren!D225</f>
        <v>Kohleverbrauch Wärme</v>
      </c>
      <c r="E235" s="430"/>
      <c r="F235" s="132" t="str">
        <f>Emissionsfaktoren!F225</f>
        <v>kWh</v>
      </c>
      <c r="G235" s="119">
        <f>('Eingabe Daten'!G226*Emissionsfaktoren!$G225)/1000</f>
        <v>0</v>
      </c>
      <c r="H235" s="120">
        <f>('Eingabe Daten'!$G226*Emissionsfaktoren!$H225)/1000</f>
        <v>0</v>
      </c>
      <c r="I235" s="120">
        <f>('Eingabe Daten'!$G226*Emissionsfaktoren!$I225)/1000</f>
        <v>0</v>
      </c>
      <c r="J235" s="121">
        <f>('Eingabe Daten'!$G226*Emissionsfaktoren!$J225)/1000</f>
        <v>0</v>
      </c>
      <c r="L235" s="162"/>
      <c r="M235" s="163"/>
      <c r="N235" s="163"/>
    </row>
    <row r="236" spans="2:14" ht="15" customHeight="1" x14ac:dyDescent="0.3">
      <c r="B236" s="422"/>
      <c r="C236" s="421"/>
      <c r="D236" s="421"/>
      <c r="E236" s="430"/>
      <c r="F236" s="132" t="str">
        <f>Emissionsfaktoren!F226</f>
        <v>kg</v>
      </c>
      <c r="G236" s="119">
        <f>('Eingabe Daten'!G227*Emissionsfaktoren!$G226)/1000</f>
        <v>0</v>
      </c>
      <c r="H236" s="120">
        <f>('Eingabe Daten'!$G227*Emissionsfaktoren!$H226)/1000</f>
        <v>0</v>
      </c>
      <c r="I236" s="120">
        <f>('Eingabe Daten'!$G227*Emissionsfaktoren!$I226)/1000</f>
        <v>0</v>
      </c>
      <c r="J236" s="121">
        <f>('Eingabe Daten'!$G227*Emissionsfaktoren!$J226)/1000</f>
        <v>0</v>
      </c>
      <c r="L236" s="162"/>
      <c r="M236" s="163"/>
      <c r="N236" s="163"/>
    </row>
    <row r="237" spans="2:14" ht="15" customHeight="1" x14ac:dyDescent="0.3">
      <c r="B237" s="422"/>
      <c r="C237" s="421" t="str">
        <f>Emissionsfaktoren!C227</f>
        <v>Fernwärme</v>
      </c>
      <c r="D237" s="548" t="str">
        <f>Emissionsfaktoren!D227</f>
        <v>Wien Energie Vertrieb GmbH &amp; CO KG</v>
      </c>
      <c r="E237" s="548" t="str">
        <f>Emissionsfaktoren!E227</f>
        <v>Wien</v>
      </c>
      <c r="F237" s="132" t="str">
        <f>Emissionsfaktoren!F227</f>
        <v xml:space="preserve">kWh </v>
      </c>
      <c r="G237" s="119">
        <f>('Eingabe Daten'!G228*Emissionsfaktoren!$G227)/1000</f>
        <v>0</v>
      </c>
      <c r="H237" s="120">
        <f>('Eingabe Daten'!$G228*Emissionsfaktoren!$H227)/1000</f>
        <v>0</v>
      </c>
      <c r="I237" s="120">
        <f>('Eingabe Daten'!$G228*Emissionsfaktoren!$I227)/1000</f>
        <v>0</v>
      </c>
      <c r="J237" s="121">
        <f>('Eingabe Daten'!$G228*Emissionsfaktoren!$J227)/1000</f>
        <v>0</v>
      </c>
      <c r="L237" s="162"/>
      <c r="M237" s="163"/>
      <c r="N237" s="163"/>
    </row>
    <row r="238" spans="2:14" ht="15" customHeight="1" x14ac:dyDescent="0.3">
      <c r="B238" s="422"/>
      <c r="C238" s="421"/>
      <c r="D238" s="548"/>
      <c r="E238" s="548"/>
      <c r="F238" s="132" t="str">
        <f>Emissionsfaktoren!F228</f>
        <v>MWh</v>
      </c>
      <c r="G238" s="119">
        <f>('Eingabe Daten'!G229*Emissionsfaktoren!$G228)/1000</f>
        <v>0</v>
      </c>
      <c r="H238" s="120">
        <f>('Eingabe Daten'!$G229*Emissionsfaktoren!$H228)/1000</f>
        <v>0</v>
      </c>
      <c r="I238" s="120">
        <f>('Eingabe Daten'!$G229*Emissionsfaktoren!$I228)/1000</f>
        <v>0</v>
      </c>
      <c r="J238" s="121">
        <f>('Eingabe Daten'!$G229*Emissionsfaktoren!$J228)/1000</f>
        <v>0</v>
      </c>
      <c r="L238" s="162"/>
      <c r="M238" s="163"/>
      <c r="N238" s="163"/>
    </row>
    <row r="239" spans="2:14" ht="15" customHeight="1" x14ac:dyDescent="0.3">
      <c r="B239" s="422"/>
      <c r="C239" s="421"/>
      <c r="D239" s="406" t="str">
        <f>Emissionsfaktoren!D229</f>
        <v>EVN Energievertrieb GmbH &amp; Co KG</v>
      </c>
      <c r="E239" s="548" t="str">
        <f>Emissionsfaktoren!E229</f>
        <v>Wr. Neustadt</v>
      </c>
      <c r="F239" s="132" t="str">
        <f>Emissionsfaktoren!F229</f>
        <v xml:space="preserve">kWh </v>
      </c>
      <c r="G239" s="119">
        <f>('Eingabe Daten'!G230*Emissionsfaktoren!$G229)/1000</f>
        <v>0</v>
      </c>
      <c r="H239" s="120">
        <f>('Eingabe Daten'!$G230*Emissionsfaktoren!$H229)/1000</f>
        <v>0</v>
      </c>
      <c r="I239" s="120">
        <f>('Eingabe Daten'!$G230*Emissionsfaktoren!$I229)/1000</f>
        <v>0</v>
      </c>
      <c r="J239" s="121">
        <f>('Eingabe Daten'!$G230*Emissionsfaktoren!$J229)/1000</f>
        <v>0</v>
      </c>
      <c r="L239" s="162"/>
      <c r="M239" s="163"/>
      <c r="N239" s="163"/>
    </row>
    <row r="240" spans="2:14" ht="15" customHeight="1" x14ac:dyDescent="0.3">
      <c r="B240" s="422"/>
      <c r="C240" s="421"/>
      <c r="D240" s="406"/>
      <c r="E240" s="548"/>
      <c r="F240" s="132" t="str">
        <f>Emissionsfaktoren!F230</f>
        <v>MWh</v>
      </c>
      <c r="G240" s="119">
        <f>('Eingabe Daten'!G231*Emissionsfaktoren!$G230)/1000</f>
        <v>0</v>
      </c>
      <c r="H240" s="120">
        <f>('Eingabe Daten'!$G231*Emissionsfaktoren!$H230)/1000</f>
        <v>0</v>
      </c>
      <c r="I240" s="120">
        <f>('Eingabe Daten'!$G231*Emissionsfaktoren!$I230)/1000</f>
        <v>0</v>
      </c>
      <c r="J240" s="121">
        <f>('Eingabe Daten'!$G231*Emissionsfaktoren!$J230)/1000</f>
        <v>0</v>
      </c>
      <c r="L240" s="162"/>
      <c r="M240" s="163"/>
      <c r="N240" s="163"/>
    </row>
    <row r="241" spans="2:14" ht="15" customHeight="1" x14ac:dyDescent="0.3">
      <c r="B241" s="422"/>
      <c r="C241" s="421"/>
      <c r="D241" s="406"/>
      <c r="E241" s="548" t="str">
        <f>Emissionsfaktoren!E231</f>
        <v>Krems</v>
      </c>
      <c r="F241" s="132" t="str">
        <f>Emissionsfaktoren!F231</f>
        <v xml:space="preserve">kWh </v>
      </c>
      <c r="G241" s="119">
        <f>('Eingabe Daten'!G232*Emissionsfaktoren!$G231)/1000</f>
        <v>0</v>
      </c>
      <c r="H241" s="120">
        <f>('Eingabe Daten'!$G232*Emissionsfaktoren!$H231)/1000</f>
        <v>0</v>
      </c>
      <c r="I241" s="120">
        <f>('Eingabe Daten'!$G232*Emissionsfaktoren!$I231)/1000</f>
        <v>0</v>
      </c>
      <c r="J241" s="121">
        <f>('Eingabe Daten'!$G232*Emissionsfaktoren!$J231)/1000</f>
        <v>0</v>
      </c>
      <c r="L241" s="162"/>
      <c r="M241" s="163"/>
      <c r="N241" s="163"/>
    </row>
    <row r="242" spans="2:14" ht="15" customHeight="1" x14ac:dyDescent="0.3">
      <c r="B242" s="422"/>
      <c r="C242" s="421"/>
      <c r="D242" s="406"/>
      <c r="E242" s="548"/>
      <c r="F242" s="132" t="str">
        <f>Emissionsfaktoren!F232</f>
        <v>MWh</v>
      </c>
      <c r="G242" s="119">
        <f>('Eingabe Daten'!G233*Emissionsfaktoren!$G232)/1000</f>
        <v>0</v>
      </c>
      <c r="H242" s="120">
        <f>('Eingabe Daten'!$G233*Emissionsfaktoren!$H232)/1000</f>
        <v>0</v>
      </c>
      <c r="I242" s="120">
        <f>('Eingabe Daten'!$G233*Emissionsfaktoren!$I232)/1000</f>
        <v>0</v>
      </c>
      <c r="J242" s="121">
        <f>('Eingabe Daten'!$G233*Emissionsfaktoren!$J232)/1000</f>
        <v>0</v>
      </c>
      <c r="L242" s="162"/>
      <c r="M242" s="163"/>
      <c r="N242" s="163"/>
    </row>
    <row r="243" spans="2:14" ht="15" customHeight="1" x14ac:dyDescent="0.3">
      <c r="B243" s="422"/>
      <c r="C243" s="421"/>
      <c r="D243" s="548" t="str">
        <f>Emissionsfaktoren!D233</f>
        <v>Fernwärme St. Pölten GmbH</v>
      </c>
      <c r="E243" s="548" t="str">
        <f>Emissionsfaktoren!E233</f>
        <v>St. Pölten</v>
      </c>
      <c r="F243" s="132" t="str">
        <f>Emissionsfaktoren!F233</f>
        <v xml:space="preserve">kWh </v>
      </c>
      <c r="G243" s="119">
        <f>('Eingabe Daten'!G234*Emissionsfaktoren!$G233)/1000</f>
        <v>0</v>
      </c>
      <c r="H243" s="120">
        <f>('Eingabe Daten'!$G234*Emissionsfaktoren!$H233)/1000</f>
        <v>0</v>
      </c>
      <c r="I243" s="120">
        <f>('Eingabe Daten'!$G234*Emissionsfaktoren!$I233)/1000</f>
        <v>0</v>
      </c>
      <c r="J243" s="121">
        <f>('Eingabe Daten'!$G234*Emissionsfaktoren!$J233)/1000</f>
        <v>0</v>
      </c>
      <c r="L243" s="162"/>
      <c r="M243" s="163"/>
      <c r="N243" s="163"/>
    </row>
    <row r="244" spans="2:14" ht="15" customHeight="1" x14ac:dyDescent="0.3">
      <c r="B244" s="422"/>
      <c r="C244" s="421"/>
      <c r="D244" s="548"/>
      <c r="E244" s="548"/>
      <c r="F244" s="132" t="str">
        <f>Emissionsfaktoren!F234</f>
        <v>MWh</v>
      </c>
      <c r="G244" s="119">
        <f>('Eingabe Daten'!G235*Emissionsfaktoren!$G234)/1000</f>
        <v>0</v>
      </c>
      <c r="H244" s="120">
        <f>('Eingabe Daten'!$G235*Emissionsfaktoren!$H234)/1000</f>
        <v>0</v>
      </c>
      <c r="I244" s="120">
        <f>('Eingabe Daten'!$G235*Emissionsfaktoren!$I234)/1000</f>
        <v>0</v>
      </c>
      <c r="J244" s="121">
        <f>('Eingabe Daten'!$G235*Emissionsfaktoren!$J234)/1000</f>
        <v>0</v>
      </c>
      <c r="L244" s="162"/>
      <c r="M244" s="163"/>
      <c r="N244" s="163"/>
    </row>
    <row r="245" spans="2:14" ht="15" customHeight="1" x14ac:dyDescent="0.3">
      <c r="B245" s="422"/>
      <c r="C245" s="421"/>
      <c r="D245" s="548" t="str">
        <f>Emissionsfaktoren!D235</f>
        <v>Energie Burgenland AG</v>
      </c>
      <c r="E245" s="548" t="str">
        <f>Emissionsfaktoren!E235</f>
        <v>Eisenstadt</v>
      </c>
      <c r="F245" s="132" t="str">
        <f>Emissionsfaktoren!F235</f>
        <v xml:space="preserve">kWh </v>
      </c>
      <c r="G245" s="119">
        <f>('Eingabe Daten'!G236*Emissionsfaktoren!$G235)/1000</f>
        <v>0</v>
      </c>
      <c r="H245" s="120">
        <f>('Eingabe Daten'!$G236*Emissionsfaktoren!$H235)/1000</f>
        <v>0</v>
      </c>
      <c r="I245" s="120">
        <f>('Eingabe Daten'!$G236*Emissionsfaktoren!$I235)/1000</f>
        <v>0</v>
      </c>
      <c r="J245" s="121">
        <f>('Eingabe Daten'!$G236*Emissionsfaktoren!$J235)/1000</f>
        <v>0</v>
      </c>
      <c r="L245" s="162"/>
      <c r="M245" s="163"/>
      <c r="N245" s="163"/>
    </row>
    <row r="246" spans="2:14" ht="15" customHeight="1" x14ac:dyDescent="0.3">
      <c r="B246" s="422"/>
      <c r="C246" s="421"/>
      <c r="D246" s="548"/>
      <c r="E246" s="548"/>
      <c r="F246" s="132" t="str">
        <f>Emissionsfaktoren!F236</f>
        <v>MWh</v>
      </c>
      <c r="G246" s="119">
        <f>('Eingabe Daten'!G237*Emissionsfaktoren!$G236)/1000</f>
        <v>0</v>
      </c>
      <c r="H246" s="120">
        <f>('Eingabe Daten'!$G237*Emissionsfaktoren!$H236)/1000</f>
        <v>0</v>
      </c>
      <c r="I246" s="120">
        <f>('Eingabe Daten'!$G237*Emissionsfaktoren!$I236)/1000</f>
        <v>0</v>
      </c>
      <c r="J246" s="121">
        <f>('Eingabe Daten'!$G237*Emissionsfaktoren!$J236)/1000</f>
        <v>0</v>
      </c>
      <c r="L246" s="162"/>
      <c r="M246" s="163"/>
      <c r="N246" s="163"/>
    </row>
    <row r="247" spans="2:14" ht="15" customHeight="1" x14ac:dyDescent="0.3">
      <c r="B247" s="422"/>
      <c r="C247" s="421"/>
      <c r="D247" s="548" t="str">
        <f>Emissionsfaktoren!D237</f>
        <v>Linz Strom Vertrieb GmbH &amp; Co KG</v>
      </c>
      <c r="E247" s="548" t="str">
        <f>Emissionsfaktoren!E237</f>
        <v>Linz</v>
      </c>
      <c r="F247" s="132" t="str">
        <f>Emissionsfaktoren!F237</f>
        <v xml:space="preserve">kWh </v>
      </c>
      <c r="G247" s="119">
        <f>('Eingabe Daten'!G238*Emissionsfaktoren!$G237)/1000</f>
        <v>0</v>
      </c>
      <c r="H247" s="120">
        <f>('Eingabe Daten'!$G238*Emissionsfaktoren!$H237)/1000</f>
        <v>0</v>
      </c>
      <c r="I247" s="120">
        <f>('Eingabe Daten'!$G238*Emissionsfaktoren!$I237)/1000</f>
        <v>0</v>
      </c>
      <c r="J247" s="121">
        <f>('Eingabe Daten'!$G238*Emissionsfaktoren!$J237)/1000</f>
        <v>0</v>
      </c>
      <c r="L247" s="162"/>
      <c r="M247" s="163"/>
      <c r="N247" s="163"/>
    </row>
    <row r="248" spans="2:14" ht="15" customHeight="1" x14ac:dyDescent="0.3">
      <c r="B248" s="422"/>
      <c r="C248" s="421"/>
      <c r="D248" s="548"/>
      <c r="E248" s="548"/>
      <c r="F248" s="132" t="str">
        <f>Emissionsfaktoren!F238</f>
        <v>MWh</v>
      </c>
      <c r="G248" s="119">
        <f>('Eingabe Daten'!G239*Emissionsfaktoren!$G238)/1000</f>
        <v>0</v>
      </c>
      <c r="H248" s="120">
        <f>('Eingabe Daten'!$G239*Emissionsfaktoren!$H238)/1000</f>
        <v>0</v>
      </c>
      <c r="I248" s="120">
        <f>('Eingabe Daten'!$G239*Emissionsfaktoren!$I238)/1000</f>
        <v>0</v>
      </c>
      <c r="J248" s="121">
        <f>('Eingabe Daten'!$G239*Emissionsfaktoren!$J238)/1000</f>
        <v>0</v>
      </c>
      <c r="L248" s="162"/>
      <c r="M248" s="163"/>
      <c r="N248" s="163"/>
    </row>
    <row r="249" spans="2:14" ht="15" customHeight="1" x14ac:dyDescent="0.3">
      <c r="B249" s="422"/>
      <c r="C249" s="421"/>
      <c r="D249" s="548" t="str">
        <f>Emissionsfaktoren!D239</f>
        <v>Wels Strom GmbH</v>
      </c>
      <c r="E249" s="548" t="str">
        <f>Emissionsfaktoren!E239</f>
        <v>Wels</v>
      </c>
      <c r="F249" s="132" t="str">
        <f>Emissionsfaktoren!F239</f>
        <v xml:space="preserve">kWh </v>
      </c>
      <c r="G249" s="119">
        <f>('Eingabe Daten'!G240*Emissionsfaktoren!$G239)/1000</f>
        <v>0</v>
      </c>
      <c r="H249" s="120">
        <f>('Eingabe Daten'!$G240*Emissionsfaktoren!$H239)/1000</f>
        <v>0</v>
      </c>
      <c r="I249" s="120">
        <f>('Eingabe Daten'!$G240*Emissionsfaktoren!$I239)/1000</f>
        <v>0</v>
      </c>
      <c r="J249" s="121">
        <f>('Eingabe Daten'!$G240*Emissionsfaktoren!$J239)/1000</f>
        <v>0</v>
      </c>
      <c r="L249" s="162"/>
      <c r="M249" s="163"/>
      <c r="N249" s="163"/>
    </row>
    <row r="250" spans="2:14" ht="15" customHeight="1" x14ac:dyDescent="0.3">
      <c r="B250" s="422"/>
      <c r="C250" s="421"/>
      <c r="D250" s="548"/>
      <c r="E250" s="548"/>
      <c r="F250" s="132" t="str">
        <f>Emissionsfaktoren!F240</f>
        <v>MWh</v>
      </c>
      <c r="G250" s="119">
        <f>('Eingabe Daten'!G241*Emissionsfaktoren!$G240)/1000</f>
        <v>0</v>
      </c>
      <c r="H250" s="120">
        <f>('Eingabe Daten'!$G241*Emissionsfaktoren!$H240)/1000</f>
        <v>0</v>
      </c>
      <c r="I250" s="120">
        <f>('Eingabe Daten'!$G241*Emissionsfaktoren!$I240)/1000</f>
        <v>0</v>
      </c>
      <c r="J250" s="121">
        <f>('Eingabe Daten'!$G241*Emissionsfaktoren!$J240)/1000</f>
        <v>0</v>
      </c>
      <c r="L250" s="162"/>
      <c r="M250" s="163"/>
      <c r="N250" s="163"/>
    </row>
    <row r="251" spans="2:14" ht="15" customHeight="1" x14ac:dyDescent="0.3">
      <c r="B251" s="422"/>
      <c r="C251" s="421"/>
      <c r="D251" s="548" t="str">
        <f>Emissionsfaktoren!D241</f>
        <v>Fernwärme Steyr GmbH</v>
      </c>
      <c r="E251" s="548" t="str">
        <f>Emissionsfaktoren!E241</f>
        <v>Steyr</v>
      </c>
      <c r="F251" s="132" t="str">
        <f>Emissionsfaktoren!F241</f>
        <v xml:space="preserve">kWh </v>
      </c>
      <c r="G251" s="119">
        <f>('Eingabe Daten'!G242*Emissionsfaktoren!$G241)/1000</f>
        <v>0</v>
      </c>
      <c r="H251" s="120">
        <f>('Eingabe Daten'!$G242*Emissionsfaktoren!$H241)/1000</f>
        <v>0</v>
      </c>
      <c r="I251" s="120">
        <f>('Eingabe Daten'!$G242*Emissionsfaktoren!$I241)/1000</f>
        <v>0</v>
      </c>
      <c r="J251" s="121">
        <f>('Eingabe Daten'!$G242*Emissionsfaktoren!$J241)/1000</f>
        <v>0</v>
      </c>
      <c r="L251" s="162"/>
      <c r="M251" s="163"/>
      <c r="N251" s="163"/>
    </row>
    <row r="252" spans="2:14" ht="15" customHeight="1" x14ac:dyDescent="0.3">
      <c r="B252" s="422"/>
      <c r="C252" s="421"/>
      <c r="D252" s="548"/>
      <c r="E252" s="548"/>
      <c r="F252" s="132" t="str">
        <f>Emissionsfaktoren!F242</f>
        <v>MWh</v>
      </c>
      <c r="G252" s="119">
        <f>('Eingabe Daten'!G243*Emissionsfaktoren!$G242)/1000</f>
        <v>0</v>
      </c>
      <c r="H252" s="120">
        <f>('Eingabe Daten'!$G243*Emissionsfaktoren!$H242)/1000</f>
        <v>0</v>
      </c>
      <c r="I252" s="120">
        <f>('Eingabe Daten'!$G243*Emissionsfaktoren!$I242)/1000</f>
        <v>0</v>
      </c>
      <c r="J252" s="121">
        <f>('Eingabe Daten'!$G243*Emissionsfaktoren!$J242)/1000</f>
        <v>0</v>
      </c>
      <c r="L252" s="162"/>
      <c r="M252" s="163"/>
      <c r="N252" s="163"/>
    </row>
    <row r="253" spans="2:14" ht="15" customHeight="1" x14ac:dyDescent="0.3">
      <c r="B253" s="422"/>
      <c r="C253" s="421"/>
      <c r="D253" s="548" t="str">
        <f>Emissionsfaktoren!D243</f>
        <v>Salzburg AG</v>
      </c>
      <c r="E253" s="548" t="str">
        <f>Emissionsfaktoren!E243</f>
        <v>Salzburg</v>
      </c>
      <c r="F253" s="132" t="str">
        <f>Emissionsfaktoren!F243</f>
        <v xml:space="preserve">kWh </v>
      </c>
      <c r="G253" s="119">
        <f>('Eingabe Daten'!G244*Emissionsfaktoren!$G243)/1000</f>
        <v>0</v>
      </c>
      <c r="H253" s="120">
        <f>('Eingabe Daten'!$G244*Emissionsfaktoren!$H243)/1000</f>
        <v>0</v>
      </c>
      <c r="I253" s="120">
        <f>('Eingabe Daten'!$G244*Emissionsfaktoren!$I243)/1000</f>
        <v>0</v>
      </c>
      <c r="J253" s="121">
        <f>('Eingabe Daten'!$G244*Emissionsfaktoren!$J243)/1000</f>
        <v>0</v>
      </c>
      <c r="L253" s="162"/>
      <c r="M253" s="163"/>
      <c r="N253" s="163"/>
    </row>
    <row r="254" spans="2:14" ht="15" customHeight="1" x14ac:dyDescent="0.3">
      <c r="B254" s="422"/>
      <c r="C254" s="421"/>
      <c r="D254" s="548"/>
      <c r="E254" s="548"/>
      <c r="F254" s="132" t="str">
        <f>Emissionsfaktoren!F244</f>
        <v>MWh</v>
      </c>
      <c r="G254" s="119">
        <f>('Eingabe Daten'!G245*Emissionsfaktoren!$G244)/1000</f>
        <v>0</v>
      </c>
      <c r="H254" s="120">
        <f>('Eingabe Daten'!$G245*Emissionsfaktoren!$H244)/1000</f>
        <v>0</v>
      </c>
      <c r="I254" s="120">
        <f>('Eingabe Daten'!$G245*Emissionsfaktoren!$I244)/1000</f>
        <v>0</v>
      </c>
      <c r="J254" s="121">
        <f>('Eingabe Daten'!$G245*Emissionsfaktoren!$J244)/1000</f>
        <v>0</v>
      </c>
      <c r="L254" s="162"/>
      <c r="M254" s="163"/>
      <c r="N254" s="163"/>
    </row>
    <row r="255" spans="2:14" ht="15" customHeight="1" x14ac:dyDescent="0.3">
      <c r="B255" s="422"/>
      <c r="C255" s="421"/>
      <c r="D255" s="548" t="str">
        <f>Emissionsfaktoren!D245</f>
        <v>Stadtwerke Hall in Tirol</v>
      </c>
      <c r="E255" s="548" t="str">
        <f>Emissionsfaktoren!E245</f>
        <v>Hall/Tirol</v>
      </c>
      <c r="F255" s="132" t="str">
        <f>Emissionsfaktoren!F245</f>
        <v xml:space="preserve">kWh </v>
      </c>
      <c r="G255" s="119">
        <f>('Eingabe Daten'!G246*Emissionsfaktoren!$G245)/1000</f>
        <v>0</v>
      </c>
      <c r="H255" s="120">
        <f>('Eingabe Daten'!$G246*Emissionsfaktoren!$H245)/1000</f>
        <v>0</v>
      </c>
      <c r="I255" s="120">
        <f>('Eingabe Daten'!$G246*Emissionsfaktoren!$I245)/1000</f>
        <v>0</v>
      </c>
      <c r="J255" s="121">
        <f>('Eingabe Daten'!$G246*Emissionsfaktoren!$J245)/1000</f>
        <v>0</v>
      </c>
      <c r="L255" s="162"/>
      <c r="M255" s="163"/>
      <c r="N255" s="163"/>
    </row>
    <row r="256" spans="2:14" x14ac:dyDescent="0.3">
      <c r="B256" s="422"/>
      <c r="C256" s="421"/>
      <c r="D256" s="548"/>
      <c r="E256" s="548"/>
      <c r="F256" s="132" t="str">
        <f>Emissionsfaktoren!F246</f>
        <v>MWh</v>
      </c>
      <c r="G256" s="119">
        <f>('Eingabe Daten'!G247*Emissionsfaktoren!$G246)/1000</f>
        <v>0</v>
      </c>
      <c r="H256" s="120">
        <f>('Eingabe Daten'!$G247*Emissionsfaktoren!$H246)/1000</f>
        <v>0</v>
      </c>
      <c r="I256" s="120">
        <f>('Eingabe Daten'!$G247*Emissionsfaktoren!$I246)/1000</f>
        <v>0</v>
      </c>
      <c r="J256" s="121">
        <f>('Eingabe Daten'!$G247*Emissionsfaktoren!$J246)/1000</f>
        <v>0</v>
      </c>
      <c r="L256" s="162"/>
      <c r="M256" s="163"/>
      <c r="N256" s="163"/>
    </row>
    <row r="257" spans="2:14" ht="13.5" customHeight="1" x14ac:dyDescent="0.3">
      <c r="B257" s="422"/>
      <c r="C257" s="421"/>
      <c r="D257" s="548" t="str">
        <f>Emissionsfaktoren!D247</f>
        <v xml:space="preserve">Stadtwerke Kufstein </v>
      </c>
      <c r="E257" s="548" t="str">
        <f>Emissionsfaktoren!E247</f>
        <v>Kufstein</v>
      </c>
      <c r="F257" s="132" t="str">
        <f>Emissionsfaktoren!F247</f>
        <v xml:space="preserve">kWh </v>
      </c>
      <c r="G257" s="119">
        <f>('Eingabe Daten'!G248*Emissionsfaktoren!$G247)/1000</f>
        <v>0</v>
      </c>
      <c r="H257" s="120">
        <f>('Eingabe Daten'!$G248*Emissionsfaktoren!$H247)/1000</f>
        <v>0</v>
      </c>
      <c r="I257" s="120">
        <f>('Eingabe Daten'!$G248*Emissionsfaktoren!$I247)/1000</f>
        <v>0</v>
      </c>
      <c r="J257" s="121">
        <f>('Eingabe Daten'!$G248*Emissionsfaktoren!$J247)/1000</f>
        <v>0</v>
      </c>
      <c r="L257" s="162"/>
      <c r="M257" s="163"/>
      <c r="N257" s="163"/>
    </row>
    <row r="258" spans="2:14" x14ac:dyDescent="0.3">
      <c r="B258" s="422"/>
      <c r="C258" s="421"/>
      <c r="D258" s="548"/>
      <c r="E258" s="548"/>
      <c r="F258" s="132" t="str">
        <f>Emissionsfaktoren!F248</f>
        <v>MWh</v>
      </c>
      <c r="G258" s="119">
        <f>('Eingabe Daten'!G249*Emissionsfaktoren!$G248)/1000</f>
        <v>0</v>
      </c>
      <c r="H258" s="120">
        <f>('Eingabe Daten'!$G249*Emissionsfaktoren!$H248)/1000</f>
        <v>0</v>
      </c>
      <c r="I258" s="120">
        <f>('Eingabe Daten'!$G249*Emissionsfaktoren!$I248)/1000</f>
        <v>0</v>
      </c>
      <c r="J258" s="121">
        <f>('Eingabe Daten'!$G249*Emissionsfaktoren!$J248)/1000</f>
        <v>0</v>
      </c>
      <c r="L258" s="162"/>
      <c r="M258" s="163"/>
      <c r="N258" s="163"/>
    </row>
    <row r="259" spans="2:14" ht="13.5" customHeight="1" x14ac:dyDescent="0.3">
      <c r="B259" s="422"/>
      <c r="C259" s="421"/>
      <c r="D259" s="548" t="str">
        <f>Emissionsfaktoren!D249</f>
        <v xml:space="preserve">TIGAS-Erdgas Tirol GmbH </v>
      </c>
      <c r="E259" s="548" t="str">
        <f>Emissionsfaktoren!E249</f>
        <v>Innsbruck</v>
      </c>
      <c r="F259" s="132" t="str">
        <f>Emissionsfaktoren!F249</f>
        <v xml:space="preserve">kWh </v>
      </c>
      <c r="G259" s="119">
        <f>('Eingabe Daten'!G250*Emissionsfaktoren!$G249)/1000</f>
        <v>0</v>
      </c>
      <c r="H259" s="120">
        <f>('Eingabe Daten'!$G250*Emissionsfaktoren!$H249)/1000</f>
        <v>0</v>
      </c>
      <c r="I259" s="120">
        <f>('Eingabe Daten'!$G250*Emissionsfaktoren!$I249)/1000</f>
        <v>0</v>
      </c>
      <c r="J259" s="121">
        <f>('Eingabe Daten'!$G250*Emissionsfaktoren!$J249)/1000</f>
        <v>0</v>
      </c>
      <c r="L259" s="162"/>
      <c r="M259" s="163"/>
      <c r="N259" s="163"/>
    </row>
    <row r="260" spans="2:14" x14ac:dyDescent="0.3">
      <c r="B260" s="422"/>
      <c r="C260" s="421"/>
      <c r="D260" s="548"/>
      <c r="E260" s="548"/>
      <c r="F260" s="132" t="str">
        <f>Emissionsfaktoren!F250</f>
        <v>MWh</v>
      </c>
      <c r="G260" s="119">
        <f>('Eingabe Daten'!G251*Emissionsfaktoren!$G250)/1000</f>
        <v>0</v>
      </c>
      <c r="H260" s="120">
        <f>('Eingabe Daten'!$G251*Emissionsfaktoren!$H250)/1000</f>
        <v>0</v>
      </c>
      <c r="I260" s="120">
        <f>('Eingabe Daten'!$G251*Emissionsfaktoren!$I250)/1000</f>
        <v>0</v>
      </c>
      <c r="J260" s="121">
        <f>('Eingabe Daten'!$G251*Emissionsfaktoren!$J250)/1000</f>
        <v>0</v>
      </c>
      <c r="L260" s="162"/>
      <c r="M260" s="163"/>
      <c r="N260" s="163"/>
    </row>
    <row r="261" spans="2:14" ht="13.5" customHeight="1" x14ac:dyDescent="0.3">
      <c r="B261" s="422"/>
      <c r="C261" s="421"/>
      <c r="D261" s="548" t="str">
        <f>Emissionsfaktoren!D251</f>
        <v>Stadtwerke Feldkrich</v>
      </c>
      <c r="E261" s="548" t="str">
        <f>Emissionsfaktoren!E251</f>
        <v>Feldkrich</v>
      </c>
      <c r="F261" s="132" t="str">
        <f>Emissionsfaktoren!F251</f>
        <v xml:space="preserve">kWh </v>
      </c>
      <c r="G261" s="119">
        <f>('Eingabe Daten'!G252*Emissionsfaktoren!$G251)/1000</f>
        <v>0</v>
      </c>
      <c r="H261" s="120">
        <f>('Eingabe Daten'!$G252*Emissionsfaktoren!$H251)/1000</f>
        <v>0</v>
      </c>
      <c r="I261" s="120">
        <f>('Eingabe Daten'!$G252*Emissionsfaktoren!$I251)/1000</f>
        <v>0</v>
      </c>
      <c r="J261" s="121">
        <f>('Eingabe Daten'!$G252*Emissionsfaktoren!$J251)/1000</f>
        <v>0</v>
      </c>
      <c r="L261" s="162"/>
      <c r="M261" s="163"/>
      <c r="N261" s="163"/>
    </row>
    <row r="262" spans="2:14" x14ac:dyDescent="0.3">
      <c r="B262" s="422"/>
      <c r="C262" s="421"/>
      <c r="D262" s="548"/>
      <c r="E262" s="548"/>
      <c r="F262" s="132" t="str">
        <f>Emissionsfaktoren!F252</f>
        <v>MWh</v>
      </c>
      <c r="G262" s="119">
        <f>('Eingabe Daten'!G253*Emissionsfaktoren!$G252)/1000</f>
        <v>0</v>
      </c>
      <c r="H262" s="120">
        <f>('Eingabe Daten'!$G253*Emissionsfaktoren!$H252)/1000</f>
        <v>0</v>
      </c>
      <c r="I262" s="120">
        <f>('Eingabe Daten'!$G253*Emissionsfaktoren!$I252)/1000</f>
        <v>0</v>
      </c>
      <c r="J262" s="121">
        <f>('Eingabe Daten'!$G253*Emissionsfaktoren!$J252)/1000</f>
        <v>0</v>
      </c>
      <c r="L262" s="162"/>
      <c r="M262" s="163"/>
      <c r="N262" s="163"/>
    </row>
    <row r="263" spans="2:14" ht="13.5" customHeight="1" x14ac:dyDescent="0.3">
      <c r="B263" s="422"/>
      <c r="C263" s="421"/>
      <c r="D263" s="548" t="str">
        <f>Emissionsfaktoren!D253</f>
        <v>Stadtwerke Klagenfurt AG</v>
      </c>
      <c r="E263" s="548" t="str">
        <f>Emissionsfaktoren!E253</f>
        <v>Klagenfurt</v>
      </c>
      <c r="F263" s="132" t="str">
        <f>Emissionsfaktoren!F253</f>
        <v xml:space="preserve">kWh </v>
      </c>
      <c r="G263" s="119">
        <f>('Eingabe Daten'!G254*Emissionsfaktoren!$G253)/1000</f>
        <v>0</v>
      </c>
      <c r="H263" s="120">
        <f>('Eingabe Daten'!$G254*Emissionsfaktoren!$H253)/1000</f>
        <v>0</v>
      </c>
      <c r="I263" s="120">
        <f>('Eingabe Daten'!$G254*Emissionsfaktoren!$I253)/1000</f>
        <v>0</v>
      </c>
      <c r="J263" s="121">
        <f>('Eingabe Daten'!$G254*Emissionsfaktoren!$J253)/1000</f>
        <v>0</v>
      </c>
      <c r="L263" s="162"/>
      <c r="M263" s="163"/>
      <c r="N263" s="163"/>
    </row>
    <row r="264" spans="2:14" x14ac:dyDescent="0.3">
      <c r="B264" s="422"/>
      <c r="C264" s="421"/>
      <c r="D264" s="548"/>
      <c r="E264" s="548"/>
      <c r="F264" s="132" t="str">
        <f>Emissionsfaktoren!F254</f>
        <v>MWh</v>
      </c>
      <c r="G264" s="119">
        <f>('Eingabe Daten'!G255*Emissionsfaktoren!$G254)/1000</f>
        <v>0</v>
      </c>
      <c r="H264" s="120">
        <f>('Eingabe Daten'!$G255*Emissionsfaktoren!$H254)/1000</f>
        <v>0</v>
      </c>
      <c r="I264" s="120">
        <f>('Eingabe Daten'!$G255*Emissionsfaktoren!$I254)/1000</f>
        <v>0</v>
      </c>
      <c r="J264" s="121">
        <f>('Eingabe Daten'!$G255*Emissionsfaktoren!$J254)/1000</f>
        <v>0</v>
      </c>
      <c r="L264" s="162"/>
      <c r="M264" s="163"/>
      <c r="N264" s="163"/>
    </row>
    <row r="265" spans="2:14" ht="13.5" customHeight="1" x14ac:dyDescent="0.3">
      <c r="B265" s="422"/>
      <c r="C265" s="421"/>
      <c r="D265" s="406" t="str">
        <f>Emissionsfaktoren!D255</f>
        <v xml:space="preserve">KELAG Kärntner Elektrizitäts-Aktiengesellschaft </v>
      </c>
      <c r="E265" s="548" t="str">
        <f>Emissionsfaktoren!E255</f>
        <v>Spittal/Drau</v>
      </c>
      <c r="F265" s="132" t="str">
        <f>Emissionsfaktoren!F255</f>
        <v xml:space="preserve">kWh </v>
      </c>
      <c r="G265" s="119">
        <f>('Eingabe Daten'!G256*Emissionsfaktoren!$G255)/1000</f>
        <v>0</v>
      </c>
      <c r="H265" s="120">
        <f>('Eingabe Daten'!$G256*Emissionsfaktoren!$H255)/1000</f>
        <v>0</v>
      </c>
      <c r="I265" s="120">
        <f>('Eingabe Daten'!$G256*Emissionsfaktoren!$I255)/1000</f>
        <v>0</v>
      </c>
      <c r="J265" s="121">
        <f>('Eingabe Daten'!$G256*Emissionsfaktoren!$J255)/1000</f>
        <v>0</v>
      </c>
      <c r="L265" s="162"/>
      <c r="M265" s="163"/>
      <c r="N265" s="163"/>
    </row>
    <row r="266" spans="2:14" ht="13.5" customHeight="1" x14ac:dyDescent="0.3">
      <c r="B266" s="422"/>
      <c r="C266" s="421"/>
      <c r="D266" s="406"/>
      <c r="E266" s="548"/>
      <c r="F266" s="132" t="str">
        <f>Emissionsfaktoren!F256</f>
        <v>MWh</v>
      </c>
      <c r="G266" s="119">
        <f>('Eingabe Daten'!G257*Emissionsfaktoren!$G256)/1000</f>
        <v>0</v>
      </c>
      <c r="H266" s="120">
        <f>('Eingabe Daten'!$G257*Emissionsfaktoren!$H256)/1000</f>
        <v>0</v>
      </c>
      <c r="I266" s="120">
        <f>('Eingabe Daten'!$G257*Emissionsfaktoren!$I256)/1000</f>
        <v>0</v>
      </c>
      <c r="J266" s="121">
        <f>('Eingabe Daten'!$G257*Emissionsfaktoren!$J256)/1000</f>
        <v>0</v>
      </c>
      <c r="L266" s="162"/>
      <c r="M266" s="163"/>
      <c r="N266" s="163"/>
    </row>
    <row r="267" spans="2:14" ht="13.5" customHeight="1" x14ac:dyDescent="0.3">
      <c r="B267" s="422"/>
      <c r="C267" s="421"/>
      <c r="D267" s="406"/>
      <c r="E267" s="548" t="str">
        <f>Emissionsfaktoren!E257</f>
        <v>Villach</v>
      </c>
      <c r="F267" s="132" t="str">
        <f>Emissionsfaktoren!F257</f>
        <v xml:space="preserve">kWh </v>
      </c>
      <c r="G267" s="119">
        <f>('Eingabe Daten'!G258*Emissionsfaktoren!$G257)/1000</f>
        <v>0</v>
      </c>
      <c r="H267" s="120">
        <f>('Eingabe Daten'!$G258*Emissionsfaktoren!$H257)/1000</f>
        <v>0</v>
      </c>
      <c r="I267" s="120">
        <f>('Eingabe Daten'!$G258*Emissionsfaktoren!$I257)/1000</f>
        <v>0</v>
      </c>
      <c r="J267" s="121">
        <f>('Eingabe Daten'!$G258*Emissionsfaktoren!$J257)/1000</f>
        <v>0</v>
      </c>
      <c r="L267" s="162"/>
      <c r="M267" s="163"/>
      <c r="N267" s="163"/>
    </row>
    <row r="268" spans="2:14" ht="13.5" customHeight="1" x14ac:dyDescent="0.3">
      <c r="B268" s="422"/>
      <c r="C268" s="421"/>
      <c r="D268" s="406"/>
      <c r="E268" s="548"/>
      <c r="F268" s="132" t="str">
        <f>Emissionsfaktoren!F258</f>
        <v>MWh</v>
      </c>
      <c r="G268" s="119">
        <f>('Eingabe Daten'!G259*Emissionsfaktoren!$G258)/1000</f>
        <v>0</v>
      </c>
      <c r="H268" s="120">
        <f>('Eingabe Daten'!$G259*Emissionsfaktoren!$H258)/1000</f>
        <v>0</v>
      </c>
      <c r="I268" s="120">
        <f>('Eingabe Daten'!$G259*Emissionsfaktoren!$I258)/1000</f>
        <v>0</v>
      </c>
      <c r="J268" s="121">
        <f>('Eingabe Daten'!$G259*Emissionsfaktoren!$J258)/1000</f>
        <v>0</v>
      </c>
      <c r="L268" s="162"/>
      <c r="M268" s="163"/>
      <c r="N268" s="163"/>
    </row>
    <row r="269" spans="2:14" ht="13.5" customHeight="1" x14ac:dyDescent="0.3">
      <c r="B269" s="422"/>
      <c r="C269" s="421"/>
      <c r="D269" s="548" t="str">
        <f>Emissionsfaktoren!D259</f>
        <v>Energie Graz AG</v>
      </c>
      <c r="E269" s="548" t="str">
        <f>Emissionsfaktoren!E259</f>
        <v>Graz</v>
      </c>
      <c r="F269" s="132" t="str">
        <f>Emissionsfaktoren!F259</f>
        <v xml:space="preserve">kWh </v>
      </c>
      <c r="G269" s="119">
        <f>('Eingabe Daten'!G260*Emissionsfaktoren!$G259)/1000</f>
        <v>0</v>
      </c>
      <c r="H269" s="120">
        <f>('Eingabe Daten'!$G260*Emissionsfaktoren!$H259)/1000</f>
        <v>0</v>
      </c>
      <c r="I269" s="120">
        <f>('Eingabe Daten'!$G260*Emissionsfaktoren!$I259)/1000</f>
        <v>0</v>
      </c>
      <c r="J269" s="121">
        <f>('Eingabe Daten'!$G260*Emissionsfaktoren!$J259)/1000</f>
        <v>0</v>
      </c>
      <c r="L269" s="162"/>
      <c r="M269" s="163"/>
      <c r="N269" s="163"/>
    </row>
    <row r="270" spans="2:14" ht="13.5" customHeight="1" x14ac:dyDescent="0.3">
      <c r="B270" s="422"/>
      <c r="C270" s="421"/>
      <c r="D270" s="548"/>
      <c r="E270" s="548"/>
      <c r="F270" s="132" t="str">
        <f>Emissionsfaktoren!F260</f>
        <v>MWh</v>
      </c>
      <c r="G270" s="119">
        <f>('Eingabe Daten'!G261*Emissionsfaktoren!$G260)/1000</f>
        <v>0</v>
      </c>
      <c r="H270" s="120">
        <f>('Eingabe Daten'!$G261*Emissionsfaktoren!$H260)/1000</f>
        <v>0</v>
      </c>
      <c r="I270" s="120">
        <f>('Eingabe Daten'!$G261*Emissionsfaktoren!$I260)/1000</f>
        <v>0</v>
      </c>
      <c r="J270" s="121">
        <f>('Eingabe Daten'!$G261*Emissionsfaktoren!$J260)/1000</f>
        <v>0</v>
      </c>
      <c r="L270" s="162"/>
      <c r="M270" s="163"/>
      <c r="N270" s="163"/>
    </row>
    <row r="271" spans="2:14" ht="13.5" customHeight="1" x14ac:dyDescent="0.3">
      <c r="B271" s="422"/>
      <c r="C271" s="421"/>
      <c r="D271" s="548" t="str">
        <f>Emissionsfaktoren!D261</f>
        <v>Stadtwerke Kapfenberg</v>
      </c>
      <c r="E271" s="548" t="str">
        <f>Emissionsfaktoren!E261</f>
        <v>Kapfenberg</v>
      </c>
      <c r="F271" s="132" t="str">
        <f>Emissionsfaktoren!F261</f>
        <v xml:space="preserve">kWh </v>
      </c>
      <c r="G271" s="119">
        <f>('Eingabe Daten'!G262*Emissionsfaktoren!$G261)/1000</f>
        <v>0</v>
      </c>
      <c r="H271" s="120">
        <f>('Eingabe Daten'!$G262*Emissionsfaktoren!$H261)/1000</f>
        <v>0</v>
      </c>
      <c r="I271" s="120">
        <f>('Eingabe Daten'!$G262*Emissionsfaktoren!$I261)/1000</f>
        <v>0</v>
      </c>
      <c r="J271" s="121">
        <f>('Eingabe Daten'!$G262*Emissionsfaktoren!$J261)/1000</f>
        <v>0</v>
      </c>
      <c r="L271" s="162"/>
      <c r="M271" s="163"/>
      <c r="N271" s="163"/>
    </row>
    <row r="272" spans="2:14" ht="13.5" customHeight="1" x14ac:dyDescent="0.3">
      <c r="B272" s="422"/>
      <c r="C272" s="421"/>
      <c r="D272" s="548"/>
      <c r="E272" s="548"/>
      <c r="F272" s="132" t="str">
        <f>Emissionsfaktoren!F262</f>
        <v>MWh</v>
      </c>
      <c r="G272" s="119">
        <f>('Eingabe Daten'!G263*Emissionsfaktoren!$G262)/1000</f>
        <v>0</v>
      </c>
      <c r="H272" s="120">
        <f>('Eingabe Daten'!$G263*Emissionsfaktoren!$H262)/1000</f>
        <v>0</v>
      </c>
      <c r="I272" s="120">
        <f>('Eingabe Daten'!$G263*Emissionsfaktoren!$I262)/1000</f>
        <v>0</v>
      </c>
      <c r="J272" s="121">
        <f>('Eingabe Daten'!$G263*Emissionsfaktoren!$J262)/1000</f>
        <v>0</v>
      </c>
      <c r="L272" s="162"/>
      <c r="M272" s="163"/>
      <c r="N272" s="163"/>
    </row>
    <row r="273" spans="1:1024" ht="13.5" customHeight="1" x14ac:dyDescent="0.3">
      <c r="B273" s="422"/>
      <c r="C273" s="421"/>
      <c r="D273" s="548" t="str">
        <f>Emissionsfaktoren!D263</f>
        <v>Bad Gleichberger Naturwärme GmbH</v>
      </c>
      <c r="E273" s="548" t="str">
        <f>Emissionsfaktoren!E263</f>
        <v>Bad Gleichenberg</v>
      </c>
      <c r="F273" s="132" t="str">
        <f>Emissionsfaktoren!F263</f>
        <v xml:space="preserve">kWh </v>
      </c>
      <c r="G273" s="119">
        <f>('Eingabe Daten'!G264*Emissionsfaktoren!$G263)/1000</f>
        <v>0</v>
      </c>
      <c r="H273" s="120">
        <f>('Eingabe Daten'!$G264*Emissionsfaktoren!$H263)/1000</f>
        <v>0</v>
      </c>
      <c r="I273" s="120">
        <f>('Eingabe Daten'!$G264*Emissionsfaktoren!$I263)/1000</f>
        <v>0</v>
      </c>
      <c r="J273" s="121">
        <f>('Eingabe Daten'!$G264*Emissionsfaktoren!$J263)/1000</f>
        <v>0</v>
      </c>
      <c r="L273" s="162"/>
      <c r="M273" s="163"/>
      <c r="N273" s="163"/>
    </row>
    <row r="274" spans="1:1024" ht="13.5" customHeight="1" x14ac:dyDescent="0.3">
      <c r="B274" s="422"/>
      <c r="C274" s="421"/>
      <c r="D274" s="548"/>
      <c r="E274" s="548"/>
      <c r="F274" s="132" t="str">
        <f>Emissionsfaktoren!F264</f>
        <v>MWh</v>
      </c>
      <c r="G274" s="119">
        <f>('Eingabe Daten'!G265*Emissionsfaktoren!$G264)/1000</f>
        <v>0</v>
      </c>
      <c r="H274" s="120">
        <f>('Eingabe Daten'!$G265*Emissionsfaktoren!$H264)/1000</f>
        <v>0</v>
      </c>
      <c r="I274" s="120">
        <f>('Eingabe Daten'!$G265*Emissionsfaktoren!$I264)/1000</f>
        <v>0</v>
      </c>
      <c r="J274" s="121">
        <f>('Eingabe Daten'!$G265*Emissionsfaktoren!$J264)/1000</f>
        <v>0</v>
      </c>
      <c r="L274" s="162"/>
      <c r="M274" s="163"/>
      <c r="N274" s="163"/>
    </row>
    <row r="275" spans="1:1024" ht="13.5" customHeight="1" x14ac:dyDescent="0.3">
      <c r="B275" s="422"/>
      <c r="C275" s="421"/>
      <c r="D275" s="548" t="str">
        <f>Emissionsfaktoren!D265</f>
        <v>Stadtwerke Leoben</v>
      </c>
      <c r="E275" s="548" t="str">
        <f>Emissionsfaktoren!E265</f>
        <v>Leoben</v>
      </c>
      <c r="F275" s="132" t="str">
        <f>Emissionsfaktoren!F265</f>
        <v xml:space="preserve">kWh </v>
      </c>
      <c r="G275" s="119">
        <f>('Eingabe Daten'!G266*Emissionsfaktoren!$G265)/1000</f>
        <v>0</v>
      </c>
      <c r="H275" s="120">
        <f>('Eingabe Daten'!$G266*Emissionsfaktoren!$H265)/1000</f>
        <v>0</v>
      </c>
      <c r="I275" s="120">
        <f>('Eingabe Daten'!$G266*Emissionsfaktoren!$I265)/1000</f>
        <v>0</v>
      </c>
      <c r="J275" s="121">
        <f>('Eingabe Daten'!$G266*Emissionsfaktoren!$J265)/1000</f>
        <v>0</v>
      </c>
      <c r="L275" s="162"/>
      <c r="M275" s="163"/>
      <c r="N275" s="163"/>
    </row>
    <row r="276" spans="1:1024" ht="13.5" customHeight="1" x14ac:dyDescent="0.3">
      <c r="B276" s="422"/>
      <c r="C276" s="421"/>
      <c r="D276" s="548"/>
      <c r="E276" s="548"/>
      <c r="F276" s="132" t="str">
        <f>Emissionsfaktoren!F266</f>
        <v>MWh</v>
      </c>
      <c r="G276" s="119">
        <f>('Eingabe Daten'!G267*Emissionsfaktoren!$G266)/1000</f>
        <v>0</v>
      </c>
      <c r="H276" s="120">
        <f>('Eingabe Daten'!$G267*Emissionsfaktoren!$H266)/1000</f>
        <v>0</v>
      </c>
      <c r="I276" s="120">
        <f>('Eingabe Daten'!$G267*Emissionsfaktoren!$I266)/1000</f>
        <v>0</v>
      </c>
      <c r="J276" s="121">
        <f>('Eingabe Daten'!$G267*Emissionsfaktoren!$J266)/1000</f>
        <v>0</v>
      </c>
      <c r="L276" s="162"/>
      <c r="M276" s="163"/>
      <c r="N276" s="163"/>
    </row>
    <row r="277" spans="1:1024" ht="13.5" customHeight="1" x14ac:dyDescent="0.3">
      <c r="B277" s="422"/>
      <c r="C277" s="421"/>
      <c r="D277" s="548" t="str">
        <f>Emissionsfaktoren!D267</f>
        <v>Fernwärme-Mix</v>
      </c>
      <c r="E277" s="548"/>
      <c r="F277" s="132" t="str">
        <f>Emissionsfaktoren!F267</f>
        <v xml:space="preserve">kWh </v>
      </c>
      <c r="G277" s="119">
        <f>('Eingabe Daten'!G268*Emissionsfaktoren!$G267)/1000</f>
        <v>0</v>
      </c>
      <c r="H277" s="120">
        <f>('Eingabe Daten'!$G268*Emissionsfaktoren!$H267)/1000</f>
        <v>0</v>
      </c>
      <c r="I277" s="120">
        <f>('Eingabe Daten'!$G268*Emissionsfaktoren!$I267)/1000</f>
        <v>0</v>
      </c>
      <c r="J277" s="121">
        <f>('Eingabe Daten'!$G268*Emissionsfaktoren!$J267)/1000</f>
        <v>0</v>
      </c>
      <c r="L277" s="162"/>
      <c r="M277" s="163"/>
      <c r="N277" s="163"/>
    </row>
    <row r="278" spans="1:1024" ht="13.5" customHeight="1" x14ac:dyDescent="0.3">
      <c r="B278" s="422"/>
      <c r="C278" s="421"/>
      <c r="D278" s="548"/>
      <c r="E278" s="548"/>
      <c r="F278" s="132" t="str">
        <f>Emissionsfaktoren!F268</f>
        <v>MWh</v>
      </c>
      <c r="G278" s="119">
        <f>('Eingabe Daten'!G269*Emissionsfaktoren!$G268)/1000</f>
        <v>0</v>
      </c>
      <c r="H278" s="120">
        <f>('Eingabe Daten'!$G269*Emissionsfaktoren!$H268)/1000</f>
        <v>0</v>
      </c>
      <c r="I278" s="120">
        <f>('Eingabe Daten'!$G269*Emissionsfaktoren!$I268)/1000</f>
        <v>0</v>
      </c>
      <c r="J278" s="121">
        <f>('Eingabe Daten'!$G269*Emissionsfaktoren!$J268)/1000</f>
        <v>0</v>
      </c>
      <c r="L278" s="162"/>
      <c r="M278" s="163"/>
      <c r="N278" s="163"/>
    </row>
    <row r="279" spans="1:1024" ht="13.5" customHeight="1" x14ac:dyDescent="0.3">
      <c r="B279" s="422"/>
      <c r="C279" s="421" t="str">
        <f>Emissionsfaktoren!C269</f>
        <v>Fernkälte</v>
      </c>
      <c r="D279" s="548" t="str">
        <f>Emissionsfaktoren!D269</f>
        <v>Lieferant Wien Energie</v>
      </c>
      <c r="E279" s="430"/>
      <c r="F279" s="132" t="str">
        <f>Emissionsfaktoren!F269</f>
        <v xml:space="preserve">kWh </v>
      </c>
      <c r="G279" s="119">
        <f>('Eingabe Daten'!G270*Emissionsfaktoren!$G269)/1000</f>
        <v>0</v>
      </c>
      <c r="H279" s="120">
        <f>('Eingabe Daten'!$G270*Emissionsfaktoren!$H269)/1000</f>
        <v>0</v>
      </c>
      <c r="I279" s="120">
        <f>('Eingabe Daten'!$G270*Emissionsfaktoren!$I269)/1000</f>
        <v>0</v>
      </c>
      <c r="J279" s="121">
        <f>('Eingabe Daten'!$G270*Emissionsfaktoren!$J269)/1000</f>
        <v>0</v>
      </c>
      <c r="L279" s="162"/>
      <c r="M279" s="163"/>
      <c r="N279" s="163"/>
    </row>
    <row r="280" spans="1:1024" ht="13.5" customHeight="1" x14ac:dyDescent="0.3">
      <c r="B280" s="422"/>
      <c r="C280" s="421"/>
      <c r="D280" s="548"/>
      <c r="E280" s="430"/>
      <c r="F280" s="132" t="str">
        <f>Emissionsfaktoren!F270</f>
        <v>MWh</v>
      </c>
      <c r="G280" s="119">
        <f>('Eingabe Daten'!G271*Emissionsfaktoren!$G270)/1000</f>
        <v>0</v>
      </c>
      <c r="H280" s="120">
        <f>('Eingabe Daten'!$G271*Emissionsfaktoren!$H270)/1000</f>
        <v>0</v>
      </c>
      <c r="I280" s="120">
        <f>('Eingabe Daten'!$G271*Emissionsfaktoren!$I270)/1000</f>
        <v>0</v>
      </c>
      <c r="J280" s="121">
        <f>('Eingabe Daten'!$G271*Emissionsfaktoren!$J270)/1000</f>
        <v>0</v>
      </c>
      <c r="L280" s="162"/>
      <c r="M280" s="163"/>
      <c r="N280" s="163"/>
    </row>
    <row r="281" spans="1:1024" ht="13.5" customHeight="1" x14ac:dyDescent="0.3">
      <c r="B281" s="422"/>
      <c r="C281" s="421"/>
      <c r="D281" s="548" t="str">
        <f>Emissionsfaktoren!D271</f>
        <v>Lieferant Linz AG</v>
      </c>
      <c r="E281" s="430"/>
      <c r="F281" s="132" t="str">
        <f>Emissionsfaktoren!F271</f>
        <v xml:space="preserve">kWh </v>
      </c>
      <c r="G281" s="119">
        <f>('Eingabe Daten'!G272*Emissionsfaktoren!$G271)/1000</f>
        <v>0</v>
      </c>
      <c r="H281" s="120">
        <f>('Eingabe Daten'!$G272*Emissionsfaktoren!$H271)/1000</f>
        <v>0</v>
      </c>
      <c r="I281" s="120">
        <f>('Eingabe Daten'!$G272*Emissionsfaktoren!$I271)/1000</f>
        <v>0</v>
      </c>
      <c r="J281" s="121">
        <f>('Eingabe Daten'!$G272*Emissionsfaktoren!$J271)/1000</f>
        <v>0</v>
      </c>
      <c r="L281" s="162"/>
      <c r="M281" s="163"/>
      <c r="N281" s="163"/>
    </row>
    <row r="282" spans="1:1024" ht="13.5" customHeight="1" x14ac:dyDescent="0.3">
      <c r="B282" s="422"/>
      <c r="C282" s="421"/>
      <c r="D282" s="548"/>
      <c r="E282" s="430"/>
      <c r="F282" s="132" t="str">
        <f>Emissionsfaktoren!F272</f>
        <v>MWh</v>
      </c>
      <c r="G282" s="119">
        <f>('Eingabe Daten'!G273*Emissionsfaktoren!$G272)/1000</f>
        <v>0</v>
      </c>
      <c r="H282" s="120">
        <f>('Eingabe Daten'!$G273*Emissionsfaktoren!$H272)/1000</f>
        <v>0</v>
      </c>
      <c r="I282" s="120">
        <f>('Eingabe Daten'!$G273*Emissionsfaktoren!$I272)/1000</f>
        <v>0</v>
      </c>
      <c r="J282" s="121">
        <f>('Eingabe Daten'!$G273*Emissionsfaktoren!$J272)/1000</f>
        <v>0</v>
      </c>
      <c r="L282" s="162"/>
      <c r="M282" s="163"/>
      <c r="N282" s="163"/>
    </row>
    <row r="283" spans="1:1024" ht="13.5" customHeight="1" x14ac:dyDescent="0.3">
      <c r="B283" s="422"/>
      <c r="C283" s="421"/>
      <c r="D283" s="548" t="str">
        <f>Emissionsfaktoren!D273</f>
        <v>Fernkälte-Mix</v>
      </c>
      <c r="E283" s="430"/>
      <c r="F283" s="132" t="str">
        <f>Emissionsfaktoren!F273</f>
        <v xml:space="preserve">kWh </v>
      </c>
      <c r="G283" s="119">
        <f>('Eingabe Daten'!G274*Emissionsfaktoren!$G273)/1000</f>
        <v>0</v>
      </c>
      <c r="H283" s="120">
        <f>('Eingabe Daten'!$G274*Emissionsfaktoren!$H273)/1000</f>
        <v>0</v>
      </c>
      <c r="I283" s="120">
        <f>('Eingabe Daten'!$G274*Emissionsfaktoren!$I273)/1000</f>
        <v>0</v>
      </c>
      <c r="J283" s="121">
        <f>('Eingabe Daten'!$G274*Emissionsfaktoren!$J273)/1000</f>
        <v>0</v>
      </c>
      <c r="L283" s="162"/>
      <c r="M283" s="163"/>
      <c r="N283" s="163"/>
    </row>
    <row r="284" spans="1:1024" x14ac:dyDescent="0.3">
      <c r="B284" s="422"/>
      <c r="C284" s="421"/>
      <c r="D284" s="548"/>
      <c r="E284" s="430"/>
      <c r="F284" s="132" t="str">
        <f>Emissionsfaktoren!F274</f>
        <v>MWh</v>
      </c>
      <c r="G284" s="119">
        <f>('Eingabe Daten'!G275*Emissionsfaktoren!$G274)/1000</f>
        <v>0</v>
      </c>
      <c r="H284" s="120">
        <f>('Eingabe Daten'!$G275*Emissionsfaktoren!$H274)/1000</f>
        <v>0</v>
      </c>
      <c r="I284" s="120">
        <f>('Eingabe Daten'!$G275*Emissionsfaktoren!$I274)/1000</f>
        <v>0</v>
      </c>
      <c r="J284" s="121">
        <f>('Eingabe Daten'!$G275*Emissionsfaktoren!$J274)/1000</f>
        <v>0</v>
      </c>
      <c r="L284" s="162"/>
      <c r="M284" s="163"/>
      <c r="N284" s="163"/>
    </row>
    <row r="285" spans="1:1024" ht="13.5" customHeight="1" x14ac:dyDescent="0.3">
      <c r="B285" s="414" t="s">
        <v>297</v>
      </c>
      <c r="C285" s="415" t="str">
        <f>Emissionsfaktoren!C275</f>
        <v xml:space="preserve">Kältemittel </v>
      </c>
      <c r="D285" s="415"/>
      <c r="E285" s="122" t="str">
        <f>Emissionsfaktoren!E275</f>
        <v>R22</v>
      </c>
      <c r="F285" s="122" t="str">
        <f>Emissionsfaktoren!F275</f>
        <v>kg</v>
      </c>
      <c r="G285" s="119">
        <f>('Eingabe Daten'!G276*Emissionsfaktoren!$G275)/1000</f>
        <v>0</v>
      </c>
      <c r="H285" s="120">
        <f>('Eingabe Daten'!$G276*Emissionsfaktoren!$H275)/1000</f>
        <v>0</v>
      </c>
      <c r="I285" s="120">
        <f>('Eingabe Daten'!$G276*Emissionsfaktoren!$I275)/1000</f>
        <v>0</v>
      </c>
      <c r="J285" s="121">
        <f>('Eingabe Daten'!$G276*Emissionsfaktoren!$J275)/1000</f>
        <v>0</v>
      </c>
      <c r="L285" s="162"/>
      <c r="M285" s="163"/>
      <c r="N285" s="163"/>
    </row>
    <row r="286" spans="1:1024" x14ac:dyDescent="0.3">
      <c r="B286" s="414"/>
      <c r="C286" s="415"/>
      <c r="D286" s="415"/>
      <c r="E286" s="122" t="str">
        <f>Emissionsfaktoren!E276</f>
        <v>R401a</v>
      </c>
      <c r="F286" s="122" t="str">
        <f>Emissionsfaktoren!F276</f>
        <v>kg</v>
      </c>
      <c r="G286" s="119">
        <f>('Eingabe Daten'!G277*Emissionsfaktoren!$G276)/1000</f>
        <v>0</v>
      </c>
      <c r="H286" s="120">
        <f>('Eingabe Daten'!$G277*Emissionsfaktoren!$H276)/1000</f>
        <v>0</v>
      </c>
      <c r="I286" s="120">
        <f>('Eingabe Daten'!$G277*Emissionsfaktoren!$I276)/1000</f>
        <v>0</v>
      </c>
      <c r="J286" s="121">
        <f>('Eingabe Daten'!$G277*Emissionsfaktoren!$J276)/1000</f>
        <v>0</v>
      </c>
      <c r="L286" s="162"/>
      <c r="M286" s="163"/>
      <c r="N286" s="163"/>
    </row>
    <row r="287" spans="1:1024" s="123" customFormat="1" x14ac:dyDescent="0.3">
      <c r="A287" s="7"/>
      <c r="B287" s="414"/>
      <c r="C287" s="415"/>
      <c r="D287" s="415"/>
      <c r="E287" s="122" t="str">
        <f>Emissionsfaktoren!E277</f>
        <v>R152a</v>
      </c>
      <c r="F287" s="122" t="str">
        <f>Emissionsfaktoren!F277</f>
        <v>kg</v>
      </c>
      <c r="G287" s="119">
        <f>('Eingabe Daten'!G278*Emissionsfaktoren!$G277)/1000</f>
        <v>0</v>
      </c>
      <c r="H287" s="120">
        <f>('Eingabe Daten'!$G278*Emissionsfaktoren!$H277)/1000</f>
        <v>0</v>
      </c>
      <c r="I287" s="120">
        <f>('Eingabe Daten'!$G278*Emissionsfaktoren!$I277)/1000</f>
        <v>0</v>
      </c>
      <c r="J287" s="121">
        <f>('Eingabe Daten'!$G278*Emissionsfaktoren!$J277)/1000</f>
        <v>0</v>
      </c>
      <c r="K287"/>
      <c r="L287" s="162"/>
      <c r="M287" s="163"/>
      <c r="N287" s="163"/>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row>
    <row r="288" spans="1:1024" s="123" customFormat="1" x14ac:dyDescent="0.3">
      <c r="A288" s="7"/>
      <c r="B288" s="414"/>
      <c r="C288" s="415"/>
      <c r="D288" s="415"/>
      <c r="E288" s="122" t="str">
        <f>Emissionsfaktoren!E278</f>
        <v>R124</v>
      </c>
      <c r="F288" s="122" t="str">
        <f>Emissionsfaktoren!F278</f>
        <v>kg</v>
      </c>
      <c r="G288" s="119">
        <f>('Eingabe Daten'!G279*Emissionsfaktoren!$G278)/1000</f>
        <v>0</v>
      </c>
      <c r="H288" s="120">
        <f>('Eingabe Daten'!$G279*Emissionsfaktoren!$H278)/1000</f>
        <v>0</v>
      </c>
      <c r="I288" s="120">
        <f>('Eingabe Daten'!$G279*Emissionsfaktoren!$I278)/1000</f>
        <v>0</v>
      </c>
      <c r="J288" s="121">
        <f>('Eingabe Daten'!$G279*Emissionsfaktoren!$J278)/1000</f>
        <v>0</v>
      </c>
      <c r="K288"/>
      <c r="L288" s="162"/>
      <c r="M288" s="163"/>
      <c r="N288" s="163"/>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c r="AMB288"/>
      <c r="AMC288"/>
      <c r="AMD288"/>
      <c r="AME288"/>
      <c r="AMF288"/>
      <c r="AMG288"/>
      <c r="AMH288"/>
      <c r="AMI288"/>
      <c r="AMJ288"/>
    </row>
    <row r="289" spans="2:14" x14ac:dyDescent="0.3">
      <c r="B289" s="414"/>
      <c r="C289" s="415"/>
      <c r="D289" s="415"/>
      <c r="E289" s="122" t="str">
        <f>Emissionsfaktoren!E279</f>
        <v>DI 36</v>
      </c>
      <c r="F289" s="122" t="str">
        <f>Emissionsfaktoren!F279</f>
        <v>kg</v>
      </c>
      <c r="G289" s="119">
        <f>('Eingabe Daten'!G280*Emissionsfaktoren!$G279)/1000</f>
        <v>0</v>
      </c>
      <c r="H289" s="120">
        <f>('Eingabe Daten'!$G280*Emissionsfaktoren!$H279)/1000</f>
        <v>0</v>
      </c>
      <c r="I289" s="120">
        <f>('Eingabe Daten'!$G280*Emissionsfaktoren!$I279)/1000</f>
        <v>0</v>
      </c>
      <c r="J289" s="121">
        <f>('Eingabe Daten'!$G280*Emissionsfaktoren!$J279)/1000</f>
        <v>0</v>
      </c>
      <c r="L289" s="162"/>
      <c r="M289" s="163"/>
      <c r="N289" s="163"/>
    </row>
    <row r="290" spans="2:14" x14ac:dyDescent="0.3">
      <c r="B290" s="414"/>
      <c r="C290" s="415"/>
      <c r="D290" s="415"/>
      <c r="E290" s="122" t="str">
        <f>Emissionsfaktoren!E280</f>
        <v>R600</v>
      </c>
      <c r="F290" s="122" t="str">
        <f>Emissionsfaktoren!F280</f>
        <v>kg</v>
      </c>
      <c r="G290" s="119">
        <f>('Eingabe Daten'!G281*Emissionsfaktoren!$G280)/1000</f>
        <v>0</v>
      </c>
      <c r="H290" s="120">
        <f>('Eingabe Daten'!$G281*Emissionsfaktoren!$H280)/1000</f>
        <v>0</v>
      </c>
      <c r="I290" s="120">
        <f>('Eingabe Daten'!$G281*Emissionsfaktoren!$I280)/1000</f>
        <v>0</v>
      </c>
      <c r="J290" s="121">
        <f>('Eingabe Daten'!$G281*Emissionsfaktoren!$J280)/1000</f>
        <v>0</v>
      </c>
      <c r="L290" s="162"/>
      <c r="M290" s="163"/>
      <c r="N290" s="163"/>
    </row>
    <row r="291" spans="2:14" x14ac:dyDescent="0.3">
      <c r="B291" s="414"/>
      <c r="C291" s="415"/>
      <c r="D291" s="415"/>
      <c r="E291" s="122" t="str">
        <f>Emissionsfaktoren!E281</f>
        <v>R134a</v>
      </c>
      <c r="F291" s="122" t="str">
        <f>Emissionsfaktoren!F281</f>
        <v>kg</v>
      </c>
      <c r="G291" s="119">
        <f>('Eingabe Daten'!G282*Emissionsfaktoren!$G281)/1000</f>
        <v>0</v>
      </c>
      <c r="H291" s="120">
        <f>('Eingabe Daten'!$G282*Emissionsfaktoren!$H281)/1000</f>
        <v>0</v>
      </c>
      <c r="I291" s="120">
        <f>('Eingabe Daten'!$G282*Emissionsfaktoren!$I281)/1000</f>
        <v>0</v>
      </c>
      <c r="J291" s="121">
        <f>('Eingabe Daten'!$G282*Emissionsfaktoren!$J281)/1000</f>
        <v>0</v>
      </c>
      <c r="L291" s="162"/>
      <c r="M291" s="163"/>
      <c r="N291" s="163"/>
    </row>
    <row r="292" spans="2:14" x14ac:dyDescent="0.3">
      <c r="B292" s="414"/>
      <c r="C292" s="415"/>
      <c r="D292" s="415"/>
      <c r="E292" s="122" t="str">
        <f>Emissionsfaktoren!E282</f>
        <v>R410A</v>
      </c>
      <c r="F292" s="122" t="str">
        <f>Emissionsfaktoren!F282</f>
        <v>kg</v>
      </c>
      <c r="G292" s="119">
        <f>('Eingabe Daten'!G283*Emissionsfaktoren!$G282)/1000</f>
        <v>0</v>
      </c>
      <c r="H292" s="120">
        <f>('Eingabe Daten'!$G283*Emissionsfaktoren!$H282)/1000</f>
        <v>0</v>
      </c>
      <c r="I292" s="120">
        <f>('Eingabe Daten'!$G283*Emissionsfaktoren!$I282)/1000</f>
        <v>0</v>
      </c>
      <c r="J292" s="121">
        <f>('Eingabe Daten'!$G283*Emissionsfaktoren!$J282)/1000</f>
        <v>0</v>
      </c>
      <c r="L292" s="162"/>
      <c r="M292" s="163"/>
      <c r="N292" s="163"/>
    </row>
    <row r="293" spans="2:14" x14ac:dyDescent="0.3">
      <c r="B293" s="414"/>
      <c r="C293" s="415"/>
      <c r="D293" s="415"/>
      <c r="E293" s="122" t="str">
        <f>Emissionsfaktoren!E283</f>
        <v>R32</v>
      </c>
      <c r="F293" s="122" t="str">
        <f>Emissionsfaktoren!F283</f>
        <v>kg</v>
      </c>
      <c r="G293" s="119">
        <f>('Eingabe Daten'!G284*Emissionsfaktoren!$G283)/1000</f>
        <v>0</v>
      </c>
      <c r="H293" s="120">
        <f>('Eingabe Daten'!$G284*Emissionsfaktoren!$H283)/1000</f>
        <v>0</v>
      </c>
      <c r="I293" s="120">
        <f>('Eingabe Daten'!$G284*Emissionsfaktoren!$I283)/1000</f>
        <v>0</v>
      </c>
      <c r="J293" s="121">
        <f>('Eingabe Daten'!$G284*Emissionsfaktoren!$J283)/1000</f>
        <v>0</v>
      </c>
      <c r="L293" s="162"/>
      <c r="M293" s="163"/>
      <c r="N293" s="163"/>
    </row>
    <row r="294" spans="2:14" x14ac:dyDescent="0.3">
      <c r="B294" s="414"/>
      <c r="C294" s="415"/>
      <c r="D294" s="415"/>
      <c r="E294" s="122" t="str">
        <f>Emissionsfaktoren!E284</f>
        <v>R125</v>
      </c>
      <c r="F294" s="122" t="str">
        <f>Emissionsfaktoren!F284</f>
        <v>kg</v>
      </c>
      <c r="G294" s="119">
        <f>('Eingabe Daten'!G285*Emissionsfaktoren!$G284)/1000</f>
        <v>0</v>
      </c>
      <c r="H294" s="120">
        <f>('Eingabe Daten'!$G285*Emissionsfaktoren!$H284)/1000</f>
        <v>0</v>
      </c>
      <c r="I294" s="120">
        <f>('Eingabe Daten'!$G285*Emissionsfaktoren!$I284)/1000</f>
        <v>0</v>
      </c>
      <c r="J294" s="121">
        <f>('Eingabe Daten'!$G285*Emissionsfaktoren!$J284)/1000</f>
        <v>0</v>
      </c>
      <c r="L294" s="162"/>
      <c r="M294" s="163"/>
      <c r="N294" s="163"/>
    </row>
    <row r="295" spans="2:14" x14ac:dyDescent="0.3">
      <c r="B295" s="414"/>
      <c r="C295" s="415"/>
      <c r="D295" s="415"/>
      <c r="E295" s="122" t="str">
        <f>Emissionsfaktoren!E285</f>
        <v>R407c</v>
      </c>
      <c r="F295" s="122" t="str">
        <f>Emissionsfaktoren!F285</f>
        <v>kg</v>
      </c>
      <c r="G295" s="119">
        <f>('Eingabe Daten'!G286*Emissionsfaktoren!$G285)/1000</f>
        <v>0</v>
      </c>
      <c r="H295" s="120">
        <f>('Eingabe Daten'!$G286*Emissionsfaktoren!$H285)/1000</f>
        <v>0</v>
      </c>
      <c r="I295" s="120">
        <f>('Eingabe Daten'!$G286*Emissionsfaktoren!$I285)/1000</f>
        <v>0</v>
      </c>
      <c r="J295" s="121">
        <f>('Eingabe Daten'!$G286*Emissionsfaktoren!$J285)/1000</f>
        <v>0</v>
      </c>
      <c r="L295" s="162"/>
      <c r="M295" s="163"/>
      <c r="N295" s="163"/>
    </row>
    <row r="296" spans="2:14" x14ac:dyDescent="0.3">
      <c r="B296" s="414"/>
      <c r="C296" s="415"/>
      <c r="D296" s="415"/>
      <c r="E296" s="122" t="str">
        <f>Emissionsfaktoren!E286</f>
        <v>R413A</v>
      </c>
      <c r="F296" s="122" t="str">
        <f>Emissionsfaktoren!F286</f>
        <v>kg</v>
      </c>
      <c r="G296" s="119">
        <f>('Eingabe Daten'!G287*Emissionsfaktoren!$G286)/1000</f>
        <v>0</v>
      </c>
      <c r="H296" s="120">
        <f>('Eingabe Daten'!$G287*Emissionsfaktoren!$H286)/1000</f>
        <v>0</v>
      </c>
      <c r="I296" s="120">
        <f>('Eingabe Daten'!$G287*Emissionsfaktoren!$I286)/1000</f>
        <v>0</v>
      </c>
      <c r="J296" s="121">
        <f>('Eingabe Daten'!$G287*Emissionsfaktoren!$J286)/1000</f>
        <v>0</v>
      </c>
      <c r="L296" s="162"/>
      <c r="M296" s="163"/>
      <c r="N296" s="163"/>
    </row>
    <row r="297" spans="2:14" x14ac:dyDescent="0.3">
      <c r="B297" s="414"/>
      <c r="C297" s="415"/>
      <c r="D297" s="415"/>
      <c r="E297" s="122" t="str">
        <f>Emissionsfaktoren!E287</f>
        <v>R218</v>
      </c>
      <c r="F297" s="122" t="str">
        <f>Emissionsfaktoren!F287</f>
        <v>kg</v>
      </c>
      <c r="G297" s="119">
        <f>('Eingabe Daten'!G288*Emissionsfaktoren!$G287)/1000</f>
        <v>0</v>
      </c>
      <c r="H297" s="120">
        <f>('Eingabe Daten'!$G288*Emissionsfaktoren!$H287)/1000</f>
        <v>0</v>
      </c>
      <c r="I297" s="120">
        <f>('Eingabe Daten'!$G288*Emissionsfaktoren!$I287)/1000</f>
        <v>0</v>
      </c>
      <c r="J297" s="121">
        <f>('Eingabe Daten'!$G288*Emissionsfaktoren!$J287)/1000</f>
        <v>0</v>
      </c>
      <c r="L297" s="162"/>
      <c r="M297" s="163"/>
      <c r="N297" s="163"/>
    </row>
    <row r="298" spans="2:14" x14ac:dyDescent="0.3">
      <c r="B298" s="414"/>
      <c r="C298" s="415"/>
      <c r="D298" s="415"/>
      <c r="E298" s="122" t="str">
        <f>Emissionsfaktoren!E288</f>
        <v>R600a</v>
      </c>
      <c r="F298" s="122" t="str">
        <f>Emissionsfaktoren!F288</f>
        <v>kg</v>
      </c>
      <c r="G298" s="119">
        <f>('Eingabe Daten'!G289*Emissionsfaktoren!$G288)/1000</f>
        <v>0</v>
      </c>
      <c r="H298" s="120">
        <f>('Eingabe Daten'!$G289*Emissionsfaktoren!$H288)/1000</f>
        <v>0</v>
      </c>
      <c r="I298" s="120">
        <f>('Eingabe Daten'!$G289*Emissionsfaktoren!$I288)/1000</f>
        <v>0</v>
      </c>
      <c r="J298" s="121">
        <f>('Eingabe Daten'!$G289*Emissionsfaktoren!$J288)/1000</f>
        <v>0</v>
      </c>
      <c r="L298" s="162"/>
      <c r="M298" s="163"/>
      <c r="N298" s="163"/>
    </row>
    <row r="299" spans="2:14" x14ac:dyDescent="0.3">
      <c r="B299" s="414"/>
      <c r="C299" s="415"/>
      <c r="D299" s="415"/>
      <c r="E299" s="122" t="str">
        <f>Emissionsfaktoren!E289</f>
        <v>R422D</v>
      </c>
      <c r="F299" s="122" t="str">
        <f>Emissionsfaktoren!F289</f>
        <v>kg</v>
      </c>
      <c r="G299" s="119">
        <f>('Eingabe Daten'!G290*Emissionsfaktoren!$G289)/1000</f>
        <v>0</v>
      </c>
      <c r="H299" s="120">
        <f>('Eingabe Daten'!$G290*Emissionsfaktoren!$H289)/1000</f>
        <v>0</v>
      </c>
      <c r="I299" s="120">
        <f>('Eingabe Daten'!$G290*Emissionsfaktoren!$I289)/1000</f>
        <v>0</v>
      </c>
      <c r="J299" s="121">
        <f>('Eingabe Daten'!$G290*Emissionsfaktoren!$J289)/1000</f>
        <v>0</v>
      </c>
      <c r="L299" s="162"/>
      <c r="M299" s="163"/>
      <c r="N299" s="163"/>
    </row>
    <row r="300" spans="2:14" x14ac:dyDescent="0.3">
      <c r="B300" s="414"/>
      <c r="C300" s="415"/>
      <c r="D300" s="415"/>
      <c r="E300" s="122" t="str">
        <f>Emissionsfaktoren!E290</f>
        <v>DI44</v>
      </c>
      <c r="F300" s="122" t="str">
        <f>Emissionsfaktoren!F290</f>
        <v>kg</v>
      </c>
      <c r="G300" s="119">
        <f>('Eingabe Daten'!G291*Emissionsfaktoren!$G290)/1000</f>
        <v>0</v>
      </c>
      <c r="H300" s="120">
        <f>('Eingabe Daten'!$G291*Emissionsfaktoren!$H290)/1000</f>
        <v>0</v>
      </c>
      <c r="I300" s="120">
        <f>('Eingabe Daten'!$G291*Emissionsfaktoren!$I290)/1000</f>
        <v>0</v>
      </c>
      <c r="J300" s="121">
        <f>('Eingabe Daten'!$G291*Emissionsfaktoren!$J290)/1000</f>
        <v>0</v>
      </c>
      <c r="L300" s="162"/>
      <c r="M300" s="163"/>
      <c r="N300" s="163"/>
    </row>
    <row r="301" spans="2:14" x14ac:dyDescent="0.3">
      <c r="B301" s="414"/>
      <c r="C301" s="415"/>
      <c r="D301" s="415"/>
      <c r="E301" s="122" t="str">
        <f>Emissionsfaktoren!E291</f>
        <v>R143A</v>
      </c>
      <c r="F301" s="122" t="str">
        <f>Emissionsfaktoren!F291</f>
        <v>kg</v>
      </c>
      <c r="G301" s="119">
        <f>('Eingabe Daten'!G292*Emissionsfaktoren!$G291)/1000</f>
        <v>0</v>
      </c>
      <c r="H301" s="120">
        <f>('Eingabe Daten'!$G292*Emissionsfaktoren!$H291)/1000</f>
        <v>0</v>
      </c>
      <c r="I301" s="120">
        <f>('Eingabe Daten'!$G292*Emissionsfaktoren!$I291)/1000</f>
        <v>0</v>
      </c>
      <c r="J301" s="121">
        <f>('Eingabe Daten'!$G292*Emissionsfaktoren!$J291)/1000</f>
        <v>0</v>
      </c>
      <c r="L301" s="162"/>
      <c r="M301" s="163"/>
      <c r="N301" s="163"/>
    </row>
    <row r="302" spans="2:14" x14ac:dyDescent="0.3">
      <c r="B302" s="414"/>
      <c r="C302" s="415"/>
      <c r="D302" s="415"/>
      <c r="E302" s="122" t="str">
        <f>Emissionsfaktoren!E292</f>
        <v>R290</v>
      </c>
      <c r="F302" s="122" t="str">
        <f>Emissionsfaktoren!F292</f>
        <v>kg</v>
      </c>
      <c r="G302" s="119">
        <f>('Eingabe Daten'!G293*Emissionsfaktoren!$G292)/1000</f>
        <v>0</v>
      </c>
      <c r="H302" s="120">
        <f>('Eingabe Daten'!$G293*Emissionsfaktoren!$H292)/1000</f>
        <v>0</v>
      </c>
      <c r="I302" s="120">
        <f>('Eingabe Daten'!$G293*Emissionsfaktoren!$I292)/1000</f>
        <v>0</v>
      </c>
      <c r="J302" s="121">
        <f>('Eingabe Daten'!$G293*Emissionsfaktoren!$J292)/1000</f>
        <v>0</v>
      </c>
      <c r="L302" s="162"/>
      <c r="M302" s="163"/>
      <c r="N302" s="163"/>
    </row>
    <row r="303" spans="2:14" x14ac:dyDescent="0.3">
      <c r="B303" s="414"/>
      <c r="C303" s="415"/>
      <c r="D303" s="415"/>
      <c r="E303" s="122" t="str">
        <f>Emissionsfaktoren!E293</f>
        <v>R402a</v>
      </c>
      <c r="F303" s="122" t="str">
        <f>Emissionsfaktoren!F293</f>
        <v>kg</v>
      </c>
      <c r="G303" s="119">
        <f>('Eingabe Daten'!G294*Emissionsfaktoren!$G293)/1000</f>
        <v>0</v>
      </c>
      <c r="H303" s="120">
        <f>('Eingabe Daten'!$G294*Emissionsfaktoren!$H293)/1000</f>
        <v>0</v>
      </c>
      <c r="I303" s="120">
        <f>('Eingabe Daten'!$G294*Emissionsfaktoren!$I293)/1000</f>
        <v>0</v>
      </c>
      <c r="J303" s="121">
        <f>('Eingabe Daten'!$G294*Emissionsfaktoren!$J293)/1000</f>
        <v>0</v>
      </c>
      <c r="L303" s="162"/>
      <c r="M303" s="163"/>
      <c r="N303" s="163"/>
    </row>
    <row r="304" spans="2:14" x14ac:dyDescent="0.3">
      <c r="B304" s="414"/>
      <c r="C304" s="415"/>
      <c r="D304" s="415"/>
      <c r="E304" s="122" t="str">
        <f>Emissionsfaktoren!E294</f>
        <v>R402B</v>
      </c>
      <c r="F304" s="122" t="str">
        <f>Emissionsfaktoren!F294</f>
        <v>kg</v>
      </c>
      <c r="G304" s="119">
        <f>('Eingabe Daten'!G295*Emissionsfaktoren!$G294)/1000</f>
        <v>0</v>
      </c>
      <c r="H304" s="120">
        <f>('Eingabe Daten'!$G295*Emissionsfaktoren!$H294)/1000</f>
        <v>0</v>
      </c>
      <c r="I304" s="120">
        <f>('Eingabe Daten'!$G295*Emissionsfaktoren!$I294)/1000</f>
        <v>0</v>
      </c>
      <c r="J304" s="121">
        <f>('Eingabe Daten'!$G295*Emissionsfaktoren!$J294)/1000</f>
        <v>0</v>
      </c>
      <c r="L304" s="162"/>
      <c r="M304" s="163"/>
      <c r="N304" s="163"/>
    </row>
    <row r="305" spans="2:14" x14ac:dyDescent="0.3">
      <c r="B305" s="414"/>
      <c r="C305" s="415"/>
      <c r="D305" s="415"/>
      <c r="E305" s="122" t="str">
        <f>Emissionsfaktoren!E295</f>
        <v>R401B</v>
      </c>
      <c r="F305" s="122" t="str">
        <f>Emissionsfaktoren!F295</f>
        <v>kg</v>
      </c>
      <c r="G305" s="119">
        <f>('Eingabe Daten'!G296*Emissionsfaktoren!$G295)/1000</f>
        <v>0</v>
      </c>
      <c r="H305" s="120">
        <f>('Eingabe Daten'!$G296*Emissionsfaktoren!$H295)/1000</f>
        <v>0</v>
      </c>
      <c r="I305" s="120">
        <f>('Eingabe Daten'!$G296*Emissionsfaktoren!$I295)/1000</f>
        <v>0</v>
      </c>
      <c r="J305" s="121">
        <f>('Eingabe Daten'!$G296*Emissionsfaktoren!$J295)/1000</f>
        <v>0</v>
      </c>
      <c r="L305" s="162"/>
      <c r="M305" s="163"/>
      <c r="N305" s="163"/>
    </row>
    <row r="306" spans="2:14" x14ac:dyDescent="0.3">
      <c r="B306" s="414"/>
      <c r="C306" s="415"/>
      <c r="D306" s="415"/>
      <c r="E306" s="122" t="str">
        <f>Emissionsfaktoren!E296</f>
        <v>R507</v>
      </c>
      <c r="F306" s="122" t="str">
        <f>Emissionsfaktoren!F296</f>
        <v>kg</v>
      </c>
      <c r="G306" s="119">
        <f>('Eingabe Daten'!G297*Emissionsfaktoren!$G296)/1000</f>
        <v>0</v>
      </c>
      <c r="H306" s="120">
        <f>('Eingabe Daten'!$G297*Emissionsfaktoren!$H296)/1000</f>
        <v>0</v>
      </c>
      <c r="I306" s="120">
        <f>('Eingabe Daten'!$G297*Emissionsfaktoren!$I296)/1000</f>
        <v>0</v>
      </c>
      <c r="J306" s="121">
        <f>('Eingabe Daten'!$G297*Emissionsfaktoren!$J296)/1000</f>
        <v>0</v>
      </c>
      <c r="L306" s="162"/>
      <c r="M306" s="163"/>
      <c r="N306" s="163"/>
    </row>
    <row r="307" spans="2:14" x14ac:dyDescent="0.3">
      <c r="B307" s="414"/>
      <c r="C307" s="415"/>
      <c r="D307" s="415"/>
      <c r="E307" s="122" t="str">
        <f>Emissionsfaktoren!E297</f>
        <v>R12</v>
      </c>
      <c r="F307" s="122" t="str">
        <f>Emissionsfaktoren!F297</f>
        <v>kg</v>
      </c>
      <c r="G307" s="119">
        <f>('Eingabe Daten'!G298*Emissionsfaktoren!$G297)/1000</f>
        <v>0</v>
      </c>
      <c r="H307" s="120">
        <f>('Eingabe Daten'!$G298*Emissionsfaktoren!$H297)/1000</f>
        <v>0</v>
      </c>
      <c r="I307" s="120">
        <f>('Eingabe Daten'!$G298*Emissionsfaktoren!$I297)/1000</f>
        <v>0</v>
      </c>
      <c r="J307" s="121">
        <f>('Eingabe Daten'!$G298*Emissionsfaktoren!$J297)/1000</f>
        <v>0</v>
      </c>
      <c r="L307" s="162"/>
      <c r="M307" s="163"/>
      <c r="N307" s="163"/>
    </row>
    <row r="308" spans="2:14" x14ac:dyDescent="0.3">
      <c r="B308" s="414"/>
      <c r="C308" s="415"/>
      <c r="D308" s="415"/>
      <c r="E308" s="122" t="str">
        <f>Emissionsfaktoren!E298</f>
        <v>R502</v>
      </c>
      <c r="F308" s="122" t="str">
        <f>Emissionsfaktoren!F298</f>
        <v>kg</v>
      </c>
      <c r="G308" s="119">
        <f>('Eingabe Daten'!G299*Emissionsfaktoren!$G298)/1000</f>
        <v>0</v>
      </c>
      <c r="H308" s="120">
        <f>('Eingabe Daten'!$G299*Emissionsfaktoren!$H298)/1000</f>
        <v>0</v>
      </c>
      <c r="I308" s="120">
        <f>('Eingabe Daten'!$G299*Emissionsfaktoren!$I298)/1000</f>
        <v>0</v>
      </c>
      <c r="J308" s="121">
        <f>('Eingabe Daten'!$G299*Emissionsfaktoren!$J298)/1000</f>
        <v>0</v>
      </c>
      <c r="L308" s="162"/>
      <c r="M308" s="163"/>
      <c r="N308" s="163"/>
    </row>
    <row r="309" spans="2:14" x14ac:dyDescent="0.3">
      <c r="B309" s="414"/>
      <c r="C309" s="415"/>
      <c r="D309" s="415"/>
      <c r="E309" s="122" t="str">
        <f>Emissionsfaktoren!E299</f>
        <v>R744</v>
      </c>
      <c r="F309" s="122" t="str">
        <f>Emissionsfaktoren!F299</f>
        <v>kg</v>
      </c>
      <c r="G309" s="119">
        <f>('Eingabe Daten'!G300*Emissionsfaktoren!$G299)/1000</f>
        <v>0</v>
      </c>
      <c r="H309" s="120">
        <f>('Eingabe Daten'!$G300*Emissionsfaktoren!$H299)/1000</f>
        <v>0</v>
      </c>
      <c r="I309" s="120">
        <f>('Eingabe Daten'!$G300*Emissionsfaktoren!$I299)/1000</f>
        <v>0</v>
      </c>
      <c r="J309" s="121">
        <f>('Eingabe Daten'!$G300*Emissionsfaktoren!$J299)/1000</f>
        <v>0</v>
      </c>
      <c r="L309" s="162"/>
      <c r="M309" s="163"/>
      <c r="N309" s="163"/>
    </row>
    <row r="310" spans="2:14" x14ac:dyDescent="0.3">
      <c r="B310" s="414"/>
      <c r="C310" s="415"/>
      <c r="D310" s="415"/>
      <c r="E310" s="122" t="str">
        <f>Emissionsfaktoren!E300</f>
        <v>R417A</v>
      </c>
      <c r="F310" s="122" t="str">
        <f>Emissionsfaktoren!F300</f>
        <v>kg</v>
      </c>
      <c r="G310" s="119">
        <f>('Eingabe Daten'!G301*Emissionsfaktoren!$G300)/1000</f>
        <v>0</v>
      </c>
      <c r="H310" s="120">
        <f>('Eingabe Daten'!$G301*Emissionsfaktoren!$H300)/1000</f>
        <v>0</v>
      </c>
      <c r="I310" s="120">
        <f>('Eingabe Daten'!$G301*Emissionsfaktoren!$I300)/1000</f>
        <v>0</v>
      </c>
      <c r="J310" s="121">
        <f>('Eingabe Daten'!$G301*Emissionsfaktoren!$J300)/1000</f>
        <v>0</v>
      </c>
      <c r="L310" s="162"/>
      <c r="M310" s="163"/>
      <c r="N310" s="163"/>
    </row>
    <row r="311" spans="2:14" x14ac:dyDescent="0.3">
      <c r="B311" s="414"/>
      <c r="C311" s="415"/>
      <c r="D311" s="415"/>
      <c r="E311" s="122" t="str">
        <f>Emissionsfaktoren!E301</f>
        <v>R115</v>
      </c>
      <c r="F311" s="122" t="str">
        <f>Emissionsfaktoren!F301</f>
        <v>kg</v>
      </c>
      <c r="G311" s="119">
        <f>('Eingabe Daten'!G302*Emissionsfaktoren!$G301)/1000</f>
        <v>0</v>
      </c>
      <c r="H311" s="120">
        <f>('Eingabe Daten'!$G302*Emissionsfaktoren!$H301)/1000</f>
        <v>0</v>
      </c>
      <c r="I311" s="120">
        <f>('Eingabe Daten'!$G302*Emissionsfaktoren!$I301)/1000</f>
        <v>0</v>
      </c>
      <c r="J311" s="121">
        <f>('Eingabe Daten'!$G302*Emissionsfaktoren!$J301)/1000</f>
        <v>0</v>
      </c>
      <c r="L311" s="162"/>
      <c r="M311" s="163"/>
      <c r="N311" s="163"/>
    </row>
    <row r="312" spans="2:14" x14ac:dyDescent="0.3">
      <c r="B312" s="414"/>
      <c r="C312" s="415"/>
      <c r="D312" s="415"/>
      <c r="E312" s="122" t="str">
        <f>Emissionsfaktoren!E302</f>
        <v>R404a</v>
      </c>
      <c r="F312" s="122" t="str">
        <f>Emissionsfaktoren!F302</f>
        <v>kg</v>
      </c>
      <c r="G312" s="119">
        <f>('Eingabe Daten'!G303*Emissionsfaktoren!$G302)/1000</f>
        <v>0</v>
      </c>
      <c r="H312" s="120">
        <f>('Eingabe Daten'!$G303*Emissionsfaktoren!$H302)/1000</f>
        <v>0</v>
      </c>
      <c r="I312" s="120">
        <f>('Eingabe Daten'!$G303*Emissionsfaktoren!$I302)/1000</f>
        <v>0</v>
      </c>
      <c r="J312" s="121">
        <f>('Eingabe Daten'!$G303*Emissionsfaktoren!$J302)/1000</f>
        <v>0</v>
      </c>
      <c r="L312" s="162"/>
      <c r="M312" s="163"/>
      <c r="N312" s="163"/>
    </row>
    <row r="313" spans="2:14" x14ac:dyDescent="0.3">
      <c r="B313" s="414"/>
      <c r="C313" s="415"/>
      <c r="D313" s="415"/>
      <c r="E313" s="122" t="str">
        <f>Emissionsfaktoren!E303</f>
        <v>R449A</v>
      </c>
      <c r="F313" s="122" t="str">
        <f>Emissionsfaktoren!F303</f>
        <v>kg</v>
      </c>
      <c r="G313" s="119">
        <f>('Eingabe Daten'!G304*Emissionsfaktoren!$G303)/1000</f>
        <v>0</v>
      </c>
      <c r="H313" s="120">
        <f>('Eingabe Daten'!$G304*Emissionsfaktoren!$H303)/1000</f>
        <v>0</v>
      </c>
      <c r="I313" s="120">
        <f>('Eingabe Daten'!$G304*Emissionsfaktoren!$I303)/1000</f>
        <v>0</v>
      </c>
      <c r="J313" s="121">
        <f>('Eingabe Daten'!$G304*Emissionsfaktoren!$J303)/1000</f>
        <v>0</v>
      </c>
      <c r="L313" s="162"/>
      <c r="M313" s="163"/>
      <c r="N313" s="163"/>
    </row>
    <row r="314" spans="2:14" x14ac:dyDescent="0.3">
      <c r="B314" s="414"/>
      <c r="C314" s="415"/>
      <c r="D314" s="415"/>
      <c r="E314" s="122" t="str">
        <f>Emissionsfaktoren!E304</f>
        <v>R407F</v>
      </c>
      <c r="F314" s="122" t="str">
        <f>Emissionsfaktoren!F304</f>
        <v>kg</v>
      </c>
      <c r="G314" s="119">
        <f>('Eingabe Daten'!G305*Emissionsfaktoren!$G304)/1000</f>
        <v>0</v>
      </c>
      <c r="H314" s="120">
        <f>('Eingabe Daten'!$G305*Emissionsfaktoren!$H304)/1000</f>
        <v>0</v>
      </c>
      <c r="I314" s="120">
        <f>('Eingabe Daten'!$G305*Emissionsfaktoren!$I304)/1000</f>
        <v>0</v>
      </c>
      <c r="J314" s="121">
        <f>('Eingabe Daten'!$G305*Emissionsfaktoren!$J304)/1000</f>
        <v>0</v>
      </c>
      <c r="L314" s="162"/>
      <c r="M314" s="163"/>
      <c r="N314" s="163"/>
    </row>
    <row r="315" spans="2:14" x14ac:dyDescent="0.3">
      <c r="B315" s="414"/>
      <c r="C315" s="415"/>
      <c r="D315" s="415"/>
      <c r="E315" s="122" t="str">
        <f>Emissionsfaktoren!E305</f>
        <v>R452a</v>
      </c>
      <c r="F315" s="122" t="str">
        <f>Emissionsfaktoren!F305</f>
        <v>kg</v>
      </c>
      <c r="G315" s="119">
        <f>('Eingabe Daten'!G306*Emissionsfaktoren!$G305)/1000</f>
        <v>0</v>
      </c>
      <c r="H315" s="120">
        <f>('Eingabe Daten'!$G306*Emissionsfaktoren!$H305)/1000</f>
        <v>0</v>
      </c>
      <c r="I315" s="120">
        <f>('Eingabe Daten'!$G306*Emissionsfaktoren!$I305)/1000</f>
        <v>0</v>
      </c>
      <c r="J315" s="121">
        <f>('Eingabe Daten'!$G306*Emissionsfaktoren!$J305)/1000</f>
        <v>0</v>
      </c>
      <c r="L315" s="162"/>
      <c r="M315" s="163"/>
      <c r="N315" s="163"/>
    </row>
    <row r="316" spans="2:14" ht="13.5" customHeight="1" x14ac:dyDescent="0.3">
      <c r="B316" s="414"/>
      <c r="C316" s="415" t="str">
        <f>Emissionsfaktoren!C306</f>
        <v>Lebensmittel</v>
      </c>
      <c r="D316" s="415"/>
      <c r="E316" s="122" t="str">
        <f>Emissionsfaktoren!E306</f>
        <v>Rindfleisch</v>
      </c>
      <c r="F316" s="122" t="str">
        <f>Emissionsfaktoren!F306</f>
        <v>kg</v>
      </c>
      <c r="G316" s="119">
        <f>('Eingabe Daten'!G307*Emissionsfaktoren!$G306)/1000</f>
        <v>0</v>
      </c>
      <c r="H316" s="120">
        <f>('Eingabe Daten'!$G307*Emissionsfaktoren!$H306)/1000</f>
        <v>0</v>
      </c>
      <c r="I316" s="120">
        <f>('Eingabe Daten'!$G307*Emissionsfaktoren!$I306)/1000</f>
        <v>0</v>
      </c>
      <c r="J316" s="121">
        <f>('Eingabe Daten'!$G307*Emissionsfaktoren!$J306)/1000</f>
        <v>0</v>
      </c>
      <c r="L316" s="162"/>
      <c r="M316" s="163"/>
      <c r="N316" s="163"/>
    </row>
    <row r="317" spans="2:14" ht="28.8" x14ac:dyDescent="0.3">
      <c r="B317" s="414"/>
      <c r="C317" s="415"/>
      <c r="D317" s="415"/>
      <c r="E317" s="122" t="str">
        <f>Emissionsfaktoren!E307</f>
        <v>Schweinefleisch (ausschließlich Österreich)</v>
      </c>
      <c r="F317" s="122" t="str">
        <f>Emissionsfaktoren!F307</f>
        <v>kg</v>
      </c>
      <c r="G317" s="119">
        <f>('Eingabe Daten'!G308*Emissionsfaktoren!$G307)/1000</f>
        <v>0</v>
      </c>
      <c r="H317" s="120">
        <f>('Eingabe Daten'!$G308*Emissionsfaktoren!$H307)/1000</f>
        <v>0</v>
      </c>
      <c r="I317" s="120">
        <f>('Eingabe Daten'!$G308*Emissionsfaktoren!$I307)/1000</f>
        <v>0</v>
      </c>
      <c r="J317" s="121">
        <f>('Eingabe Daten'!$G308*Emissionsfaktoren!$J307)/1000</f>
        <v>0</v>
      </c>
      <c r="L317" s="162"/>
      <c r="M317" s="163"/>
      <c r="N317" s="163"/>
    </row>
    <row r="318" spans="2:14" ht="28.8" x14ac:dyDescent="0.3">
      <c r="B318" s="414"/>
      <c r="C318" s="415"/>
      <c r="D318" s="415"/>
      <c r="E318" s="122" t="str">
        <f>Emissionsfaktoren!E308</f>
        <v>Schweinefleisch (Österreich und international)</v>
      </c>
      <c r="F318" s="122" t="str">
        <f>Emissionsfaktoren!F308</f>
        <v>kg</v>
      </c>
      <c r="G318" s="119">
        <f>('Eingabe Daten'!G309*Emissionsfaktoren!$G308)/1000</f>
        <v>0</v>
      </c>
      <c r="H318" s="120">
        <f>('Eingabe Daten'!$G309*Emissionsfaktoren!$H308)/1000</f>
        <v>0</v>
      </c>
      <c r="I318" s="120">
        <f>('Eingabe Daten'!$G309*Emissionsfaktoren!$I308)/1000</f>
        <v>0</v>
      </c>
      <c r="J318" s="121">
        <f>('Eingabe Daten'!$G309*Emissionsfaktoren!$J308)/1000</f>
        <v>0</v>
      </c>
      <c r="L318" s="162"/>
      <c r="M318" s="163"/>
      <c r="N318" s="163"/>
    </row>
    <row r="319" spans="2:14" ht="28.8" x14ac:dyDescent="0.3">
      <c r="B319" s="414"/>
      <c r="C319" s="415"/>
      <c r="D319" s="415"/>
      <c r="E319" s="122" t="str">
        <f>Emissionsfaktoren!E309</f>
        <v>Geflügelfleisch (ausschließlich Österreich)</v>
      </c>
      <c r="F319" s="122" t="str">
        <f>Emissionsfaktoren!F309</f>
        <v>kg</v>
      </c>
      <c r="G319" s="119">
        <f>('Eingabe Daten'!G310*Emissionsfaktoren!$G309)/1000</f>
        <v>0</v>
      </c>
      <c r="H319" s="120">
        <f>('Eingabe Daten'!$G310*Emissionsfaktoren!$H309)/1000</f>
        <v>0</v>
      </c>
      <c r="I319" s="120">
        <f>('Eingabe Daten'!$G310*Emissionsfaktoren!$I309)/1000</f>
        <v>0</v>
      </c>
      <c r="J319" s="121">
        <f>('Eingabe Daten'!$G310*Emissionsfaktoren!$J309)/1000</f>
        <v>0</v>
      </c>
      <c r="L319" s="162"/>
      <c r="M319" s="163"/>
      <c r="N319" s="163"/>
    </row>
    <row r="320" spans="2:14" ht="28.8" x14ac:dyDescent="0.3">
      <c r="B320" s="414"/>
      <c r="C320" s="415"/>
      <c r="D320" s="415"/>
      <c r="E320" s="122" t="str">
        <f>Emissionsfaktoren!E310</f>
        <v>Geflügelfleisch (Österreich und international)</v>
      </c>
      <c r="F320" s="122" t="str">
        <f>Emissionsfaktoren!F310</f>
        <v>kg</v>
      </c>
      <c r="G320" s="119">
        <f>('Eingabe Daten'!G311*Emissionsfaktoren!$G310)/1000</f>
        <v>0</v>
      </c>
      <c r="H320" s="120">
        <f>('Eingabe Daten'!$G311*Emissionsfaktoren!$H310)/1000</f>
        <v>0</v>
      </c>
      <c r="I320" s="120">
        <f>('Eingabe Daten'!$G311*Emissionsfaktoren!$I310)/1000</f>
        <v>0</v>
      </c>
      <c r="J320" s="121">
        <f>('Eingabe Daten'!$G311*Emissionsfaktoren!$J310)/1000</f>
        <v>0</v>
      </c>
      <c r="L320" s="162"/>
      <c r="M320" s="163"/>
      <c r="N320" s="163"/>
    </row>
    <row r="321" spans="1:1024" x14ac:dyDescent="0.3">
      <c r="B321" s="414"/>
      <c r="C321" s="415"/>
      <c r="D321" s="415"/>
      <c r="E321" s="122" t="str">
        <f>Emissionsfaktoren!E311</f>
        <v>Fisch</v>
      </c>
      <c r="F321" s="122" t="str">
        <f>Emissionsfaktoren!F311</f>
        <v>kg</v>
      </c>
      <c r="G321" s="119">
        <f>('Eingabe Daten'!G312*Emissionsfaktoren!$G311)/1000</f>
        <v>0</v>
      </c>
      <c r="H321" s="120">
        <f>('Eingabe Daten'!$G312*Emissionsfaktoren!$H311)/1000</f>
        <v>0</v>
      </c>
      <c r="I321" s="120">
        <f>('Eingabe Daten'!$G312*Emissionsfaktoren!$I311)/1000</f>
        <v>0</v>
      </c>
      <c r="J321" s="121">
        <f>('Eingabe Daten'!$G312*Emissionsfaktoren!$J311)/1000</f>
        <v>0</v>
      </c>
      <c r="L321" s="162"/>
      <c r="M321" s="163"/>
      <c r="N321" s="163"/>
    </row>
    <row r="322" spans="1:1024" x14ac:dyDescent="0.3">
      <c r="B322" s="414"/>
      <c r="C322" s="415"/>
      <c r="D322" s="415"/>
      <c r="E322" s="122" t="str">
        <f>Emissionsfaktoren!E312</f>
        <v>Fette &amp; Öle</v>
      </c>
      <c r="F322" s="122" t="str">
        <f>Emissionsfaktoren!F312</f>
        <v>kg</v>
      </c>
      <c r="G322" s="119">
        <f>('Eingabe Daten'!G313*Emissionsfaktoren!$G312)/1000</f>
        <v>0</v>
      </c>
      <c r="H322" s="120">
        <f>('Eingabe Daten'!$G313*Emissionsfaktoren!$H312)/1000</f>
        <v>0</v>
      </c>
      <c r="I322" s="120">
        <f>('Eingabe Daten'!$G313*Emissionsfaktoren!$I312)/1000</f>
        <v>0</v>
      </c>
      <c r="J322" s="121">
        <f>('Eingabe Daten'!$G313*Emissionsfaktoren!$J312)/1000</f>
        <v>0</v>
      </c>
      <c r="L322" s="162"/>
      <c r="M322" s="163"/>
      <c r="N322" s="163"/>
    </row>
    <row r="323" spans="1:1024" ht="15" customHeight="1" x14ac:dyDescent="0.3">
      <c r="A323" s="125"/>
      <c r="B323" s="556" t="s">
        <v>362</v>
      </c>
      <c r="C323" s="556"/>
      <c r="D323" s="533" t="str">
        <f>'Ergebnisse nach Kategorien'!C12</f>
        <v>Strom: bisherige Berechnungsmethodik</v>
      </c>
      <c r="E323" s="534"/>
      <c r="F323" s="535"/>
      <c r="G323" s="193">
        <f>SUM(G4:G9, G16:G200)</f>
        <v>0</v>
      </c>
      <c r="H323" s="194">
        <f>SUM(H4:H9, H16:H200)</f>
        <v>0</v>
      </c>
      <c r="I323" s="194">
        <f>SUM(I4:I9, I16:I200)</f>
        <v>0</v>
      </c>
      <c r="J323" s="195">
        <f>SUM(J4:J9, J16:J200)</f>
        <v>0</v>
      </c>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3"/>
      <c r="BM323" s="123"/>
      <c r="BN323" s="123"/>
      <c r="BO323" s="123"/>
      <c r="BP323" s="123"/>
      <c r="BQ323" s="123"/>
      <c r="BR323" s="123"/>
      <c r="BS323" s="123"/>
      <c r="BT323" s="123"/>
      <c r="BU323" s="123"/>
      <c r="BV323" s="123"/>
      <c r="BW323" s="123"/>
      <c r="BX323" s="123"/>
      <c r="BY323" s="123"/>
      <c r="BZ323" s="123"/>
      <c r="CA323" s="123"/>
      <c r="CB323" s="123"/>
      <c r="CC323" s="123"/>
      <c r="CD323" s="123"/>
      <c r="CE323" s="123"/>
      <c r="CF323" s="123"/>
      <c r="CG323" s="123"/>
      <c r="CH323" s="123"/>
      <c r="CI323" s="123"/>
      <c r="CJ323" s="123"/>
      <c r="CK323" s="123"/>
      <c r="CL323" s="123"/>
      <c r="CM323" s="123"/>
      <c r="CN323" s="123"/>
      <c r="CO323" s="123"/>
      <c r="CP323" s="123"/>
      <c r="CQ323" s="123"/>
      <c r="CR323" s="123"/>
      <c r="CS323" s="123"/>
      <c r="CT323" s="123"/>
      <c r="CU323" s="123"/>
      <c r="CV323" s="123"/>
      <c r="CW323" s="123"/>
      <c r="CX323" s="123"/>
      <c r="CY323" s="123"/>
      <c r="CZ323" s="123"/>
      <c r="DA323" s="123"/>
      <c r="DB323" s="123"/>
      <c r="DC323" s="123"/>
      <c r="DD323" s="123"/>
      <c r="DE323" s="123"/>
      <c r="DF323" s="123"/>
      <c r="DG323" s="123"/>
      <c r="DH323" s="123"/>
      <c r="DI323" s="123"/>
      <c r="DJ323" s="123"/>
      <c r="DK323" s="123"/>
      <c r="DL323" s="123"/>
      <c r="DM323" s="123"/>
      <c r="DN323" s="123"/>
      <c r="DO323" s="123"/>
      <c r="DP323" s="123"/>
      <c r="DQ323" s="123"/>
      <c r="DR323" s="123"/>
      <c r="DS323" s="123"/>
      <c r="DT323" s="123"/>
      <c r="DU323" s="123"/>
      <c r="DV323" s="123"/>
      <c r="DW323" s="123"/>
      <c r="DX323" s="123"/>
      <c r="DY323" s="123"/>
      <c r="DZ323" s="123"/>
      <c r="EA323" s="123"/>
      <c r="EB323" s="123"/>
      <c r="EC323" s="123"/>
      <c r="ED323" s="123"/>
      <c r="EE323" s="123"/>
      <c r="EF323" s="123"/>
      <c r="EG323" s="123"/>
      <c r="EH323" s="123"/>
      <c r="EI323" s="123"/>
      <c r="EJ323" s="123"/>
      <c r="EK323" s="123"/>
      <c r="EL323" s="123"/>
      <c r="EM323" s="123"/>
      <c r="EN323" s="123"/>
      <c r="EO323" s="123"/>
      <c r="EP323" s="123"/>
      <c r="EQ323" s="123"/>
      <c r="ER323" s="123"/>
      <c r="ES323" s="123"/>
      <c r="ET323" s="123"/>
      <c r="EU323" s="123"/>
      <c r="EV323" s="123"/>
      <c r="EW323" s="123"/>
      <c r="EX323" s="123"/>
      <c r="EY323" s="123"/>
      <c r="EZ323" s="123"/>
      <c r="FA323" s="123"/>
      <c r="FB323" s="123"/>
      <c r="FC323" s="123"/>
      <c r="FD323" s="123"/>
      <c r="FE323" s="123"/>
      <c r="FF323" s="123"/>
      <c r="FG323" s="123"/>
      <c r="FH323" s="123"/>
      <c r="FI323" s="123"/>
      <c r="FJ323" s="123"/>
      <c r="FK323" s="123"/>
      <c r="FL323" s="123"/>
      <c r="FM323" s="123"/>
      <c r="FN323" s="123"/>
      <c r="FO323" s="123"/>
      <c r="FP323" s="123"/>
      <c r="FQ323" s="123"/>
      <c r="FR323" s="123"/>
      <c r="FS323" s="123"/>
      <c r="FT323" s="123"/>
      <c r="FU323" s="123"/>
      <c r="FV323" s="123"/>
      <c r="FW323" s="123"/>
      <c r="FX323" s="123"/>
      <c r="FY323" s="123"/>
      <c r="FZ323" s="123"/>
      <c r="GA323" s="123"/>
      <c r="GB323" s="123"/>
      <c r="GC323" s="123"/>
      <c r="GD323" s="123"/>
      <c r="GE323" s="123"/>
      <c r="GF323" s="123"/>
      <c r="GG323" s="123"/>
      <c r="GH323" s="123"/>
      <c r="GI323" s="123"/>
      <c r="GJ323" s="123"/>
      <c r="GK323" s="123"/>
      <c r="GL323" s="123"/>
      <c r="GM323" s="123"/>
      <c r="GN323" s="123"/>
      <c r="GO323" s="123"/>
      <c r="GP323" s="123"/>
      <c r="GQ323" s="123"/>
      <c r="GR323" s="123"/>
      <c r="GS323" s="123"/>
      <c r="GT323" s="123"/>
      <c r="GU323" s="123"/>
      <c r="GV323" s="123"/>
      <c r="GW323" s="123"/>
      <c r="GX323" s="123"/>
      <c r="GY323" s="123"/>
      <c r="GZ323" s="123"/>
      <c r="HA323" s="123"/>
      <c r="HB323" s="123"/>
      <c r="HC323" s="123"/>
      <c r="HD323" s="123"/>
      <c r="HE323" s="123"/>
      <c r="HF323" s="123"/>
      <c r="HG323" s="123"/>
      <c r="HH323" s="123"/>
      <c r="HI323" s="123"/>
      <c r="HJ323" s="123"/>
      <c r="HK323" s="123"/>
      <c r="HL323" s="123"/>
      <c r="HM323" s="123"/>
      <c r="HN323" s="123"/>
      <c r="HO323" s="123"/>
      <c r="HP323" s="123"/>
      <c r="HQ323" s="123"/>
      <c r="HR323" s="123"/>
      <c r="HS323" s="123"/>
      <c r="HT323" s="123"/>
      <c r="HU323" s="123"/>
      <c r="HV323" s="123"/>
      <c r="HW323" s="123"/>
      <c r="HX323" s="123"/>
      <c r="HY323" s="123"/>
      <c r="HZ323" s="123"/>
      <c r="IA323" s="123"/>
      <c r="IB323" s="123"/>
      <c r="IC323" s="123"/>
      <c r="ID323" s="123"/>
      <c r="IE323" s="123"/>
      <c r="IF323" s="123"/>
      <c r="IG323" s="123"/>
      <c r="IH323" s="123"/>
      <c r="II323" s="123"/>
      <c r="IJ323" s="123"/>
      <c r="IK323" s="123"/>
      <c r="IL323" s="123"/>
      <c r="IM323" s="123"/>
      <c r="IN323" s="123"/>
      <c r="IO323" s="123"/>
      <c r="IP323" s="123"/>
      <c r="IQ323" s="123"/>
      <c r="IR323" s="123"/>
      <c r="IS323" s="123"/>
      <c r="IT323" s="123"/>
      <c r="IU323" s="123"/>
      <c r="IV323" s="123"/>
      <c r="IW323" s="123"/>
      <c r="IX323" s="123"/>
      <c r="IY323" s="123"/>
      <c r="IZ323" s="123"/>
      <c r="JA323" s="123"/>
      <c r="JB323" s="123"/>
      <c r="JC323" s="123"/>
      <c r="JD323" s="123"/>
      <c r="JE323" s="123"/>
      <c r="JF323" s="123"/>
      <c r="JG323" s="123"/>
      <c r="JH323" s="123"/>
      <c r="JI323" s="123"/>
      <c r="JJ323" s="123"/>
      <c r="JK323" s="123"/>
      <c r="JL323" s="123"/>
      <c r="JM323" s="123"/>
      <c r="JN323" s="123"/>
      <c r="JO323" s="123"/>
      <c r="JP323" s="123"/>
      <c r="JQ323" s="123"/>
      <c r="JR323" s="123"/>
      <c r="JS323" s="123"/>
      <c r="JT323" s="123"/>
      <c r="JU323" s="123"/>
      <c r="JV323" s="123"/>
      <c r="JW323" s="123"/>
      <c r="JX323" s="123"/>
      <c r="JY323" s="123"/>
      <c r="JZ323" s="123"/>
      <c r="KA323" s="123"/>
      <c r="KB323" s="123"/>
      <c r="KC323" s="123"/>
      <c r="KD323" s="123"/>
      <c r="KE323" s="123"/>
      <c r="KF323" s="123"/>
      <c r="KG323" s="123"/>
      <c r="KH323" s="123"/>
      <c r="KI323" s="123"/>
      <c r="KJ323" s="123"/>
      <c r="KK323" s="123"/>
      <c r="KL323" s="123"/>
      <c r="KM323" s="123"/>
      <c r="KN323" s="123"/>
      <c r="KO323" s="123"/>
      <c r="KP323" s="123"/>
      <c r="KQ323" s="123"/>
      <c r="KR323" s="123"/>
      <c r="KS323" s="123"/>
      <c r="KT323" s="123"/>
      <c r="KU323" s="123"/>
      <c r="KV323" s="123"/>
      <c r="KW323" s="123"/>
      <c r="KX323" s="123"/>
      <c r="KY323" s="123"/>
      <c r="KZ323" s="123"/>
      <c r="LA323" s="123"/>
      <c r="LB323" s="123"/>
      <c r="LC323" s="123"/>
      <c r="LD323" s="123"/>
      <c r="LE323" s="123"/>
      <c r="LF323" s="123"/>
      <c r="LG323" s="123"/>
      <c r="LH323" s="123"/>
      <c r="LI323" s="123"/>
      <c r="LJ323" s="123"/>
      <c r="LK323" s="123"/>
      <c r="LL323" s="123"/>
      <c r="LM323" s="123"/>
      <c r="LN323" s="123"/>
      <c r="LO323" s="123"/>
      <c r="LP323" s="123"/>
      <c r="LQ323" s="123"/>
      <c r="LR323" s="123"/>
      <c r="LS323" s="123"/>
      <c r="LT323" s="123"/>
      <c r="LU323" s="123"/>
      <c r="LV323" s="123"/>
      <c r="LW323" s="123"/>
      <c r="LX323" s="123"/>
      <c r="LY323" s="123"/>
      <c r="LZ323" s="123"/>
      <c r="MA323" s="123"/>
      <c r="MB323" s="123"/>
      <c r="MC323" s="123"/>
      <c r="MD323" s="123"/>
      <c r="ME323" s="123"/>
      <c r="MF323" s="123"/>
      <c r="MG323" s="123"/>
      <c r="MH323" s="123"/>
      <c r="MI323" s="123"/>
      <c r="MJ323" s="123"/>
      <c r="MK323" s="123"/>
      <c r="ML323" s="123"/>
      <c r="MM323" s="123"/>
      <c r="MN323" s="123"/>
      <c r="MO323" s="123"/>
      <c r="MP323" s="123"/>
      <c r="MQ323" s="123"/>
      <c r="MR323" s="123"/>
      <c r="MS323" s="123"/>
      <c r="MT323" s="123"/>
      <c r="MU323" s="123"/>
      <c r="MV323" s="123"/>
      <c r="MW323" s="123"/>
      <c r="MX323" s="123"/>
      <c r="MY323" s="123"/>
      <c r="MZ323" s="123"/>
      <c r="NA323" s="123"/>
      <c r="NB323" s="123"/>
      <c r="NC323" s="123"/>
      <c r="ND323" s="123"/>
      <c r="NE323" s="123"/>
      <c r="NF323" s="123"/>
      <c r="NG323" s="123"/>
      <c r="NH323" s="123"/>
      <c r="NI323" s="123"/>
      <c r="NJ323" s="123"/>
      <c r="NK323" s="123"/>
      <c r="NL323" s="123"/>
      <c r="NM323" s="123"/>
      <c r="NN323" s="123"/>
      <c r="NO323" s="123"/>
      <c r="NP323" s="123"/>
      <c r="NQ323" s="123"/>
      <c r="NR323" s="123"/>
      <c r="NS323" s="123"/>
      <c r="NT323" s="123"/>
      <c r="NU323" s="123"/>
      <c r="NV323" s="123"/>
      <c r="NW323" s="123"/>
      <c r="NX323" s="123"/>
      <c r="NY323" s="123"/>
      <c r="NZ323" s="123"/>
      <c r="OA323" s="123"/>
      <c r="OB323" s="123"/>
      <c r="OC323" s="123"/>
      <c r="OD323" s="123"/>
      <c r="OE323" s="123"/>
      <c r="OF323" s="123"/>
      <c r="OG323" s="123"/>
      <c r="OH323" s="123"/>
      <c r="OI323" s="123"/>
      <c r="OJ323" s="123"/>
      <c r="OK323" s="123"/>
      <c r="OL323" s="123"/>
      <c r="OM323" s="123"/>
      <c r="ON323" s="123"/>
      <c r="OO323" s="123"/>
      <c r="OP323" s="123"/>
      <c r="OQ323" s="123"/>
      <c r="OR323" s="123"/>
      <c r="OS323" s="123"/>
      <c r="OT323" s="123"/>
      <c r="OU323" s="123"/>
      <c r="OV323" s="123"/>
      <c r="OW323" s="123"/>
      <c r="OX323" s="123"/>
      <c r="OY323" s="123"/>
      <c r="OZ323" s="123"/>
      <c r="PA323" s="123"/>
      <c r="PB323" s="123"/>
      <c r="PC323" s="123"/>
      <c r="PD323" s="123"/>
      <c r="PE323" s="123"/>
      <c r="PF323" s="123"/>
      <c r="PG323" s="123"/>
      <c r="PH323" s="123"/>
      <c r="PI323" s="123"/>
      <c r="PJ323" s="123"/>
      <c r="PK323" s="123"/>
      <c r="PL323" s="123"/>
      <c r="PM323" s="123"/>
      <c r="PN323" s="123"/>
      <c r="PO323" s="123"/>
      <c r="PP323" s="123"/>
      <c r="PQ323" s="123"/>
      <c r="PR323" s="123"/>
      <c r="PS323" s="123"/>
      <c r="PT323" s="123"/>
      <c r="PU323" s="123"/>
      <c r="PV323" s="123"/>
      <c r="PW323" s="123"/>
      <c r="PX323" s="123"/>
      <c r="PY323" s="123"/>
      <c r="PZ323" s="123"/>
      <c r="QA323" s="123"/>
      <c r="QB323" s="123"/>
      <c r="QC323" s="123"/>
      <c r="QD323" s="123"/>
      <c r="QE323" s="123"/>
      <c r="QF323" s="123"/>
      <c r="QG323" s="123"/>
      <c r="QH323" s="123"/>
      <c r="QI323" s="123"/>
      <c r="QJ323" s="123"/>
      <c r="QK323" s="123"/>
      <c r="QL323" s="123"/>
      <c r="QM323" s="123"/>
      <c r="QN323" s="123"/>
      <c r="QO323" s="123"/>
      <c r="QP323" s="123"/>
      <c r="QQ323" s="123"/>
      <c r="QR323" s="123"/>
      <c r="QS323" s="123"/>
      <c r="QT323" s="123"/>
      <c r="QU323" s="123"/>
      <c r="QV323" s="123"/>
      <c r="QW323" s="123"/>
      <c r="QX323" s="123"/>
      <c r="QY323" s="123"/>
      <c r="QZ323" s="123"/>
      <c r="RA323" s="123"/>
      <c r="RB323" s="123"/>
      <c r="RC323" s="123"/>
      <c r="RD323" s="123"/>
      <c r="RE323" s="123"/>
      <c r="RF323" s="123"/>
      <c r="RG323" s="123"/>
      <c r="RH323" s="123"/>
      <c r="RI323" s="123"/>
      <c r="RJ323" s="123"/>
      <c r="RK323" s="123"/>
      <c r="RL323" s="123"/>
      <c r="RM323" s="123"/>
      <c r="RN323" s="123"/>
      <c r="RO323" s="123"/>
      <c r="RP323" s="123"/>
      <c r="RQ323" s="123"/>
      <c r="RR323" s="123"/>
      <c r="RS323" s="123"/>
      <c r="RT323" s="123"/>
      <c r="RU323" s="123"/>
      <c r="RV323" s="123"/>
      <c r="RW323" s="123"/>
      <c r="RX323" s="123"/>
      <c r="RY323" s="123"/>
      <c r="RZ323" s="123"/>
      <c r="SA323" s="123"/>
      <c r="SB323" s="123"/>
      <c r="SC323" s="123"/>
      <c r="SD323" s="123"/>
      <c r="SE323" s="123"/>
      <c r="SF323" s="123"/>
      <c r="SG323" s="123"/>
      <c r="SH323" s="123"/>
      <c r="SI323" s="123"/>
      <c r="SJ323" s="123"/>
      <c r="SK323" s="123"/>
      <c r="SL323" s="123"/>
      <c r="SM323" s="123"/>
      <c r="SN323" s="123"/>
      <c r="SO323" s="123"/>
      <c r="SP323" s="123"/>
      <c r="SQ323" s="123"/>
      <c r="SR323" s="123"/>
      <c r="SS323" s="123"/>
      <c r="ST323" s="123"/>
      <c r="SU323" s="123"/>
      <c r="SV323" s="123"/>
      <c r="SW323" s="123"/>
      <c r="SX323" s="123"/>
      <c r="SY323" s="123"/>
      <c r="SZ323" s="123"/>
      <c r="TA323" s="123"/>
      <c r="TB323" s="123"/>
      <c r="TC323" s="123"/>
      <c r="TD323" s="123"/>
      <c r="TE323" s="123"/>
      <c r="TF323" s="123"/>
      <c r="TG323" s="123"/>
      <c r="TH323" s="123"/>
      <c r="TI323" s="123"/>
      <c r="TJ323" s="123"/>
      <c r="TK323" s="123"/>
      <c r="TL323" s="123"/>
      <c r="TM323" s="123"/>
      <c r="TN323" s="123"/>
      <c r="TO323" s="123"/>
      <c r="TP323" s="123"/>
      <c r="TQ323" s="123"/>
      <c r="TR323" s="123"/>
      <c r="TS323" s="123"/>
      <c r="TT323" s="123"/>
      <c r="TU323" s="123"/>
      <c r="TV323" s="123"/>
      <c r="TW323" s="123"/>
      <c r="TX323" s="123"/>
      <c r="TY323" s="123"/>
      <c r="TZ323" s="123"/>
      <c r="UA323" s="123"/>
      <c r="UB323" s="123"/>
      <c r="UC323" s="123"/>
      <c r="UD323" s="123"/>
      <c r="UE323" s="123"/>
      <c r="UF323" s="123"/>
      <c r="UG323" s="123"/>
      <c r="UH323" s="123"/>
      <c r="UI323" s="123"/>
      <c r="UJ323" s="123"/>
      <c r="UK323" s="123"/>
      <c r="UL323" s="123"/>
      <c r="UM323" s="123"/>
      <c r="UN323" s="123"/>
      <c r="UO323" s="123"/>
      <c r="UP323" s="123"/>
      <c r="UQ323" s="123"/>
      <c r="UR323" s="123"/>
      <c r="US323" s="123"/>
      <c r="UT323" s="123"/>
      <c r="UU323" s="123"/>
      <c r="UV323" s="123"/>
      <c r="UW323" s="123"/>
      <c r="UX323" s="123"/>
      <c r="UY323" s="123"/>
      <c r="UZ323" s="123"/>
      <c r="VA323" s="123"/>
      <c r="VB323" s="123"/>
      <c r="VC323" s="123"/>
      <c r="VD323" s="123"/>
      <c r="VE323" s="123"/>
      <c r="VF323" s="123"/>
      <c r="VG323" s="123"/>
      <c r="VH323" s="123"/>
      <c r="VI323" s="123"/>
      <c r="VJ323" s="123"/>
      <c r="VK323" s="123"/>
      <c r="VL323" s="123"/>
      <c r="VM323" s="123"/>
      <c r="VN323" s="123"/>
      <c r="VO323" s="123"/>
      <c r="VP323" s="123"/>
      <c r="VQ323" s="123"/>
      <c r="VR323" s="123"/>
      <c r="VS323" s="123"/>
      <c r="VT323" s="123"/>
      <c r="VU323" s="123"/>
      <c r="VV323" s="123"/>
      <c r="VW323" s="123"/>
      <c r="VX323" s="123"/>
      <c r="VY323" s="123"/>
      <c r="VZ323" s="123"/>
      <c r="WA323" s="123"/>
      <c r="WB323" s="123"/>
      <c r="WC323" s="123"/>
      <c r="WD323" s="123"/>
      <c r="WE323" s="123"/>
      <c r="WF323" s="123"/>
      <c r="WG323" s="123"/>
      <c r="WH323" s="123"/>
      <c r="WI323" s="123"/>
      <c r="WJ323" s="123"/>
      <c r="WK323" s="123"/>
      <c r="WL323" s="123"/>
      <c r="WM323" s="123"/>
      <c r="WN323" s="123"/>
      <c r="WO323" s="123"/>
      <c r="WP323" s="123"/>
      <c r="WQ323" s="123"/>
      <c r="WR323" s="123"/>
      <c r="WS323" s="123"/>
      <c r="WT323" s="123"/>
      <c r="WU323" s="123"/>
      <c r="WV323" s="123"/>
      <c r="WW323" s="123"/>
      <c r="WX323" s="123"/>
      <c r="WY323" s="123"/>
      <c r="WZ323" s="123"/>
      <c r="XA323" s="123"/>
      <c r="XB323" s="123"/>
      <c r="XC323" s="123"/>
      <c r="XD323" s="123"/>
      <c r="XE323" s="123"/>
      <c r="XF323" s="123"/>
      <c r="XG323" s="123"/>
      <c r="XH323" s="123"/>
      <c r="XI323" s="123"/>
      <c r="XJ323" s="123"/>
      <c r="XK323" s="123"/>
      <c r="XL323" s="123"/>
      <c r="XM323" s="123"/>
      <c r="XN323" s="123"/>
      <c r="XO323" s="123"/>
      <c r="XP323" s="123"/>
      <c r="XQ323" s="123"/>
      <c r="XR323" s="123"/>
      <c r="XS323" s="123"/>
      <c r="XT323" s="123"/>
      <c r="XU323" s="123"/>
      <c r="XV323" s="123"/>
      <c r="XW323" s="123"/>
      <c r="XX323" s="123"/>
      <c r="XY323" s="123"/>
      <c r="XZ323" s="123"/>
      <c r="YA323" s="123"/>
      <c r="YB323" s="123"/>
      <c r="YC323" s="123"/>
      <c r="YD323" s="123"/>
      <c r="YE323" s="123"/>
      <c r="YF323" s="123"/>
      <c r="YG323" s="123"/>
      <c r="YH323" s="123"/>
      <c r="YI323" s="123"/>
      <c r="YJ323" s="123"/>
      <c r="YK323" s="123"/>
      <c r="YL323" s="123"/>
      <c r="YM323" s="123"/>
      <c r="YN323" s="123"/>
      <c r="YO323" s="123"/>
      <c r="YP323" s="123"/>
      <c r="YQ323" s="123"/>
      <c r="YR323" s="123"/>
      <c r="YS323" s="123"/>
      <c r="YT323" s="123"/>
      <c r="YU323" s="123"/>
      <c r="YV323" s="123"/>
      <c r="YW323" s="123"/>
      <c r="YX323" s="123"/>
      <c r="YY323" s="123"/>
      <c r="YZ323" s="123"/>
      <c r="ZA323" s="123"/>
      <c r="ZB323" s="123"/>
      <c r="ZC323" s="123"/>
      <c r="ZD323" s="123"/>
      <c r="ZE323" s="123"/>
      <c r="ZF323" s="123"/>
      <c r="ZG323" s="123"/>
      <c r="ZH323" s="123"/>
      <c r="ZI323" s="123"/>
      <c r="ZJ323" s="123"/>
      <c r="ZK323" s="123"/>
      <c r="ZL323" s="123"/>
      <c r="ZM323" s="123"/>
      <c r="ZN323" s="123"/>
      <c r="ZO323" s="123"/>
      <c r="ZP323" s="123"/>
      <c r="ZQ323" s="123"/>
      <c r="ZR323" s="123"/>
      <c r="ZS323" s="123"/>
      <c r="ZT323" s="123"/>
      <c r="ZU323" s="123"/>
      <c r="ZV323" s="123"/>
      <c r="ZW323" s="123"/>
      <c r="ZX323" s="123"/>
      <c r="ZY323" s="123"/>
      <c r="ZZ323" s="123"/>
      <c r="AAA323" s="123"/>
      <c r="AAB323" s="123"/>
      <c r="AAC323" s="123"/>
      <c r="AAD323" s="123"/>
      <c r="AAE323" s="123"/>
      <c r="AAF323" s="123"/>
      <c r="AAG323" s="123"/>
      <c r="AAH323" s="123"/>
      <c r="AAI323" s="123"/>
      <c r="AAJ323" s="123"/>
      <c r="AAK323" s="123"/>
      <c r="AAL323" s="123"/>
      <c r="AAM323" s="123"/>
      <c r="AAN323" s="123"/>
      <c r="AAO323" s="123"/>
      <c r="AAP323" s="123"/>
      <c r="AAQ323" s="123"/>
      <c r="AAR323" s="123"/>
      <c r="AAS323" s="123"/>
      <c r="AAT323" s="123"/>
      <c r="AAU323" s="123"/>
      <c r="AAV323" s="123"/>
      <c r="AAW323" s="123"/>
      <c r="AAX323" s="123"/>
      <c r="AAY323" s="123"/>
      <c r="AAZ323" s="123"/>
      <c r="ABA323" s="123"/>
      <c r="ABB323" s="123"/>
      <c r="ABC323" s="123"/>
      <c r="ABD323" s="123"/>
      <c r="ABE323" s="123"/>
      <c r="ABF323" s="123"/>
      <c r="ABG323" s="123"/>
      <c r="ABH323" s="123"/>
      <c r="ABI323" s="123"/>
      <c r="ABJ323" s="123"/>
      <c r="ABK323" s="123"/>
      <c r="ABL323" s="123"/>
      <c r="ABM323" s="123"/>
      <c r="ABN323" s="123"/>
      <c r="ABO323" s="123"/>
      <c r="ABP323" s="123"/>
      <c r="ABQ323" s="123"/>
      <c r="ABR323" s="123"/>
      <c r="ABS323" s="123"/>
      <c r="ABT323" s="123"/>
      <c r="ABU323" s="123"/>
      <c r="ABV323" s="123"/>
      <c r="ABW323" s="123"/>
      <c r="ABX323" s="123"/>
      <c r="ABY323" s="123"/>
      <c r="ABZ323" s="123"/>
      <c r="ACA323" s="123"/>
      <c r="ACB323" s="123"/>
      <c r="ACC323" s="123"/>
      <c r="ACD323" s="123"/>
      <c r="ACE323" s="123"/>
      <c r="ACF323" s="123"/>
      <c r="ACG323" s="123"/>
      <c r="ACH323" s="123"/>
      <c r="ACI323" s="123"/>
      <c r="ACJ323" s="123"/>
      <c r="ACK323" s="123"/>
      <c r="ACL323" s="123"/>
      <c r="ACM323" s="123"/>
      <c r="ACN323" s="123"/>
      <c r="ACO323" s="123"/>
      <c r="ACP323" s="123"/>
      <c r="ACQ323" s="123"/>
      <c r="ACR323" s="123"/>
      <c r="ACS323" s="123"/>
      <c r="ACT323" s="123"/>
      <c r="ACU323" s="123"/>
      <c r="ACV323" s="123"/>
      <c r="ACW323" s="123"/>
      <c r="ACX323" s="123"/>
      <c r="ACY323" s="123"/>
      <c r="ACZ323" s="123"/>
      <c r="ADA323" s="123"/>
      <c r="ADB323" s="123"/>
      <c r="ADC323" s="123"/>
      <c r="ADD323" s="123"/>
      <c r="ADE323" s="123"/>
      <c r="ADF323" s="123"/>
      <c r="ADG323" s="123"/>
      <c r="ADH323" s="123"/>
      <c r="ADI323" s="123"/>
      <c r="ADJ323" s="123"/>
      <c r="ADK323" s="123"/>
      <c r="ADL323" s="123"/>
      <c r="ADM323" s="123"/>
      <c r="ADN323" s="123"/>
      <c r="ADO323" s="123"/>
      <c r="ADP323" s="123"/>
      <c r="ADQ323" s="123"/>
      <c r="ADR323" s="123"/>
      <c r="ADS323" s="123"/>
      <c r="ADT323" s="123"/>
      <c r="ADU323" s="123"/>
      <c r="ADV323" s="123"/>
      <c r="ADW323" s="123"/>
      <c r="ADX323" s="123"/>
      <c r="ADY323" s="123"/>
      <c r="ADZ323" s="123"/>
      <c r="AEA323" s="123"/>
      <c r="AEB323" s="123"/>
      <c r="AEC323" s="123"/>
      <c r="AED323" s="123"/>
      <c r="AEE323" s="123"/>
      <c r="AEF323" s="123"/>
      <c r="AEG323" s="123"/>
      <c r="AEH323" s="123"/>
      <c r="AEI323" s="123"/>
      <c r="AEJ323" s="123"/>
      <c r="AEK323" s="123"/>
      <c r="AEL323" s="123"/>
      <c r="AEM323" s="123"/>
      <c r="AEN323" s="123"/>
      <c r="AEO323" s="123"/>
      <c r="AEP323" s="123"/>
      <c r="AEQ323" s="123"/>
      <c r="AER323" s="123"/>
      <c r="AES323" s="123"/>
      <c r="AET323" s="123"/>
      <c r="AEU323" s="123"/>
      <c r="AEV323" s="123"/>
      <c r="AEW323" s="123"/>
      <c r="AEX323" s="123"/>
      <c r="AEY323" s="123"/>
      <c r="AEZ323" s="123"/>
      <c r="AFA323" s="123"/>
      <c r="AFB323" s="123"/>
      <c r="AFC323" s="123"/>
      <c r="AFD323" s="123"/>
      <c r="AFE323" s="123"/>
      <c r="AFF323" s="123"/>
      <c r="AFG323" s="123"/>
      <c r="AFH323" s="123"/>
      <c r="AFI323" s="123"/>
      <c r="AFJ323" s="123"/>
      <c r="AFK323" s="123"/>
      <c r="AFL323" s="123"/>
      <c r="AFM323" s="123"/>
      <c r="AFN323" s="123"/>
      <c r="AFO323" s="123"/>
      <c r="AFP323" s="123"/>
      <c r="AFQ323" s="123"/>
      <c r="AFR323" s="123"/>
      <c r="AFS323" s="123"/>
      <c r="AFT323" s="123"/>
      <c r="AFU323" s="123"/>
      <c r="AFV323" s="123"/>
      <c r="AFW323" s="123"/>
      <c r="AFX323" s="123"/>
      <c r="AFY323" s="123"/>
      <c r="AFZ323" s="123"/>
      <c r="AGA323" s="123"/>
      <c r="AGB323" s="123"/>
      <c r="AGC323" s="123"/>
      <c r="AGD323" s="123"/>
      <c r="AGE323" s="123"/>
      <c r="AGF323" s="123"/>
      <c r="AGG323" s="123"/>
      <c r="AGH323" s="123"/>
      <c r="AGI323" s="123"/>
      <c r="AGJ323" s="123"/>
      <c r="AGK323" s="123"/>
      <c r="AGL323" s="123"/>
      <c r="AGM323" s="123"/>
      <c r="AGN323" s="123"/>
      <c r="AGO323" s="123"/>
      <c r="AGP323" s="123"/>
      <c r="AGQ323" s="123"/>
      <c r="AGR323" s="123"/>
      <c r="AGS323" s="123"/>
      <c r="AGT323" s="123"/>
      <c r="AGU323" s="123"/>
      <c r="AGV323" s="123"/>
      <c r="AGW323" s="123"/>
      <c r="AGX323" s="123"/>
      <c r="AGY323" s="123"/>
      <c r="AGZ323" s="123"/>
      <c r="AHA323" s="123"/>
      <c r="AHB323" s="123"/>
      <c r="AHC323" s="123"/>
      <c r="AHD323" s="123"/>
      <c r="AHE323" s="123"/>
      <c r="AHF323" s="123"/>
      <c r="AHG323" s="123"/>
      <c r="AHH323" s="123"/>
      <c r="AHI323" s="123"/>
      <c r="AHJ323" s="123"/>
      <c r="AHK323" s="123"/>
      <c r="AHL323" s="123"/>
      <c r="AHM323" s="123"/>
      <c r="AHN323" s="123"/>
      <c r="AHO323" s="123"/>
      <c r="AHP323" s="123"/>
      <c r="AHQ323" s="123"/>
      <c r="AHR323" s="123"/>
      <c r="AHS323" s="123"/>
      <c r="AHT323" s="123"/>
      <c r="AHU323" s="123"/>
      <c r="AHV323" s="123"/>
      <c r="AHW323" s="123"/>
      <c r="AHX323" s="123"/>
      <c r="AHY323" s="123"/>
      <c r="AHZ323" s="123"/>
      <c r="AIA323" s="123"/>
      <c r="AIB323" s="123"/>
      <c r="AIC323" s="123"/>
      <c r="AID323" s="123"/>
      <c r="AIE323" s="123"/>
      <c r="AIF323" s="123"/>
      <c r="AIG323" s="123"/>
      <c r="AIH323" s="123"/>
      <c r="AII323" s="123"/>
      <c r="AIJ323" s="123"/>
      <c r="AIK323" s="123"/>
      <c r="AIL323" s="123"/>
      <c r="AIM323" s="123"/>
      <c r="AIN323" s="123"/>
      <c r="AIO323" s="123"/>
      <c r="AIP323" s="123"/>
      <c r="AIQ323" s="123"/>
      <c r="AIR323" s="123"/>
      <c r="AIS323" s="123"/>
      <c r="AIT323" s="123"/>
      <c r="AIU323" s="123"/>
      <c r="AIV323" s="123"/>
      <c r="AIW323" s="123"/>
      <c r="AIX323" s="123"/>
      <c r="AIY323" s="123"/>
      <c r="AIZ323" s="123"/>
      <c r="AJA323" s="123"/>
      <c r="AJB323" s="123"/>
      <c r="AJC323" s="123"/>
      <c r="AJD323" s="123"/>
      <c r="AJE323" s="123"/>
      <c r="AJF323" s="123"/>
      <c r="AJG323" s="123"/>
      <c r="AJH323" s="123"/>
      <c r="AJI323" s="123"/>
      <c r="AJJ323" s="123"/>
      <c r="AJK323" s="123"/>
      <c r="AJL323" s="123"/>
      <c r="AJM323" s="123"/>
      <c r="AJN323" s="123"/>
      <c r="AJO323" s="123"/>
      <c r="AJP323" s="123"/>
      <c r="AJQ323" s="123"/>
      <c r="AJR323" s="123"/>
      <c r="AJS323" s="123"/>
      <c r="AJT323" s="123"/>
      <c r="AJU323" s="123"/>
      <c r="AJV323" s="123"/>
      <c r="AJW323" s="123"/>
      <c r="AJX323" s="123"/>
      <c r="AJY323" s="123"/>
      <c r="AJZ323" s="123"/>
      <c r="AKA323" s="123"/>
      <c r="AKB323" s="123"/>
      <c r="AKC323" s="123"/>
      <c r="AKD323" s="123"/>
      <c r="AKE323" s="123"/>
      <c r="AKF323" s="123"/>
      <c r="AKG323" s="123"/>
      <c r="AKH323" s="123"/>
      <c r="AKI323" s="123"/>
      <c r="AKJ323" s="123"/>
      <c r="AKK323" s="123"/>
      <c r="AKL323" s="123"/>
      <c r="AKM323" s="123"/>
      <c r="AKN323" s="123"/>
      <c r="AKO323" s="123"/>
      <c r="AKP323" s="123"/>
      <c r="AKQ323" s="123"/>
      <c r="AKR323" s="123"/>
      <c r="AKS323" s="123"/>
      <c r="AKT323" s="123"/>
      <c r="AKU323" s="123"/>
      <c r="AKV323" s="123"/>
      <c r="AKW323" s="123"/>
      <c r="AKX323" s="123"/>
      <c r="AKY323" s="123"/>
      <c r="AKZ323" s="123"/>
      <c r="ALA323" s="123"/>
      <c r="ALB323" s="123"/>
      <c r="ALC323" s="123"/>
      <c r="ALD323" s="123"/>
      <c r="ALE323" s="123"/>
      <c r="ALF323" s="123"/>
      <c r="ALG323" s="123"/>
      <c r="ALH323" s="123"/>
      <c r="ALI323" s="123"/>
      <c r="ALJ323" s="123"/>
      <c r="ALK323" s="123"/>
      <c r="ALL323" s="123"/>
      <c r="ALM323" s="123"/>
      <c r="ALN323" s="123"/>
      <c r="ALO323" s="123"/>
      <c r="ALP323" s="123"/>
      <c r="ALQ323" s="123"/>
      <c r="ALR323" s="123"/>
      <c r="ALS323" s="123"/>
      <c r="ALT323" s="123"/>
      <c r="ALU323" s="123"/>
      <c r="ALV323" s="123"/>
      <c r="ALW323" s="123"/>
      <c r="ALX323" s="123"/>
      <c r="ALY323" s="123"/>
      <c r="ALZ323" s="123"/>
      <c r="AMA323" s="123"/>
      <c r="AMB323" s="123"/>
      <c r="AMC323" s="123"/>
      <c r="AMD323" s="123"/>
      <c r="AME323" s="123"/>
      <c r="AMF323" s="123"/>
      <c r="AMG323" s="123"/>
      <c r="AMH323" s="123"/>
      <c r="AMI323" s="123"/>
      <c r="AMJ323" s="123"/>
    </row>
    <row r="324" spans="1:1024" ht="15" customHeight="1" x14ac:dyDescent="0.3">
      <c r="A324" s="125"/>
      <c r="B324" s="557"/>
      <c r="C324" s="557"/>
      <c r="D324" s="536" t="str">
        <f>'Ergebnisse nach Kategorien'!C13</f>
        <v>Strom: standortbasierte Berechnungsmethodik</v>
      </c>
      <c r="E324" s="537"/>
      <c r="F324" s="538"/>
      <c r="G324" s="193">
        <f>SUM(G10:G200)</f>
        <v>0</v>
      </c>
      <c r="H324" s="194">
        <f>SUM(H10:H200)</f>
        <v>0</v>
      </c>
      <c r="I324" s="194">
        <f>SUM(I10:I200)</f>
        <v>0</v>
      </c>
      <c r="J324" s="195">
        <f>SUM(J10:J200)</f>
        <v>0</v>
      </c>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c r="CT324" s="123"/>
      <c r="CU324" s="123"/>
      <c r="CV324" s="123"/>
      <c r="CW324" s="123"/>
      <c r="CX324" s="123"/>
      <c r="CY324" s="123"/>
      <c r="CZ324" s="123"/>
      <c r="DA324" s="123"/>
      <c r="DB324" s="123"/>
      <c r="DC324" s="123"/>
      <c r="DD324" s="123"/>
      <c r="DE324" s="123"/>
      <c r="DF324" s="123"/>
      <c r="DG324" s="123"/>
      <c r="DH324" s="123"/>
      <c r="DI324" s="123"/>
      <c r="DJ324" s="123"/>
      <c r="DK324" s="123"/>
      <c r="DL324" s="123"/>
      <c r="DM324" s="123"/>
      <c r="DN324" s="123"/>
      <c r="DO324" s="123"/>
      <c r="DP324" s="123"/>
      <c r="DQ324" s="123"/>
      <c r="DR324" s="123"/>
      <c r="DS324" s="123"/>
      <c r="DT324" s="123"/>
      <c r="DU324" s="123"/>
      <c r="DV324" s="123"/>
      <c r="DW324" s="123"/>
      <c r="DX324" s="123"/>
      <c r="DY324" s="123"/>
      <c r="DZ324" s="123"/>
      <c r="EA324" s="123"/>
      <c r="EB324" s="123"/>
      <c r="EC324" s="123"/>
      <c r="ED324" s="123"/>
      <c r="EE324" s="123"/>
      <c r="EF324" s="123"/>
      <c r="EG324" s="123"/>
      <c r="EH324" s="123"/>
      <c r="EI324" s="123"/>
      <c r="EJ324" s="123"/>
      <c r="EK324" s="123"/>
      <c r="EL324" s="123"/>
      <c r="EM324" s="123"/>
      <c r="EN324" s="123"/>
      <c r="EO324" s="123"/>
      <c r="EP324" s="123"/>
      <c r="EQ324" s="123"/>
      <c r="ER324" s="123"/>
      <c r="ES324" s="123"/>
      <c r="ET324" s="123"/>
      <c r="EU324" s="123"/>
      <c r="EV324" s="123"/>
      <c r="EW324" s="123"/>
      <c r="EX324" s="123"/>
      <c r="EY324" s="123"/>
      <c r="EZ324" s="123"/>
      <c r="FA324" s="123"/>
      <c r="FB324" s="123"/>
      <c r="FC324" s="123"/>
      <c r="FD324" s="123"/>
      <c r="FE324" s="123"/>
      <c r="FF324" s="123"/>
      <c r="FG324" s="123"/>
      <c r="FH324" s="123"/>
      <c r="FI324" s="123"/>
      <c r="FJ324" s="123"/>
      <c r="FK324" s="123"/>
      <c r="FL324" s="123"/>
      <c r="FM324" s="123"/>
      <c r="FN324" s="123"/>
      <c r="FO324" s="123"/>
      <c r="FP324" s="123"/>
      <c r="FQ324" s="123"/>
      <c r="FR324" s="123"/>
      <c r="FS324" s="123"/>
      <c r="FT324" s="123"/>
      <c r="FU324" s="123"/>
      <c r="FV324" s="123"/>
      <c r="FW324" s="123"/>
      <c r="FX324" s="123"/>
      <c r="FY324" s="123"/>
      <c r="FZ324" s="123"/>
      <c r="GA324" s="123"/>
      <c r="GB324" s="123"/>
      <c r="GC324" s="123"/>
      <c r="GD324" s="123"/>
      <c r="GE324" s="123"/>
      <c r="GF324" s="123"/>
      <c r="GG324" s="123"/>
      <c r="GH324" s="123"/>
      <c r="GI324" s="123"/>
      <c r="GJ324" s="123"/>
      <c r="GK324" s="123"/>
      <c r="GL324" s="123"/>
      <c r="GM324" s="123"/>
      <c r="GN324" s="123"/>
      <c r="GO324" s="123"/>
      <c r="GP324" s="123"/>
      <c r="GQ324" s="123"/>
      <c r="GR324" s="123"/>
      <c r="GS324" s="123"/>
      <c r="GT324" s="123"/>
      <c r="GU324" s="123"/>
      <c r="GV324" s="123"/>
      <c r="GW324" s="123"/>
      <c r="GX324" s="123"/>
      <c r="GY324" s="123"/>
      <c r="GZ324" s="123"/>
      <c r="HA324" s="123"/>
      <c r="HB324" s="123"/>
      <c r="HC324" s="123"/>
      <c r="HD324" s="123"/>
      <c r="HE324" s="123"/>
      <c r="HF324" s="123"/>
      <c r="HG324" s="123"/>
      <c r="HH324" s="123"/>
      <c r="HI324" s="123"/>
      <c r="HJ324" s="123"/>
      <c r="HK324" s="123"/>
      <c r="HL324" s="123"/>
      <c r="HM324" s="123"/>
      <c r="HN324" s="123"/>
      <c r="HO324" s="123"/>
      <c r="HP324" s="123"/>
      <c r="HQ324" s="123"/>
      <c r="HR324" s="123"/>
      <c r="HS324" s="123"/>
      <c r="HT324" s="123"/>
      <c r="HU324" s="123"/>
      <c r="HV324" s="123"/>
      <c r="HW324" s="123"/>
      <c r="HX324" s="123"/>
      <c r="HY324" s="123"/>
      <c r="HZ324" s="123"/>
      <c r="IA324" s="123"/>
      <c r="IB324" s="123"/>
      <c r="IC324" s="123"/>
      <c r="ID324" s="123"/>
      <c r="IE324" s="123"/>
      <c r="IF324" s="123"/>
      <c r="IG324" s="123"/>
      <c r="IH324" s="123"/>
      <c r="II324" s="123"/>
      <c r="IJ324" s="123"/>
      <c r="IK324" s="123"/>
      <c r="IL324" s="123"/>
      <c r="IM324" s="123"/>
      <c r="IN324" s="123"/>
      <c r="IO324" s="123"/>
      <c r="IP324" s="123"/>
      <c r="IQ324" s="123"/>
      <c r="IR324" s="123"/>
      <c r="IS324" s="123"/>
      <c r="IT324" s="123"/>
      <c r="IU324" s="123"/>
      <c r="IV324" s="123"/>
      <c r="IW324" s="123"/>
      <c r="IX324" s="123"/>
      <c r="IY324" s="123"/>
      <c r="IZ324" s="123"/>
      <c r="JA324" s="123"/>
      <c r="JB324" s="123"/>
      <c r="JC324" s="123"/>
      <c r="JD324" s="123"/>
      <c r="JE324" s="123"/>
      <c r="JF324" s="123"/>
      <c r="JG324" s="123"/>
      <c r="JH324" s="123"/>
      <c r="JI324" s="123"/>
      <c r="JJ324" s="123"/>
      <c r="JK324" s="123"/>
      <c r="JL324" s="123"/>
      <c r="JM324" s="123"/>
      <c r="JN324" s="123"/>
      <c r="JO324" s="123"/>
      <c r="JP324" s="123"/>
      <c r="JQ324" s="123"/>
      <c r="JR324" s="123"/>
      <c r="JS324" s="123"/>
      <c r="JT324" s="123"/>
      <c r="JU324" s="123"/>
      <c r="JV324" s="123"/>
      <c r="JW324" s="123"/>
      <c r="JX324" s="123"/>
      <c r="JY324" s="123"/>
      <c r="JZ324" s="123"/>
      <c r="KA324" s="123"/>
      <c r="KB324" s="123"/>
      <c r="KC324" s="123"/>
      <c r="KD324" s="123"/>
      <c r="KE324" s="123"/>
      <c r="KF324" s="123"/>
      <c r="KG324" s="123"/>
      <c r="KH324" s="123"/>
      <c r="KI324" s="123"/>
      <c r="KJ324" s="123"/>
      <c r="KK324" s="123"/>
      <c r="KL324" s="123"/>
      <c r="KM324" s="123"/>
      <c r="KN324" s="123"/>
      <c r="KO324" s="123"/>
      <c r="KP324" s="123"/>
      <c r="KQ324" s="123"/>
      <c r="KR324" s="123"/>
      <c r="KS324" s="123"/>
      <c r="KT324" s="123"/>
      <c r="KU324" s="123"/>
      <c r="KV324" s="123"/>
      <c r="KW324" s="123"/>
      <c r="KX324" s="123"/>
      <c r="KY324" s="123"/>
      <c r="KZ324" s="123"/>
      <c r="LA324" s="123"/>
      <c r="LB324" s="123"/>
      <c r="LC324" s="123"/>
      <c r="LD324" s="123"/>
      <c r="LE324" s="123"/>
      <c r="LF324" s="123"/>
      <c r="LG324" s="123"/>
      <c r="LH324" s="123"/>
      <c r="LI324" s="123"/>
      <c r="LJ324" s="123"/>
      <c r="LK324" s="123"/>
      <c r="LL324" s="123"/>
      <c r="LM324" s="123"/>
      <c r="LN324" s="123"/>
      <c r="LO324" s="123"/>
      <c r="LP324" s="123"/>
      <c r="LQ324" s="123"/>
      <c r="LR324" s="123"/>
      <c r="LS324" s="123"/>
      <c r="LT324" s="123"/>
      <c r="LU324" s="123"/>
      <c r="LV324" s="123"/>
      <c r="LW324" s="123"/>
      <c r="LX324" s="123"/>
      <c r="LY324" s="123"/>
      <c r="LZ324" s="123"/>
      <c r="MA324" s="123"/>
      <c r="MB324" s="123"/>
      <c r="MC324" s="123"/>
      <c r="MD324" s="123"/>
      <c r="ME324" s="123"/>
      <c r="MF324" s="123"/>
      <c r="MG324" s="123"/>
      <c r="MH324" s="123"/>
      <c r="MI324" s="123"/>
      <c r="MJ324" s="123"/>
      <c r="MK324" s="123"/>
      <c r="ML324" s="123"/>
      <c r="MM324" s="123"/>
      <c r="MN324" s="123"/>
      <c r="MO324" s="123"/>
      <c r="MP324" s="123"/>
      <c r="MQ324" s="123"/>
      <c r="MR324" s="123"/>
      <c r="MS324" s="123"/>
      <c r="MT324" s="123"/>
      <c r="MU324" s="123"/>
      <c r="MV324" s="123"/>
      <c r="MW324" s="123"/>
      <c r="MX324" s="123"/>
      <c r="MY324" s="123"/>
      <c r="MZ324" s="123"/>
      <c r="NA324" s="123"/>
      <c r="NB324" s="123"/>
      <c r="NC324" s="123"/>
      <c r="ND324" s="123"/>
      <c r="NE324" s="123"/>
      <c r="NF324" s="123"/>
      <c r="NG324" s="123"/>
      <c r="NH324" s="123"/>
      <c r="NI324" s="123"/>
      <c r="NJ324" s="123"/>
      <c r="NK324" s="123"/>
      <c r="NL324" s="123"/>
      <c r="NM324" s="123"/>
      <c r="NN324" s="123"/>
      <c r="NO324" s="123"/>
      <c r="NP324" s="123"/>
      <c r="NQ324" s="123"/>
      <c r="NR324" s="123"/>
      <c r="NS324" s="123"/>
      <c r="NT324" s="123"/>
      <c r="NU324" s="123"/>
      <c r="NV324" s="123"/>
      <c r="NW324" s="123"/>
      <c r="NX324" s="123"/>
      <c r="NY324" s="123"/>
      <c r="NZ324" s="123"/>
      <c r="OA324" s="123"/>
      <c r="OB324" s="123"/>
      <c r="OC324" s="123"/>
      <c r="OD324" s="123"/>
      <c r="OE324" s="123"/>
      <c r="OF324" s="123"/>
      <c r="OG324" s="123"/>
      <c r="OH324" s="123"/>
      <c r="OI324" s="123"/>
      <c r="OJ324" s="123"/>
      <c r="OK324" s="123"/>
      <c r="OL324" s="123"/>
      <c r="OM324" s="123"/>
      <c r="ON324" s="123"/>
      <c r="OO324" s="123"/>
      <c r="OP324" s="123"/>
      <c r="OQ324" s="123"/>
      <c r="OR324" s="123"/>
      <c r="OS324" s="123"/>
      <c r="OT324" s="123"/>
      <c r="OU324" s="123"/>
      <c r="OV324" s="123"/>
      <c r="OW324" s="123"/>
      <c r="OX324" s="123"/>
      <c r="OY324" s="123"/>
      <c r="OZ324" s="123"/>
      <c r="PA324" s="123"/>
      <c r="PB324" s="123"/>
      <c r="PC324" s="123"/>
      <c r="PD324" s="123"/>
      <c r="PE324" s="123"/>
      <c r="PF324" s="123"/>
      <c r="PG324" s="123"/>
      <c r="PH324" s="123"/>
      <c r="PI324" s="123"/>
      <c r="PJ324" s="123"/>
      <c r="PK324" s="123"/>
      <c r="PL324" s="123"/>
      <c r="PM324" s="123"/>
      <c r="PN324" s="123"/>
      <c r="PO324" s="123"/>
      <c r="PP324" s="123"/>
      <c r="PQ324" s="123"/>
      <c r="PR324" s="123"/>
      <c r="PS324" s="123"/>
      <c r="PT324" s="123"/>
      <c r="PU324" s="123"/>
      <c r="PV324" s="123"/>
      <c r="PW324" s="123"/>
      <c r="PX324" s="123"/>
      <c r="PY324" s="123"/>
      <c r="PZ324" s="123"/>
      <c r="QA324" s="123"/>
      <c r="QB324" s="123"/>
      <c r="QC324" s="123"/>
      <c r="QD324" s="123"/>
      <c r="QE324" s="123"/>
      <c r="QF324" s="123"/>
      <c r="QG324" s="123"/>
      <c r="QH324" s="123"/>
      <c r="QI324" s="123"/>
      <c r="QJ324" s="123"/>
      <c r="QK324" s="123"/>
      <c r="QL324" s="123"/>
      <c r="QM324" s="123"/>
      <c r="QN324" s="123"/>
      <c r="QO324" s="123"/>
      <c r="QP324" s="123"/>
      <c r="QQ324" s="123"/>
      <c r="QR324" s="123"/>
      <c r="QS324" s="123"/>
      <c r="QT324" s="123"/>
      <c r="QU324" s="123"/>
      <c r="QV324" s="123"/>
      <c r="QW324" s="123"/>
      <c r="QX324" s="123"/>
      <c r="QY324" s="123"/>
      <c r="QZ324" s="123"/>
      <c r="RA324" s="123"/>
      <c r="RB324" s="123"/>
      <c r="RC324" s="123"/>
      <c r="RD324" s="123"/>
      <c r="RE324" s="123"/>
      <c r="RF324" s="123"/>
      <c r="RG324" s="123"/>
      <c r="RH324" s="123"/>
      <c r="RI324" s="123"/>
      <c r="RJ324" s="123"/>
      <c r="RK324" s="123"/>
      <c r="RL324" s="123"/>
      <c r="RM324" s="123"/>
      <c r="RN324" s="123"/>
      <c r="RO324" s="123"/>
      <c r="RP324" s="123"/>
      <c r="RQ324" s="123"/>
      <c r="RR324" s="123"/>
      <c r="RS324" s="123"/>
      <c r="RT324" s="123"/>
      <c r="RU324" s="123"/>
      <c r="RV324" s="123"/>
      <c r="RW324" s="123"/>
      <c r="RX324" s="123"/>
      <c r="RY324" s="123"/>
      <c r="RZ324" s="123"/>
      <c r="SA324" s="123"/>
      <c r="SB324" s="123"/>
      <c r="SC324" s="123"/>
      <c r="SD324" s="123"/>
      <c r="SE324" s="123"/>
      <c r="SF324" s="123"/>
      <c r="SG324" s="123"/>
      <c r="SH324" s="123"/>
      <c r="SI324" s="123"/>
      <c r="SJ324" s="123"/>
      <c r="SK324" s="123"/>
      <c r="SL324" s="123"/>
      <c r="SM324" s="123"/>
      <c r="SN324" s="123"/>
      <c r="SO324" s="123"/>
      <c r="SP324" s="123"/>
      <c r="SQ324" s="123"/>
      <c r="SR324" s="123"/>
      <c r="SS324" s="123"/>
      <c r="ST324" s="123"/>
      <c r="SU324" s="123"/>
      <c r="SV324" s="123"/>
      <c r="SW324" s="123"/>
      <c r="SX324" s="123"/>
      <c r="SY324" s="123"/>
      <c r="SZ324" s="123"/>
      <c r="TA324" s="123"/>
      <c r="TB324" s="123"/>
      <c r="TC324" s="123"/>
      <c r="TD324" s="123"/>
      <c r="TE324" s="123"/>
      <c r="TF324" s="123"/>
      <c r="TG324" s="123"/>
      <c r="TH324" s="123"/>
      <c r="TI324" s="123"/>
      <c r="TJ324" s="123"/>
      <c r="TK324" s="123"/>
      <c r="TL324" s="123"/>
      <c r="TM324" s="123"/>
      <c r="TN324" s="123"/>
      <c r="TO324" s="123"/>
      <c r="TP324" s="123"/>
      <c r="TQ324" s="123"/>
      <c r="TR324" s="123"/>
      <c r="TS324" s="123"/>
      <c r="TT324" s="123"/>
      <c r="TU324" s="123"/>
      <c r="TV324" s="123"/>
      <c r="TW324" s="123"/>
      <c r="TX324" s="123"/>
      <c r="TY324" s="123"/>
      <c r="TZ324" s="123"/>
      <c r="UA324" s="123"/>
      <c r="UB324" s="123"/>
      <c r="UC324" s="123"/>
      <c r="UD324" s="123"/>
      <c r="UE324" s="123"/>
      <c r="UF324" s="123"/>
      <c r="UG324" s="123"/>
      <c r="UH324" s="123"/>
      <c r="UI324" s="123"/>
      <c r="UJ324" s="123"/>
      <c r="UK324" s="123"/>
      <c r="UL324" s="123"/>
      <c r="UM324" s="123"/>
      <c r="UN324" s="123"/>
      <c r="UO324" s="123"/>
      <c r="UP324" s="123"/>
      <c r="UQ324" s="123"/>
      <c r="UR324" s="123"/>
      <c r="US324" s="123"/>
      <c r="UT324" s="123"/>
      <c r="UU324" s="123"/>
      <c r="UV324" s="123"/>
      <c r="UW324" s="123"/>
      <c r="UX324" s="123"/>
      <c r="UY324" s="123"/>
      <c r="UZ324" s="123"/>
      <c r="VA324" s="123"/>
      <c r="VB324" s="123"/>
      <c r="VC324" s="123"/>
      <c r="VD324" s="123"/>
      <c r="VE324" s="123"/>
      <c r="VF324" s="123"/>
      <c r="VG324" s="123"/>
      <c r="VH324" s="123"/>
      <c r="VI324" s="123"/>
      <c r="VJ324" s="123"/>
      <c r="VK324" s="123"/>
      <c r="VL324" s="123"/>
      <c r="VM324" s="123"/>
      <c r="VN324" s="123"/>
      <c r="VO324" s="123"/>
      <c r="VP324" s="123"/>
      <c r="VQ324" s="123"/>
      <c r="VR324" s="123"/>
      <c r="VS324" s="123"/>
      <c r="VT324" s="123"/>
      <c r="VU324" s="123"/>
      <c r="VV324" s="123"/>
      <c r="VW324" s="123"/>
      <c r="VX324" s="123"/>
      <c r="VY324" s="123"/>
      <c r="VZ324" s="123"/>
      <c r="WA324" s="123"/>
      <c r="WB324" s="123"/>
      <c r="WC324" s="123"/>
      <c r="WD324" s="123"/>
      <c r="WE324" s="123"/>
      <c r="WF324" s="123"/>
      <c r="WG324" s="123"/>
      <c r="WH324" s="123"/>
      <c r="WI324" s="123"/>
      <c r="WJ324" s="123"/>
      <c r="WK324" s="123"/>
      <c r="WL324" s="123"/>
      <c r="WM324" s="123"/>
      <c r="WN324" s="123"/>
      <c r="WO324" s="123"/>
      <c r="WP324" s="123"/>
      <c r="WQ324" s="123"/>
      <c r="WR324" s="123"/>
      <c r="WS324" s="123"/>
      <c r="WT324" s="123"/>
      <c r="WU324" s="123"/>
      <c r="WV324" s="123"/>
      <c r="WW324" s="123"/>
      <c r="WX324" s="123"/>
      <c r="WY324" s="123"/>
      <c r="WZ324" s="123"/>
      <c r="XA324" s="123"/>
      <c r="XB324" s="123"/>
      <c r="XC324" s="123"/>
      <c r="XD324" s="123"/>
      <c r="XE324" s="123"/>
      <c r="XF324" s="123"/>
      <c r="XG324" s="123"/>
      <c r="XH324" s="123"/>
      <c r="XI324" s="123"/>
      <c r="XJ324" s="123"/>
      <c r="XK324" s="123"/>
      <c r="XL324" s="123"/>
      <c r="XM324" s="123"/>
      <c r="XN324" s="123"/>
      <c r="XO324" s="123"/>
      <c r="XP324" s="123"/>
      <c r="XQ324" s="123"/>
      <c r="XR324" s="123"/>
      <c r="XS324" s="123"/>
      <c r="XT324" s="123"/>
      <c r="XU324" s="123"/>
      <c r="XV324" s="123"/>
      <c r="XW324" s="123"/>
      <c r="XX324" s="123"/>
      <c r="XY324" s="123"/>
      <c r="XZ324" s="123"/>
      <c r="YA324" s="123"/>
      <c r="YB324" s="123"/>
      <c r="YC324" s="123"/>
      <c r="YD324" s="123"/>
      <c r="YE324" s="123"/>
      <c r="YF324" s="123"/>
      <c r="YG324" s="123"/>
      <c r="YH324" s="123"/>
      <c r="YI324" s="123"/>
      <c r="YJ324" s="123"/>
      <c r="YK324" s="123"/>
      <c r="YL324" s="123"/>
      <c r="YM324" s="123"/>
      <c r="YN324" s="123"/>
      <c r="YO324" s="123"/>
      <c r="YP324" s="123"/>
      <c r="YQ324" s="123"/>
      <c r="YR324" s="123"/>
      <c r="YS324" s="123"/>
      <c r="YT324" s="123"/>
      <c r="YU324" s="123"/>
      <c r="YV324" s="123"/>
      <c r="YW324" s="123"/>
      <c r="YX324" s="123"/>
      <c r="YY324" s="123"/>
      <c r="YZ324" s="123"/>
      <c r="ZA324" s="123"/>
      <c r="ZB324" s="123"/>
      <c r="ZC324" s="123"/>
      <c r="ZD324" s="123"/>
      <c r="ZE324" s="123"/>
      <c r="ZF324" s="123"/>
      <c r="ZG324" s="123"/>
      <c r="ZH324" s="123"/>
      <c r="ZI324" s="123"/>
      <c r="ZJ324" s="123"/>
      <c r="ZK324" s="123"/>
      <c r="ZL324" s="123"/>
      <c r="ZM324" s="123"/>
      <c r="ZN324" s="123"/>
      <c r="ZO324" s="123"/>
      <c r="ZP324" s="123"/>
      <c r="ZQ324" s="123"/>
      <c r="ZR324" s="123"/>
      <c r="ZS324" s="123"/>
      <c r="ZT324" s="123"/>
      <c r="ZU324" s="123"/>
      <c r="ZV324" s="123"/>
      <c r="ZW324" s="123"/>
      <c r="ZX324" s="123"/>
      <c r="ZY324" s="123"/>
      <c r="ZZ324" s="123"/>
      <c r="AAA324" s="123"/>
      <c r="AAB324" s="123"/>
      <c r="AAC324" s="123"/>
      <c r="AAD324" s="123"/>
      <c r="AAE324" s="123"/>
      <c r="AAF324" s="123"/>
      <c r="AAG324" s="123"/>
      <c r="AAH324" s="123"/>
      <c r="AAI324" s="123"/>
      <c r="AAJ324" s="123"/>
      <c r="AAK324" s="123"/>
      <c r="AAL324" s="123"/>
      <c r="AAM324" s="123"/>
      <c r="AAN324" s="123"/>
      <c r="AAO324" s="123"/>
      <c r="AAP324" s="123"/>
      <c r="AAQ324" s="123"/>
      <c r="AAR324" s="123"/>
      <c r="AAS324" s="123"/>
      <c r="AAT324" s="123"/>
      <c r="AAU324" s="123"/>
      <c r="AAV324" s="123"/>
      <c r="AAW324" s="123"/>
      <c r="AAX324" s="123"/>
      <c r="AAY324" s="123"/>
      <c r="AAZ324" s="123"/>
      <c r="ABA324" s="123"/>
      <c r="ABB324" s="123"/>
      <c r="ABC324" s="123"/>
      <c r="ABD324" s="123"/>
      <c r="ABE324" s="123"/>
      <c r="ABF324" s="123"/>
      <c r="ABG324" s="123"/>
      <c r="ABH324" s="123"/>
      <c r="ABI324" s="123"/>
      <c r="ABJ324" s="123"/>
      <c r="ABK324" s="123"/>
      <c r="ABL324" s="123"/>
      <c r="ABM324" s="123"/>
      <c r="ABN324" s="123"/>
      <c r="ABO324" s="123"/>
      <c r="ABP324" s="123"/>
      <c r="ABQ324" s="123"/>
      <c r="ABR324" s="123"/>
      <c r="ABS324" s="123"/>
      <c r="ABT324" s="123"/>
      <c r="ABU324" s="123"/>
      <c r="ABV324" s="123"/>
      <c r="ABW324" s="123"/>
      <c r="ABX324" s="123"/>
      <c r="ABY324" s="123"/>
      <c r="ABZ324" s="123"/>
      <c r="ACA324" s="123"/>
      <c r="ACB324" s="123"/>
      <c r="ACC324" s="123"/>
      <c r="ACD324" s="123"/>
      <c r="ACE324" s="123"/>
      <c r="ACF324" s="123"/>
      <c r="ACG324" s="123"/>
      <c r="ACH324" s="123"/>
      <c r="ACI324" s="123"/>
      <c r="ACJ324" s="123"/>
      <c r="ACK324" s="123"/>
      <c r="ACL324" s="123"/>
      <c r="ACM324" s="123"/>
      <c r="ACN324" s="123"/>
      <c r="ACO324" s="123"/>
      <c r="ACP324" s="123"/>
      <c r="ACQ324" s="123"/>
      <c r="ACR324" s="123"/>
      <c r="ACS324" s="123"/>
      <c r="ACT324" s="123"/>
      <c r="ACU324" s="123"/>
      <c r="ACV324" s="123"/>
      <c r="ACW324" s="123"/>
      <c r="ACX324" s="123"/>
      <c r="ACY324" s="123"/>
      <c r="ACZ324" s="123"/>
      <c r="ADA324" s="123"/>
      <c r="ADB324" s="123"/>
      <c r="ADC324" s="123"/>
      <c r="ADD324" s="123"/>
      <c r="ADE324" s="123"/>
      <c r="ADF324" s="123"/>
      <c r="ADG324" s="123"/>
      <c r="ADH324" s="123"/>
      <c r="ADI324" s="123"/>
      <c r="ADJ324" s="123"/>
      <c r="ADK324" s="123"/>
      <c r="ADL324" s="123"/>
      <c r="ADM324" s="123"/>
      <c r="ADN324" s="123"/>
      <c r="ADO324" s="123"/>
      <c r="ADP324" s="123"/>
      <c r="ADQ324" s="123"/>
      <c r="ADR324" s="123"/>
      <c r="ADS324" s="123"/>
      <c r="ADT324" s="123"/>
      <c r="ADU324" s="123"/>
      <c r="ADV324" s="123"/>
      <c r="ADW324" s="123"/>
      <c r="ADX324" s="123"/>
      <c r="ADY324" s="123"/>
      <c r="ADZ324" s="123"/>
      <c r="AEA324" s="123"/>
      <c r="AEB324" s="123"/>
      <c r="AEC324" s="123"/>
      <c r="AED324" s="123"/>
      <c r="AEE324" s="123"/>
      <c r="AEF324" s="123"/>
      <c r="AEG324" s="123"/>
      <c r="AEH324" s="123"/>
      <c r="AEI324" s="123"/>
      <c r="AEJ324" s="123"/>
      <c r="AEK324" s="123"/>
      <c r="AEL324" s="123"/>
      <c r="AEM324" s="123"/>
      <c r="AEN324" s="123"/>
      <c r="AEO324" s="123"/>
      <c r="AEP324" s="123"/>
      <c r="AEQ324" s="123"/>
      <c r="AER324" s="123"/>
      <c r="AES324" s="123"/>
      <c r="AET324" s="123"/>
      <c r="AEU324" s="123"/>
      <c r="AEV324" s="123"/>
      <c r="AEW324" s="123"/>
      <c r="AEX324" s="123"/>
      <c r="AEY324" s="123"/>
      <c r="AEZ324" s="123"/>
      <c r="AFA324" s="123"/>
      <c r="AFB324" s="123"/>
      <c r="AFC324" s="123"/>
      <c r="AFD324" s="123"/>
      <c r="AFE324" s="123"/>
      <c r="AFF324" s="123"/>
      <c r="AFG324" s="123"/>
      <c r="AFH324" s="123"/>
      <c r="AFI324" s="123"/>
      <c r="AFJ324" s="123"/>
      <c r="AFK324" s="123"/>
      <c r="AFL324" s="123"/>
      <c r="AFM324" s="123"/>
      <c r="AFN324" s="123"/>
      <c r="AFO324" s="123"/>
      <c r="AFP324" s="123"/>
      <c r="AFQ324" s="123"/>
      <c r="AFR324" s="123"/>
      <c r="AFS324" s="123"/>
      <c r="AFT324" s="123"/>
      <c r="AFU324" s="123"/>
      <c r="AFV324" s="123"/>
      <c r="AFW324" s="123"/>
      <c r="AFX324" s="123"/>
      <c r="AFY324" s="123"/>
      <c r="AFZ324" s="123"/>
      <c r="AGA324" s="123"/>
      <c r="AGB324" s="123"/>
      <c r="AGC324" s="123"/>
      <c r="AGD324" s="123"/>
      <c r="AGE324" s="123"/>
      <c r="AGF324" s="123"/>
      <c r="AGG324" s="123"/>
      <c r="AGH324" s="123"/>
      <c r="AGI324" s="123"/>
      <c r="AGJ324" s="123"/>
      <c r="AGK324" s="123"/>
      <c r="AGL324" s="123"/>
      <c r="AGM324" s="123"/>
      <c r="AGN324" s="123"/>
      <c r="AGO324" s="123"/>
      <c r="AGP324" s="123"/>
      <c r="AGQ324" s="123"/>
      <c r="AGR324" s="123"/>
      <c r="AGS324" s="123"/>
      <c r="AGT324" s="123"/>
      <c r="AGU324" s="123"/>
      <c r="AGV324" s="123"/>
      <c r="AGW324" s="123"/>
      <c r="AGX324" s="123"/>
      <c r="AGY324" s="123"/>
      <c r="AGZ324" s="123"/>
      <c r="AHA324" s="123"/>
      <c r="AHB324" s="123"/>
      <c r="AHC324" s="123"/>
      <c r="AHD324" s="123"/>
      <c r="AHE324" s="123"/>
      <c r="AHF324" s="123"/>
      <c r="AHG324" s="123"/>
      <c r="AHH324" s="123"/>
      <c r="AHI324" s="123"/>
      <c r="AHJ324" s="123"/>
      <c r="AHK324" s="123"/>
      <c r="AHL324" s="123"/>
      <c r="AHM324" s="123"/>
      <c r="AHN324" s="123"/>
      <c r="AHO324" s="123"/>
      <c r="AHP324" s="123"/>
      <c r="AHQ324" s="123"/>
      <c r="AHR324" s="123"/>
      <c r="AHS324" s="123"/>
      <c r="AHT324" s="123"/>
      <c r="AHU324" s="123"/>
      <c r="AHV324" s="123"/>
      <c r="AHW324" s="123"/>
      <c r="AHX324" s="123"/>
      <c r="AHY324" s="123"/>
      <c r="AHZ324" s="123"/>
      <c r="AIA324" s="123"/>
      <c r="AIB324" s="123"/>
      <c r="AIC324" s="123"/>
      <c r="AID324" s="123"/>
      <c r="AIE324" s="123"/>
      <c r="AIF324" s="123"/>
      <c r="AIG324" s="123"/>
      <c r="AIH324" s="123"/>
      <c r="AII324" s="123"/>
      <c r="AIJ324" s="123"/>
      <c r="AIK324" s="123"/>
      <c r="AIL324" s="123"/>
      <c r="AIM324" s="123"/>
      <c r="AIN324" s="123"/>
      <c r="AIO324" s="123"/>
      <c r="AIP324" s="123"/>
      <c r="AIQ324" s="123"/>
      <c r="AIR324" s="123"/>
      <c r="AIS324" s="123"/>
      <c r="AIT324" s="123"/>
      <c r="AIU324" s="123"/>
      <c r="AIV324" s="123"/>
      <c r="AIW324" s="123"/>
      <c r="AIX324" s="123"/>
      <c r="AIY324" s="123"/>
      <c r="AIZ324" s="123"/>
      <c r="AJA324" s="123"/>
      <c r="AJB324" s="123"/>
      <c r="AJC324" s="123"/>
      <c r="AJD324" s="123"/>
      <c r="AJE324" s="123"/>
      <c r="AJF324" s="123"/>
      <c r="AJG324" s="123"/>
      <c r="AJH324" s="123"/>
      <c r="AJI324" s="123"/>
      <c r="AJJ324" s="123"/>
      <c r="AJK324" s="123"/>
      <c r="AJL324" s="123"/>
      <c r="AJM324" s="123"/>
      <c r="AJN324" s="123"/>
      <c r="AJO324" s="123"/>
      <c r="AJP324" s="123"/>
      <c r="AJQ324" s="123"/>
      <c r="AJR324" s="123"/>
      <c r="AJS324" s="123"/>
      <c r="AJT324" s="123"/>
      <c r="AJU324" s="123"/>
      <c r="AJV324" s="123"/>
      <c r="AJW324" s="123"/>
      <c r="AJX324" s="123"/>
      <c r="AJY324" s="123"/>
      <c r="AJZ324" s="123"/>
      <c r="AKA324" s="123"/>
      <c r="AKB324" s="123"/>
      <c r="AKC324" s="123"/>
      <c r="AKD324" s="123"/>
      <c r="AKE324" s="123"/>
      <c r="AKF324" s="123"/>
      <c r="AKG324" s="123"/>
      <c r="AKH324" s="123"/>
      <c r="AKI324" s="123"/>
      <c r="AKJ324" s="123"/>
      <c r="AKK324" s="123"/>
      <c r="AKL324" s="123"/>
      <c r="AKM324" s="123"/>
      <c r="AKN324" s="123"/>
      <c r="AKO324" s="123"/>
      <c r="AKP324" s="123"/>
      <c r="AKQ324" s="123"/>
      <c r="AKR324" s="123"/>
      <c r="AKS324" s="123"/>
      <c r="AKT324" s="123"/>
      <c r="AKU324" s="123"/>
      <c r="AKV324" s="123"/>
      <c r="AKW324" s="123"/>
      <c r="AKX324" s="123"/>
      <c r="AKY324" s="123"/>
      <c r="AKZ324" s="123"/>
      <c r="ALA324" s="123"/>
      <c r="ALB324" s="123"/>
      <c r="ALC324" s="123"/>
      <c r="ALD324" s="123"/>
      <c r="ALE324" s="123"/>
      <c r="ALF324" s="123"/>
      <c r="ALG324" s="123"/>
      <c r="ALH324" s="123"/>
      <c r="ALI324" s="123"/>
      <c r="ALJ324" s="123"/>
      <c r="ALK324" s="123"/>
      <c r="ALL324" s="123"/>
      <c r="ALM324" s="123"/>
      <c r="ALN324" s="123"/>
      <c r="ALO324" s="123"/>
      <c r="ALP324" s="123"/>
      <c r="ALQ324" s="123"/>
      <c r="ALR324" s="123"/>
      <c r="ALS324" s="123"/>
      <c r="ALT324" s="123"/>
      <c r="ALU324" s="123"/>
      <c r="ALV324" s="123"/>
      <c r="ALW324" s="123"/>
      <c r="ALX324" s="123"/>
      <c r="ALY324" s="123"/>
      <c r="ALZ324" s="123"/>
      <c r="AMA324" s="123"/>
      <c r="AMB324" s="123"/>
      <c r="AMC324" s="123"/>
      <c r="AMD324" s="123"/>
      <c r="AME324" s="123"/>
      <c r="AMF324" s="123"/>
      <c r="AMG324" s="123"/>
      <c r="AMH324" s="123"/>
      <c r="AMI324" s="123"/>
      <c r="AMJ324" s="123"/>
    </row>
    <row r="325" spans="1:1024" ht="30" customHeight="1" x14ac:dyDescent="0.3">
      <c r="A325" s="125"/>
      <c r="B325" s="559" t="s">
        <v>372</v>
      </c>
      <c r="C325" s="559"/>
      <c r="D325" s="539"/>
      <c r="E325" s="539"/>
      <c r="F325" s="540"/>
      <c r="G325" s="193">
        <f>SUM(G202:G218)</f>
        <v>0</v>
      </c>
      <c r="H325" s="194">
        <f>SUM(H202:H218)</f>
        <v>0</v>
      </c>
      <c r="I325" s="194">
        <f>SUM(I202:I218)</f>
        <v>0</v>
      </c>
      <c r="J325" s="195">
        <f>SUM(J202:J218)</f>
        <v>0</v>
      </c>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c r="BI325" s="123"/>
      <c r="BJ325" s="123"/>
      <c r="BK325" s="123"/>
      <c r="BL325" s="123"/>
      <c r="BM325" s="123"/>
      <c r="BN325" s="123"/>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c r="CT325" s="123"/>
      <c r="CU325" s="123"/>
      <c r="CV325" s="123"/>
      <c r="CW325" s="123"/>
      <c r="CX325" s="123"/>
      <c r="CY325" s="123"/>
      <c r="CZ325" s="123"/>
      <c r="DA325" s="123"/>
      <c r="DB325" s="123"/>
      <c r="DC325" s="123"/>
      <c r="DD325" s="123"/>
      <c r="DE325" s="123"/>
      <c r="DF325" s="123"/>
      <c r="DG325" s="123"/>
      <c r="DH325" s="123"/>
      <c r="DI325" s="123"/>
      <c r="DJ325" s="123"/>
      <c r="DK325" s="123"/>
      <c r="DL325" s="123"/>
      <c r="DM325" s="123"/>
      <c r="DN325" s="123"/>
      <c r="DO325" s="123"/>
      <c r="DP325" s="123"/>
      <c r="DQ325" s="123"/>
      <c r="DR325" s="123"/>
      <c r="DS325" s="123"/>
      <c r="DT325" s="123"/>
      <c r="DU325" s="123"/>
      <c r="DV325" s="123"/>
      <c r="DW325" s="123"/>
      <c r="DX325" s="123"/>
      <c r="DY325" s="123"/>
      <c r="DZ325" s="123"/>
      <c r="EA325" s="123"/>
      <c r="EB325" s="123"/>
      <c r="EC325" s="123"/>
      <c r="ED325" s="123"/>
      <c r="EE325" s="123"/>
      <c r="EF325" s="123"/>
      <c r="EG325" s="123"/>
      <c r="EH325" s="123"/>
      <c r="EI325" s="123"/>
      <c r="EJ325" s="123"/>
      <c r="EK325" s="123"/>
      <c r="EL325" s="123"/>
      <c r="EM325" s="123"/>
      <c r="EN325" s="123"/>
      <c r="EO325" s="123"/>
      <c r="EP325" s="123"/>
      <c r="EQ325" s="123"/>
      <c r="ER325" s="123"/>
      <c r="ES325" s="123"/>
      <c r="ET325" s="123"/>
      <c r="EU325" s="123"/>
      <c r="EV325" s="123"/>
      <c r="EW325" s="123"/>
      <c r="EX325" s="123"/>
      <c r="EY325" s="123"/>
      <c r="EZ325" s="123"/>
      <c r="FA325" s="123"/>
      <c r="FB325" s="123"/>
      <c r="FC325" s="123"/>
      <c r="FD325" s="123"/>
      <c r="FE325" s="123"/>
      <c r="FF325" s="123"/>
      <c r="FG325" s="123"/>
      <c r="FH325" s="123"/>
      <c r="FI325" s="123"/>
      <c r="FJ325" s="123"/>
      <c r="FK325" s="123"/>
      <c r="FL325" s="123"/>
      <c r="FM325" s="123"/>
      <c r="FN325" s="123"/>
      <c r="FO325" s="123"/>
      <c r="FP325" s="123"/>
      <c r="FQ325" s="123"/>
      <c r="FR325" s="123"/>
      <c r="FS325" s="123"/>
      <c r="FT325" s="123"/>
      <c r="FU325" s="123"/>
      <c r="FV325" s="123"/>
      <c r="FW325" s="123"/>
      <c r="FX325" s="123"/>
      <c r="FY325" s="123"/>
      <c r="FZ325" s="123"/>
      <c r="GA325" s="123"/>
      <c r="GB325" s="123"/>
      <c r="GC325" s="123"/>
      <c r="GD325" s="123"/>
      <c r="GE325" s="123"/>
      <c r="GF325" s="123"/>
      <c r="GG325" s="123"/>
      <c r="GH325" s="123"/>
      <c r="GI325" s="123"/>
      <c r="GJ325" s="123"/>
      <c r="GK325" s="123"/>
      <c r="GL325" s="123"/>
      <c r="GM325" s="123"/>
      <c r="GN325" s="123"/>
      <c r="GO325" s="123"/>
      <c r="GP325" s="123"/>
      <c r="GQ325" s="123"/>
      <c r="GR325" s="123"/>
      <c r="GS325" s="123"/>
      <c r="GT325" s="123"/>
      <c r="GU325" s="123"/>
      <c r="GV325" s="123"/>
      <c r="GW325" s="123"/>
      <c r="GX325" s="123"/>
      <c r="GY325" s="123"/>
      <c r="GZ325" s="123"/>
      <c r="HA325" s="123"/>
      <c r="HB325" s="123"/>
      <c r="HC325" s="123"/>
      <c r="HD325" s="123"/>
      <c r="HE325" s="123"/>
      <c r="HF325" s="123"/>
      <c r="HG325" s="123"/>
      <c r="HH325" s="123"/>
      <c r="HI325" s="123"/>
      <c r="HJ325" s="123"/>
      <c r="HK325" s="123"/>
      <c r="HL325" s="123"/>
      <c r="HM325" s="123"/>
      <c r="HN325" s="123"/>
      <c r="HO325" s="123"/>
      <c r="HP325" s="123"/>
      <c r="HQ325" s="123"/>
      <c r="HR325" s="123"/>
      <c r="HS325" s="123"/>
      <c r="HT325" s="123"/>
      <c r="HU325" s="123"/>
      <c r="HV325" s="123"/>
      <c r="HW325" s="123"/>
      <c r="HX325" s="123"/>
      <c r="HY325" s="123"/>
      <c r="HZ325" s="123"/>
      <c r="IA325" s="123"/>
      <c r="IB325" s="123"/>
      <c r="IC325" s="123"/>
      <c r="ID325" s="123"/>
      <c r="IE325" s="123"/>
      <c r="IF325" s="123"/>
      <c r="IG325" s="123"/>
      <c r="IH325" s="123"/>
      <c r="II325" s="123"/>
      <c r="IJ325" s="123"/>
      <c r="IK325" s="123"/>
      <c r="IL325" s="123"/>
      <c r="IM325" s="123"/>
      <c r="IN325" s="123"/>
      <c r="IO325" s="123"/>
      <c r="IP325" s="123"/>
      <c r="IQ325" s="123"/>
      <c r="IR325" s="123"/>
      <c r="IS325" s="123"/>
      <c r="IT325" s="123"/>
      <c r="IU325" s="123"/>
      <c r="IV325" s="123"/>
      <c r="IW325" s="123"/>
      <c r="IX325" s="123"/>
      <c r="IY325" s="123"/>
      <c r="IZ325" s="123"/>
      <c r="JA325" s="123"/>
      <c r="JB325" s="123"/>
      <c r="JC325" s="123"/>
      <c r="JD325" s="123"/>
      <c r="JE325" s="123"/>
      <c r="JF325" s="123"/>
      <c r="JG325" s="123"/>
      <c r="JH325" s="123"/>
      <c r="JI325" s="123"/>
      <c r="JJ325" s="123"/>
      <c r="JK325" s="123"/>
      <c r="JL325" s="123"/>
      <c r="JM325" s="123"/>
      <c r="JN325" s="123"/>
      <c r="JO325" s="123"/>
      <c r="JP325" s="123"/>
      <c r="JQ325" s="123"/>
      <c r="JR325" s="123"/>
      <c r="JS325" s="123"/>
      <c r="JT325" s="123"/>
      <c r="JU325" s="123"/>
      <c r="JV325" s="123"/>
      <c r="JW325" s="123"/>
      <c r="JX325" s="123"/>
      <c r="JY325" s="123"/>
      <c r="JZ325" s="123"/>
      <c r="KA325" s="123"/>
      <c r="KB325" s="123"/>
      <c r="KC325" s="123"/>
      <c r="KD325" s="123"/>
      <c r="KE325" s="123"/>
      <c r="KF325" s="123"/>
      <c r="KG325" s="123"/>
      <c r="KH325" s="123"/>
      <c r="KI325" s="123"/>
      <c r="KJ325" s="123"/>
      <c r="KK325" s="123"/>
      <c r="KL325" s="123"/>
      <c r="KM325" s="123"/>
      <c r="KN325" s="123"/>
      <c r="KO325" s="123"/>
      <c r="KP325" s="123"/>
      <c r="KQ325" s="123"/>
      <c r="KR325" s="123"/>
      <c r="KS325" s="123"/>
      <c r="KT325" s="123"/>
      <c r="KU325" s="123"/>
      <c r="KV325" s="123"/>
      <c r="KW325" s="123"/>
      <c r="KX325" s="123"/>
      <c r="KY325" s="123"/>
      <c r="KZ325" s="123"/>
      <c r="LA325" s="123"/>
      <c r="LB325" s="123"/>
      <c r="LC325" s="123"/>
      <c r="LD325" s="123"/>
      <c r="LE325" s="123"/>
      <c r="LF325" s="123"/>
      <c r="LG325" s="123"/>
      <c r="LH325" s="123"/>
      <c r="LI325" s="123"/>
      <c r="LJ325" s="123"/>
      <c r="LK325" s="123"/>
      <c r="LL325" s="123"/>
      <c r="LM325" s="123"/>
      <c r="LN325" s="123"/>
      <c r="LO325" s="123"/>
      <c r="LP325" s="123"/>
      <c r="LQ325" s="123"/>
      <c r="LR325" s="123"/>
      <c r="LS325" s="123"/>
      <c r="LT325" s="123"/>
      <c r="LU325" s="123"/>
      <c r="LV325" s="123"/>
      <c r="LW325" s="123"/>
      <c r="LX325" s="123"/>
      <c r="LY325" s="123"/>
      <c r="LZ325" s="123"/>
      <c r="MA325" s="123"/>
      <c r="MB325" s="123"/>
      <c r="MC325" s="123"/>
      <c r="MD325" s="123"/>
      <c r="ME325" s="123"/>
      <c r="MF325" s="123"/>
      <c r="MG325" s="123"/>
      <c r="MH325" s="123"/>
      <c r="MI325" s="123"/>
      <c r="MJ325" s="123"/>
      <c r="MK325" s="123"/>
      <c r="ML325" s="123"/>
      <c r="MM325" s="123"/>
      <c r="MN325" s="123"/>
      <c r="MO325" s="123"/>
      <c r="MP325" s="123"/>
      <c r="MQ325" s="123"/>
      <c r="MR325" s="123"/>
      <c r="MS325" s="123"/>
      <c r="MT325" s="123"/>
      <c r="MU325" s="123"/>
      <c r="MV325" s="123"/>
      <c r="MW325" s="123"/>
      <c r="MX325" s="123"/>
      <c r="MY325" s="123"/>
      <c r="MZ325" s="123"/>
      <c r="NA325" s="123"/>
      <c r="NB325" s="123"/>
      <c r="NC325" s="123"/>
      <c r="ND325" s="123"/>
      <c r="NE325" s="123"/>
      <c r="NF325" s="123"/>
      <c r="NG325" s="123"/>
      <c r="NH325" s="123"/>
      <c r="NI325" s="123"/>
      <c r="NJ325" s="123"/>
      <c r="NK325" s="123"/>
      <c r="NL325" s="123"/>
      <c r="NM325" s="123"/>
      <c r="NN325" s="123"/>
      <c r="NO325" s="123"/>
      <c r="NP325" s="123"/>
      <c r="NQ325" s="123"/>
      <c r="NR325" s="123"/>
      <c r="NS325" s="123"/>
      <c r="NT325" s="123"/>
      <c r="NU325" s="123"/>
      <c r="NV325" s="123"/>
      <c r="NW325" s="123"/>
      <c r="NX325" s="123"/>
      <c r="NY325" s="123"/>
      <c r="NZ325" s="123"/>
      <c r="OA325" s="123"/>
      <c r="OB325" s="123"/>
      <c r="OC325" s="123"/>
      <c r="OD325" s="123"/>
      <c r="OE325" s="123"/>
      <c r="OF325" s="123"/>
      <c r="OG325" s="123"/>
      <c r="OH325" s="123"/>
      <c r="OI325" s="123"/>
      <c r="OJ325" s="123"/>
      <c r="OK325" s="123"/>
      <c r="OL325" s="123"/>
      <c r="OM325" s="123"/>
      <c r="ON325" s="123"/>
      <c r="OO325" s="123"/>
      <c r="OP325" s="123"/>
      <c r="OQ325" s="123"/>
      <c r="OR325" s="123"/>
      <c r="OS325" s="123"/>
      <c r="OT325" s="123"/>
      <c r="OU325" s="123"/>
      <c r="OV325" s="123"/>
      <c r="OW325" s="123"/>
      <c r="OX325" s="123"/>
      <c r="OY325" s="123"/>
      <c r="OZ325" s="123"/>
      <c r="PA325" s="123"/>
      <c r="PB325" s="123"/>
      <c r="PC325" s="123"/>
      <c r="PD325" s="123"/>
      <c r="PE325" s="123"/>
      <c r="PF325" s="123"/>
      <c r="PG325" s="123"/>
      <c r="PH325" s="123"/>
      <c r="PI325" s="123"/>
      <c r="PJ325" s="123"/>
      <c r="PK325" s="123"/>
      <c r="PL325" s="123"/>
      <c r="PM325" s="123"/>
      <c r="PN325" s="123"/>
      <c r="PO325" s="123"/>
      <c r="PP325" s="123"/>
      <c r="PQ325" s="123"/>
      <c r="PR325" s="123"/>
      <c r="PS325" s="123"/>
      <c r="PT325" s="123"/>
      <c r="PU325" s="123"/>
      <c r="PV325" s="123"/>
      <c r="PW325" s="123"/>
      <c r="PX325" s="123"/>
      <c r="PY325" s="123"/>
      <c r="PZ325" s="123"/>
      <c r="QA325" s="123"/>
      <c r="QB325" s="123"/>
      <c r="QC325" s="123"/>
      <c r="QD325" s="123"/>
      <c r="QE325" s="123"/>
      <c r="QF325" s="123"/>
      <c r="QG325" s="123"/>
      <c r="QH325" s="123"/>
      <c r="QI325" s="123"/>
      <c r="QJ325" s="123"/>
      <c r="QK325" s="123"/>
      <c r="QL325" s="123"/>
      <c r="QM325" s="123"/>
      <c r="QN325" s="123"/>
      <c r="QO325" s="123"/>
      <c r="QP325" s="123"/>
      <c r="QQ325" s="123"/>
      <c r="QR325" s="123"/>
      <c r="QS325" s="123"/>
      <c r="QT325" s="123"/>
      <c r="QU325" s="123"/>
      <c r="QV325" s="123"/>
      <c r="QW325" s="123"/>
      <c r="QX325" s="123"/>
      <c r="QY325" s="123"/>
      <c r="QZ325" s="123"/>
      <c r="RA325" s="123"/>
      <c r="RB325" s="123"/>
      <c r="RC325" s="123"/>
      <c r="RD325" s="123"/>
      <c r="RE325" s="123"/>
      <c r="RF325" s="123"/>
      <c r="RG325" s="123"/>
      <c r="RH325" s="123"/>
      <c r="RI325" s="123"/>
      <c r="RJ325" s="123"/>
      <c r="RK325" s="123"/>
      <c r="RL325" s="123"/>
      <c r="RM325" s="123"/>
      <c r="RN325" s="123"/>
      <c r="RO325" s="123"/>
      <c r="RP325" s="123"/>
      <c r="RQ325" s="123"/>
      <c r="RR325" s="123"/>
      <c r="RS325" s="123"/>
      <c r="RT325" s="123"/>
      <c r="RU325" s="123"/>
      <c r="RV325" s="123"/>
      <c r="RW325" s="123"/>
      <c r="RX325" s="123"/>
      <c r="RY325" s="123"/>
      <c r="RZ325" s="123"/>
      <c r="SA325" s="123"/>
      <c r="SB325" s="123"/>
      <c r="SC325" s="123"/>
      <c r="SD325" s="123"/>
      <c r="SE325" s="123"/>
      <c r="SF325" s="123"/>
      <c r="SG325" s="123"/>
      <c r="SH325" s="123"/>
      <c r="SI325" s="123"/>
      <c r="SJ325" s="123"/>
      <c r="SK325" s="123"/>
      <c r="SL325" s="123"/>
      <c r="SM325" s="123"/>
      <c r="SN325" s="123"/>
      <c r="SO325" s="123"/>
      <c r="SP325" s="123"/>
      <c r="SQ325" s="123"/>
      <c r="SR325" s="123"/>
      <c r="SS325" s="123"/>
      <c r="ST325" s="123"/>
      <c r="SU325" s="123"/>
      <c r="SV325" s="123"/>
      <c r="SW325" s="123"/>
      <c r="SX325" s="123"/>
      <c r="SY325" s="123"/>
      <c r="SZ325" s="123"/>
      <c r="TA325" s="123"/>
      <c r="TB325" s="123"/>
      <c r="TC325" s="123"/>
      <c r="TD325" s="123"/>
      <c r="TE325" s="123"/>
      <c r="TF325" s="123"/>
      <c r="TG325" s="123"/>
      <c r="TH325" s="123"/>
      <c r="TI325" s="123"/>
      <c r="TJ325" s="123"/>
      <c r="TK325" s="123"/>
      <c r="TL325" s="123"/>
      <c r="TM325" s="123"/>
      <c r="TN325" s="123"/>
      <c r="TO325" s="123"/>
      <c r="TP325" s="123"/>
      <c r="TQ325" s="123"/>
      <c r="TR325" s="123"/>
      <c r="TS325" s="123"/>
      <c r="TT325" s="123"/>
      <c r="TU325" s="123"/>
      <c r="TV325" s="123"/>
      <c r="TW325" s="123"/>
      <c r="TX325" s="123"/>
      <c r="TY325" s="123"/>
      <c r="TZ325" s="123"/>
      <c r="UA325" s="123"/>
      <c r="UB325" s="123"/>
      <c r="UC325" s="123"/>
      <c r="UD325" s="123"/>
      <c r="UE325" s="123"/>
      <c r="UF325" s="123"/>
      <c r="UG325" s="123"/>
      <c r="UH325" s="123"/>
      <c r="UI325" s="123"/>
      <c r="UJ325" s="123"/>
      <c r="UK325" s="123"/>
      <c r="UL325" s="123"/>
      <c r="UM325" s="123"/>
      <c r="UN325" s="123"/>
      <c r="UO325" s="123"/>
      <c r="UP325" s="123"/>
      <c r="UQ325" s="123"/>
      <c r="UR325" s="123"/>
      <c r="US325" s="123"/>
      <c r="UT325" s="123"/>
      <c r="UU325" s="123"/>
      <c r="UV325" s="123"/>
      <c r="UW325" s="123"/>
      <c r="UX325" s="123"/>
      <c r="UY325" s="123"/>
      <c r="UZ325" s="123"/>
      <c r="VA325" s="123"/>
      <c r="VB325" s="123"/>
      <c r="VC325" s="123"/>
      <c r="VD325" s="123"/>
      <c r="VE325" s="123"/>
      <c r="VF325" s="123"/>
      <c r="VG325" s="123"/>
      <c r="VH325" s="123"/>
      <c r="VI325" s="123"/>
      <c r="VJ325" s="123"/>
      <c r="VK325" s="123"/>
      <c r="VL325" s="123"/>
      <c r="VM325" s="123"/>
      <c r="VN325" s="123"/>
      <c r="VO325" s="123"/>
      <c r="VP325" s="123"/>
      <c r="VQ325" s="123"/>
      <c r="VR325" s="123"/>
      <c r="VS325" s="123"/>
      <c r="VT325" s="123"/>
      <c r="VU325" s="123"/>
      <c r="VV325" s="123"/>
      <c r="VW325" s="123"/>
      <c r="VX325" s="123"/>
      <c r="VY325" s="123"/>
      <c r="VZ325" s="123"/>
      <c r="WA325" s="123"/>
      <c r="WB325" s="123"/>
      <c r="WC325" s="123"/>
      <c r="WD325" s="123"/>
      <c r="WE325" s="123"/>
      <c r="WF325" s="123"/>
      <c r="WG325" s="123"/>
      <c r="WH325" s="123"/>
      <c r="WI325" s="123"/>
      <c r="WJ325" s="123"/>
      <c r="WK325" s="123"/>
      <c r="WL325" s="123"/>
      <c r="WM325" s="123"/>
      <c r="WN325" s="123"/>
      <c r="WO325" s="123"/>
      <c r="WP325" s="123"/>
      <c r="WQ325" s="123"/>
      <c r="WR325" s="123"/>
      <c r="WS325" s="123"/>
      <c r="WT325" s="123"/>
      <c r="WU325" s="123"/>
      <c r="WV325" s="123"/>
      <c r="WW325" s="123"/>
      <c r="WX325" s="123"/>
      <c r="WY325" s="123"/>
      <c r="WZ325" s="123"/>
      <c r="XA325" s="123"/>
      <c r="XB325" s="123"/>
      <c r="XC325" s="123"/>
      <c r="XD325" s="123"/>
      <c r="XE325" s="123"/>
      <c r="XF325" s="123"/>
      <c r="XG325" s="123"/>
      <c r="XH325" s="123"/>
      <c r="XI325" s="123"/>
      <c r="XJ325" s="123"/>
      <c r="XK325" s="123"/>
      <c r="XL325" s="123"/>
      <c r="XM325" s="123"/>
      <c r="XN325" s="123"/>
      <c r="XO325" s="123"/>
      <c r="XP325" s="123"/>
      <c r="XQ325" s="123"/>
      <c r="XR325" s="123"/>
      <c r="XS325" s="123"/>
      <c r="XT325" s="123"/>
      <c r="XU325" s="123"/>
      <c r="XV325" s="123"/>
      <c r="XW325" s="123"/>
      <c r="XX325" s="123"/>
      <c r="XY325" s="123"/>
      <c r="XZ325" s="123"/>
      <c r="YA325" s="123"/>
      <c r="YB325" s="123"/>
      <c r="YC325" s="123"/>
      <c r="YD325" s="123"/>
      <c r="YE325" s="123"/>
      <c r="YF325" s="123"/>
      <c r="YG325" s="123"/>
      <c r="YH325" s="123"/>
      <c r="YI325" s="123"/>
      <c r="YJ325" s="123"/>
      <c r="YK325" s="123"/>
      <c r="YL325" s="123"/>
      <c r="YM325" s="123"/>
      <c r="YN325" s="123"/>
      <c r="YO325" s="123"/>
      <c r="YP325" s="123"/>
      <c r="YQ325" s="123"/>
      <c r="YR325" s="123"/>
      <c r="YS325" s="123"/>
      <c r="YT325" s="123"/>
      <c r="YU325" s="123"/>
      <c r="YV325" s="123"/>
      <c r="YW325" s="123"/>
      <c r="YX325" s="123"/>
      <c r="YY325" s="123"/>
      <c r="YZ325" s="123"/>
      <c r="ZA325" s="123"/>
      <c r="ZB325" s="123"/>
      <c r="ZC325" s="123"/>
      <c r="ZD325" s="123"/>
      <c r="ZE325" s="123"/>
      <c r="ZF325" s="123"/>
      <c r="ZG325" s="123"/>
      <c r="ZH325" s="123"/>
      <c r="ZI325" s="123"/>
      <c r="ZJ325" s="123"/>
      <c r="ZK325" s="123"/>
      <c r="ZL325" s="123"/>
      <c r="ZM325" s="123"/>
      <c r="ZN325" s="123"/>
      <c r="ZO325" s="123"/>
      <c r="ZP325" s="123"/>
      <c r="ZQ325" s="123"/>
      <c r="ZR325" s="123"/>
      <c r="ZS325" s="123"/>
      <c r="ZT325" s="123"/>
      <c r="ZU325" s="123"/>
      <c r="ZV325" s="123"/>
      <c r="ZW325" s="123"/>
      <c r="ZX325" s="123"/>
      <c r="ZY325" s="123"/>
      <c r="ZZ325" s="123"/>
      <c r="AAA325" s="123"/>
      <c r="AAB325" s="123"/>
      <c r="AAC325" s="123"/>
      <c r="AAD325" s="123"/>
      <c r="AAE325" s="123"/>
      <c r="AAF325" s="123"/>
      <c r="AAG325" s="123"/>
      <c r="AAH325" s="123"/>
      <c r="AAI325" s="123"/>
      <c r="AAJ325" s="123"/>
      <c r="AAK325" s="123"/>
      <c r="AAL325" s="123"/>
      <c r="AAM325" s="123"/>
      <c r="AAN325" s="123"/>
      <c r="AAO325" s="123"/>
      <c r="AAP325" s="123"/>
      <c r="AAQ325" s="123"/>
      <c r="AAR325" s="123"/>
      <c r="AAS325" s="123"/>
      <c r="AAT325" s="123"/>
      <c r="AAU325" s="123"/>
      <c r="AAV325" s="123"/>
      <c r="AAW325" s="123"/>
      <c r="AAX325" s="123"/>
      <c r="AAY325" s="123"/>
      <c r="AAZ325" s="123"/>
      <c r="ABA325" s="123"/>
      <c r="ABB325" s="123"/>
      <c r="ABC325" s="123"/>
      <c r="ABD325" s="123"/>
      <c r="ABE325" s="123"/>
      <c r="ABF325" s="123"/>
      <c r="ABG325" s="123"/>
      <c r="ABH325" s="123"/>
      <c r="ABI325" s="123"/>
      <c r="ABJ325" s="123"/>
      <c r="ABK325" s="123"/>
      <c r="ABL325" s="123"/>
      <c r="ABM325" s="123"/>
      <c r="ABN325" s="123"/>
      <c r="ABO325" s="123"/>
      <c r="ABP325" s="123"/>
      <c r="ABQ325" s="123"/>
      <c r="ABR325" s="123"/>
      <c r="ABS325" s="123"/>
      <c r="ABT325" s="123"/>
      <c r="ABU325" s="123"/>
      <c r="ABV325" s="123"/>
      <c r="ABW325" s="123"/>
      <c r="ABX325" s="123"/>
      <c r="ABY325" s="123"/>
      <c r="ABZ325" s="123"/>
      <c r="ACA325" s="123"/>
      <c r="ACB325" s="123"/>
      <c r="ACC325" s="123"/>
      <c r="ACD325" s="123"/>
      <c r="ACE325" s="123"/>
      <c r="ACF325" s="123"/>
      <c r="ACG325" s="123"/>
      <c r="ACH325" s="123"/>
      <c r="ACI325" s="123"/>
      <c r="ACJ325" s="123"/>
      <c r="ACK325" s="123"/>
      <c r="ACL325" s="123"/>
      <c r="ACM325" s="123"/>
      <c r="ACN325" s="123"/>
      <c r="ACO325" s="123"/>
      <c r="ACP325" s="123"/>
      <c r="ACQ325" s="123"/>
      <c r="ACR325" s="123"/>
      <c r="ACS325" s="123"/>
      <c r="ACT325" s="123"/>
      <c r="ACU325" s="123"/>
      <c r="ACV325" s="123"/>
      <c r="ACW325" s="123"/>
      <c r="ACX325" s="123"/>
      <c r="ACY325" s="123"/>
      <c r="ACZ325" s="123"/>
      <c r="ADA325" s="123"/>
      <c r="ADB325" s="123"/>
      <c r="ADC325" s="123"/>
      <c r="ADD325" s="123"/>
      <c r="ADE325" s="123"/>
      <c r="ADF325" s="123"/>
      <c r="ADG325" s="123"/>
      <c r="ADH325" s="123"/>
      <c r="ADI325" s="123"/>
      <c r="ADJ325" s="123"/>
      <c r="ADK325" s="123"/>
      <c r="ADL325" s="123"/>
      <c r="ADM325" s="123"/>
      <c r="ADN325" s="123"/>
      <c r="ADO325" s="123"/>
      <c r="ADP325" s="123"/>
      <c r="ADQ325" s="123"/>
      <c r="ADR325" s="123"/>
      <c r="ADS325" s="123"/>
      <c r="ADT325" s="123"/>
      <c r="ADU325" s="123"/>
      <c r="ADV325" s="123"/>
      <c r="ADW325" s="123"/>
      <c r="ADX325" s="123"/>
      <c r="ADY325" s="123"/>
      <c r="ADZ325" s="123"/>
      <c r="AEA325" s="123"/>
      <c r="AEB325" s="123"/>
      <c r="AEC325" s="123"/>
      <c r="AED325" s="123"/>
      <c r="AEE325" s="123"/>
      <c r="AEF325" s="123"/>
      <c r="AEG325" s="123"/>
      <c r="AEH325" s="123"/>
      <c r="AEI325" s="123"/>
      <c r="AEJ325" s="123"/>
      <c r="AEK325" s="123"/>
      <c r="AEL325" s="123"/>
      <c r="AEM325" s="123"/>
      <c r="AEN325" s="123"/>
      <c r="AEO325" s="123"/>
      <c r="AEP325" s="123"/>
      <c r="AEQ325" s="123"/>
      <c r="AER325" s="123"/>
      <c r="AES325" s="123"/>
      <c r="AET325" s="123"/>
      <c r="AEU325" s="123"/>
      <c r="AEV325" s="123"/>
      <c r="AEW325" s="123"/>
      <c r="AEX325" s="123"/>
      <c r="AEY325" s="123"/>
      <c r="AEZ325" s="123"/>
      <c r="AFA325" s="123"/>
      <c r="AFB325" s="123"/>
      <c r="AFC325" s="123"/>
      <c r="AFD325" s="123"/>
      <c r="AFE325" s="123"/>
      <c r="AFF325" s="123"/>
      <c r="AFG325" s="123"/>
      <c r="AFH325" s="123"/>
      <c r="AFI325" s="123"/>
      <c r="AFJ325" s="123"/>
      <c r="AFK325" s="123"/>
      <c r="AFL325" s="123"/>
      <c r="AFM325" s="123"/>
      <c r="AFN325" s="123"/>
      <c r="AFO325" s="123"/>
      <c r="AFP325" s="123"/>
      <c r="AFQ325" s="123"/>
      <c r="AFR325" s="123"/>
      <c r="AFS325" s="123"/>
      <c r="AFT325" s="123"/>
      <c r="AFU325" s="123"/>
      <c r="AFV325" s="123"/>
      <c r="AFW325" s="123"/>
      <c r="AFX325" s="123"/>
      <c r="AFY325" s="123"/>
      <c r="AFZ325" s="123"/>
      <c r="AGA325" s="123"/>
      <c r="AGB325" s="123"/>
      <c r="AGC325" s="123"/>
      <c r="AGD325" s="123"/>
      <c r="AGE325" s="123"/>
      <c r="AGF325" s="123"/>
      <c r="AGG325" s="123"/>
      <c r="AGH325" s="123"/>
      <c r="AGI325" s="123"/>
      <c r="AGJ325" s="123"/>
      <c r="AGK325" s="123"/>
      <c r="AGL325" s="123"/>
      <c r="AGM325" s="123"/>
      <c r="AGN325" s="123"/>
      <c r="AGO325" s="123"/>
      <c r="AGP325" s="123"/>
      <c r="AGQ325" s="123"/>
      <c r="AGR325" s="123"/>
      <c r="AGS325" s="123"/>
      <c r="AGT325" s="123"/>
      <c r="AGU325" s="123"/>
      <c r="AGV325" s="123"/>
      <c r="AGW325" s="123"/>
      <c r="AGX325" s="123"/>
      <c r="AGY325" s="123"/>
      <c r="AGZ325" s="123"/>
      <c r="AHA325" s="123"/>
      <c r="AHB325" s="123"/>
      <c r="AHC325" s="123"/>
      <c r="AHD325" s="123"/>
      <c r="AHE325" s="123"/>
      <c r="AHF325" s="123"/>
      <c r="AHG325" s="123"/>
      <c r="AHH325" s="123"/>
      <c r="AHI325" s="123"/>
      <c r="AHJ325" s="123"/>
      <c r="AHK325" s="123"/>
      <c r="AHL325" s="123"/>
      <c r="AHM325" s="123"/>
      <c r="AHN325" s="123"/>
      <c r="AHO325" s="123"/>
      <c r="AHP325" s="123"/>
      <c r="AHQ325" s="123"/>
      <c r="AHR325" s="123"/>
      <c r="AHS325" s="123"/>
      <c r="AHT325" s="123"/>
      <c r="AHU325" s="123"/>
      <c r="AHV325" s="123"/>
      <c r="AHW325" s="123"/>
      <c r="AHX325" s="123"/>
      <c r="AHY325" s="123"/>
      <c r="AHZ325" s="123"/>
      <c r="AIA325" s="123"/>
      <c r="AIB325" s="123"/>
      <c r="AIC325" s="123"/>
      <c r="AID325" s="123"/>
      <c r="AIE325" s="123"/>
      <c r="AIF325" s="123"/>
      <c r="AIG325" s="123"/>
      <c r="AIH325" s="123"/>
      <c r="AII325" s="123"/>
      <c r="AIJ325" s="123"/>
      <c r="AIK325" s="123"/>
      <c r="AIL325" s="123"/>
      <c r="AIM325" s="123"/>
      <c r="AIN325" s="123"/>
      <c r="AIO325" s="123"/>
      <c r="AIP325" s="123"/>
      <c r="AIQ325" s="123"/>
      <c r="AIR325" s="123"/>
      <c r="AIS325" s="123"/>
      <c r="AIT325" s="123"/>
      <c r="AIU325" s="123"/>
      <c r="AIV325" s="123"/>
      <c r="AIW325" s="123"/>
      <c r="AIX325" s="123"/>
      <c r="AIY325" s="123"/>
      <c r="AIZ325" s="123"/>
      <c r="AJA325" s="123"/>
      <c r="AJB325" s="123"/>
      <c r="AJC325" s="123"/>
      <c r="AJD325" s="123"/>
      <c r="AJE325" s="123"/>
      <c r="AJF325" s="123"/>
      <c r="AJG325" s="123"/>
      <c r="AJH325" s="123"/>
      <c r="AJI325" s="123"/>
      <c r="AJJ325" s="123"/>
      <c r="AJK325" s="123"/>
      <c r="AJL325" s="123"/>
      <c r="AJM325" s="123"/>
      <c r="AJN325" s="123"/>
      <c r="AJO325" s="123"/>
      <c r="AJP325" s="123"/>
      <c r="AJQ325" s="123"/>
      <c r="AJR325" s="123"/>
      <c r="AJS325" s="123"/>
      <c r="AJT325" s="123"/>
      <c r="AJU325" s="123"/>
      <c r="AJV325" s="123"/>
      <c r="AJW325" s="123"/>
      <c r="AJX325" s="123"/>
      <c r="AJY325" s="123"/>
      <c r="AJZ325" s="123"/>
      <c r="AKA325" s="123"/>
      <c r="AKB325" s="123"/>
      <c r="AKC325" s="123"/>
      <c r="AKD325" s="123"/>
      <c r="AKE325" s="123"/>
      <c r="AKF325" s="123"/>
      <c r="AKG325" s="123"/>
      <c r="AKH325" s="123"/>
      <c r="AKI325" s="123"/>
      <c r="AKJ325" s="123"/>
      <c r="AKK325" s="123"/>
      <c r="AKL325" s="123"/>
      <c r="AKM325" s="123"/>
      <c r="AKN325" s="123"/>
      <c r="AKO325" s="123"/>
      <c r="AKP325" s="123"/>
      <c r="AKQ325" s="123"/>
      <c r="AKR325" s="123"/>
      <c r="AKS325" s="123"/>
      <c r="AKT325" s="123"/>
      <c r="AKU325" s="123"/>
      <c r="AKV325" s="123"/>
      <c r="AKW325" s="123"/>
      <c r="AKX325" s="123"/>
      <c r="AKY325" s="123"/>
      <c r="AKZ325" s="123"/>
      <c r="ALA325" s="123"/>
      <c r="ALB325" s="123"/>
      <c r="ALC325" s="123"/>
      <c r="ALD325" s="123"/>
      <c r="ALE325" s="123"/>
      <c r="ALF325" s="123"/>
      <c r="ALG325" s="123"/>
      <c r="ALH325" s="123"/>
      <c r="ALI325" s="123"/>
      <c r="ALJ325" s="123"/>
      <c r="ALK325" s="123"/>
      <c r="ALL325" s="123"/>
      <c r="ALM325" s="123"/>
      <c r="ALN325" s="123"/>
      <c r="ALO325" s="123"/>
      <c r="ALP325" s="123"/>
      <c r="ALQ325" s="123"/>
      <c r="ALR325" s="123"/>
      <c r="ALS325" s="123"/>
      <c r="ALT325" s="123"/>
      <c r="ALU325" s="123"/>
      <c r="ALV325" s="123"/>
      <c r="ALW325" s="123"/>
      <c r="ALX325" s="123"/>
      <c r="ALY325" s="123"/>
      <c r="ALZ325" s="123"/>
      <c r="AMA325" s="123"/>
      <c r="AMB325" s="123"/>
      <c r="AMC325" s="123"/>
      <c r="AMD325" s="123"/>
      <c r="AME325" s="123"/>
      <c r="AMF325" s="123"/>
      <c r="AMG325" s="123"/>
      <c r="AMH325" s="123"/>
      <c r="AMI325" s="123"/>
      <c r="AMJ325" s="123"/>
    </row>
    <row r="326" spans="1:1024" ht="15" customHeight="1" x14ac:dyDescent="0.3">
      <c r="A326" s="125"/>
      <c r="B326" s="554" t="s">
        <v>298</v>
      </c>
      <c r="C326" s="554"/>
      <c r="D326" s="541" t="str">
        <f>'Ergebnisse nach Kategorien'!C12</f>
        <v>Strom: bisherige Berechnungsmethodik</v>
      </c>
      <c r="E326" s="542"/>
      <c r="F326" s="543"/>
      <c r="G326" s="344">
        <f>SUM(G220:G223, G228:G322)</f>
        <v>0</v>
      </c>
      <c r="H326" s="345">
        <f>SUM(H220:H223, H228:H322)</f>
        <v>0</v>
      </c>
      <c r="I326" s="345">
        <f>SUM(I220:I223, I228:I322)</f>
        <v>0</v>
      </c>
      <c r="J326" s="346">
        <f>SUM(J220:J223, J228:J322)</f>
        <v>0</v>
      </c>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c r="CV326" s="123"/>
      <c r="CW326" s="123"/>
      <c r="CX326" s="123"/>
      <c r="CY326" s="123"/>
      <c r="CZ326" s="123"/>
      <c r="DA326" s="123"/>
      <c r="DB326" s="123"/>
      <c r="DC326" s="123"/>
      <c r="DD326" s="123"/>
      <c r="DE326" s="123"/>
      <c r="DF326" s="123"/>
      <c r="DG326" s="123"/>
      <c r="DH326" s="123"/>
      <c r="DI326" s="123"/>
      <c r="DJ326" s="123"/>
      <c r="DK326" s="123"/>
      <c r="DL326" s="123"/>
      <c r="DM326" s="123"/>
      <c r="DN326" s="123"/>
      <c r="DO326" s="123"/>
      <c r="DP326" s="123"/>
      <c r="DQ326" s="123"/>
      <c r="DR326" s="123"/>
      <c r="DS326" s="123"/>
      <c r="DT326" s="123"/>
      <c r="DU326" s="123"/>
      <c r="DV326" s="123"/>
      <c r="DW326" s="123"/>
      <c r="DX326" s="123"/>
      <c r="DY326" s="123"/>
      <c r="DZ326" s="123"/>
      <c r="EA326" s="123"/>
      <c r="EB326" s="123"/>
      <c r="EC326" s="123"/>
      <c r="ED326" s="123"/>
      <c r="EE326" s="123"/>
      <c r="EF326" s="123"/>
      <c r="EG326" s="123"/>
      <c r="EH326" s="123"/>
      <c r="EI326" s="123"/>
      <c r="EJ326" s="123"/>
      <c r="EK326" s="123"/>
      <c r="EL326" s="123"/>
      <c r="EM326" s="123"/>
      <c r="EN326" s="123"/>
      <c r="EO326" s="123"/>
      <c r="EP326" s="123"/>
      <c r="EQ326" s="123"/>
      <c r="ER326" s="123"/>
      <c r="ES326" s="123"/>
      <c r="ET326" s="123"/>
      <c r="EU326" s="123"/>
      <c r="EV326" s="123"/>
      <c r="EW326" s="123"/>
      <c r="EX326" s="123"/>
      <c r="EY326" s="123"/>
      <c r="EZ326" s="123"/>
      <c r="FA326" s="123"/>
      <c r="FB326" s="123"/>
      <c r="FC326" s="123"/>
      <c r="FD326" s="123"/>
      <c r="FE326" s="123"/>
      <c r="FF326" s="123"/>
      <c r="FG326" s="123"/>
      <c r="FH326" s="123"/>
      <c r="FI326" s="123"/>
      <c r="FJ326" s="123"/>
      <c r="FK326" s="123"/>
      <c r="FL326" s="123"/>
      <c r="FM326" s="123"/>
      <c r="FN326" s="123"/>
      <c r="FO326" s="123"/>
      <c r="FP326" s="123"/>
      <c r="FQ326" s="123"/>
      <c r="FR326" s="123"/>
      <c r="FS326" s="123"/>
      <c r="FT326" s="123"/>
      <c r="FU326" s="123"/>
      <c r="FV326" s="123"/>
      <c r="FW326" s="123"/>
      <c r="FX326" s="123"/>
      <c r="FY326" s="123"/>
      <c r="FZ326" s="123"/>
      <c r="GA326" s="123"/>
      <c r="GB326" s="123"/>
      <c r="GC326" s="123"/>
      <c r="GD326" s="123"/>
      <c r="GE326" s="123"/>
      <c r="GF326" s="123"/>
      <c r="GG326" s="123"/>
      <c r="GH326" s="123"/>
      <c r="GI326" s="123"/>
      <c r="GJ326" s="123"/>
      <c r="GK326" s="123"/>
      <c r="GL326" s="123"/>
      <c r="GM326" s="123"/>
      <c r="GN326" s="123"/>
      <c r="GO326" s="123"/>
      <c r="GP326" s="123"/>
      <c r="GQ326" s="123"/>
      <c r="GR326" s="123"/>
      <c r="GS326" s="123"/>
      <c r="GT326" s="123"/>
      <c r="GU326" s="123"/>
      <c r="GV326" s="123"/>
      <c r="GW326" s="123"/>
      <c r="GX326" s="123"/>
      <c r="GY326" s="123"/>
      <c r="GZ326" s="123"/>
      <c r="HA326" s="123"/>
      <c r="HB326" s="123"/>
      <c r="HC326" s="123"/>
      <c r="HD326" s="123"/>
      <c r="HE326" s="123"/>
      <c r="HF326" s="123"/>
      <c r="HG326" s="123"/>
      <c r="HH326" s="123"/>
      <c r="HI326" s="123"/>
      <c r="HJ326" s="123"/>
      <c r="HK326" s="123"/>
      <c r="HL326" s="123"/>
      <c r="HM326" s="123"/>
      <c r="HN326" s="123"/>
      <c r="HO326" s="123"/>
      <c r="HP326" s="123"/>
      <c r="HQ326" s="123"/>
      <c r="HR326" s="123"/>
      <c r="HS326" s="123"/>
      <c r="HT326" s="123"/>
      <c r="HU326" s="123"/>
      <c r="HV326" s="123"/>
      <c r="HW326" s="123"/>
      <c r="HX326" s="123"/>
      <c r="HY326" s="123"/>
      <c r="HZ326" s="123"/>
      <c r="IA326" s="123"/>
      <c r="IB326" s="123"/>
      <c r="IC326" s="123"/>
      <c r="ID326" s="123"/>
      <c r="IE326" s="123"/>
      <c r="IF326" s="123"/>
      <c r="IG326" s="123"/>
      <c r="IH326" s="123"/>
      <c r="II326" s="123"/>
      <c r="IJ326" s="123"/>
      <c r="IK326" s="123"/>
      <c r="IL326" s="123"/>
      <c r="IM326" s="123"/>
      <c r="IN326" s="123"/>
      <c r="IO326" s="123"/>
      <c r="IP326" s="123"/>
      <c r="IQ326" s="123"/>
      <c r="IR326" s="123"/>
      <c r="IS326" s="123"/>
      <c r="IT326" s="123"/>
      <c r="IU326" s="123"/>
      <c r="IV326" s="123"/>
      <c r="IW326" s="123"/>
      <c r="IX326" s="123"/>
      <c r="IY326" s="123"/>
      <c r="IZ326" s="123"/>
      <c r="JA326" s="123"/>
      <c r="JB326" s="123"/>
      <c r="JC326" s="123"/>
      <c r="JD326" s="123"/>
      <c r="JE326" s="123"/>
      <c r="JF326" s="123"/>
      <c r="JG326" s="123"/>
      <c r="JH326" s="123"/>
      <c r="JI326" s="123"/>
      <c r="JJ326" s="123"/>
      <c r="JK326" s="123"/>
      <c r="JL326" s="123"/>
      <c r="JM326" s="123"/>
      <c r="JN326" s="123"/>
      <c r="JO326" s="123"/>
      <c r="JP326" s="123"/>
      <c r="JQ326" s="123"/>
      <c r="JR326" s="123"/>
      <c r="JS326" s="123"/>
      <c r="JT326" s="123"/>
      <c r="JU326" s="123"/>
      <c r="JV326" s="123"/>
      <c r="JW326" s="123"/>
      <c r="JX326" s="123"/>
      <c r="JY326" s="123"/>
      <c r="JZ326" s="123"/>
      <c r="KA326" s="123"/>
      <c r="KB326" s="123"/>
      <c r="KC326" s="123"/>
      <c r="KD326" s="123"/>
      <c r="KE326" s="123"/>
      <c r="KF326" s="123"/>
      <c r="KG326" s="123"/>
      <c r="KH326" s="123"/>
      <c r="KI326" s="123"/>
      <c r="KJ326" s="123"/>
      <c r="KK326" s="123"/>
      <c r="KL326" s="123"/>
      <c r="KM326" s="123"/>
      <c r="KN326" s="123"/>
      <c r="KO326" s="123"/>
      <c r="KP326" s="123"/>
      <c r="KQ326" s="123"/>
      <c r="KR326" s="123"/>
      <c r="KS326" s="123"/>
      <c r="KT326" s="123"/>
      <c r="KU326" s="123"/>
      <c r="KV326" s="123"/>
      <c r="KW326" s="123"/>
      <c r="KX326" s="123"/>
      <c r="KY326" s="123"/>
      <c r="KZ326" s="123"/>
      <c r="LA326" s="123"/>
      <c r="LB326" s="123"/>
      <c r="LC326" s="123"/>
      <c r="LD326" s="123"/>
      <c r="LE326" s="123"/>
      <c r="LF326" s="123"/>
      <c r="LG326" s="123"/>
      <c r="LH326" s="123"/>
      <c r="LI326" s="123"/>
      <c r="LJ326" s="123"/>
      <c r="LK326" s="123"/>
      <c r="LL326" s="123"/>
      <c r="LM326" s="123"/>
      <c r="LN326" s="123"/>
      <c r="LO326" s="123"/>
      <c r="LP326" s="123"/>
      <c r="LQ326" s="123"/>
      <c r="LR326" s="123"/>
      <c r="LS326" s="123"/>
      <c r="LT326" s="123"/>
      <c r="LU326" s="123"/>
      <c r="LV326" s="123"/>
      <c r="LW326" s="123"/>
      <c r="LX326" s="123"/>
      <c r="LY326" s="123"/>
      <c r="LZ326" s="123"/>
      <c r="MA326" s="123"/>
      <c r="MB326" s="123"/>
      <c r="MC326" s="123"/>
      <c r="MD326" s="123"/>
      <c r="ME326" s="123"/>
      <c r="MF326" s="123"/>
      <c r="MG326" s="123"/>
      <c r="MH326" s="123"/>
      <c r="MI326" s="123"/>
      <c r="MJ326" s="123"/>
      <c r="MK326" s="123"/>
      <c r="ML326" s="123"/>
      <c r="MM326" s="123"/>
      <c r="MN326" s="123"/>
      <c r="MO326" s="123"/>
      <c r="MP326" s="123"/>
      <c r="MQ326" s="123"/>
      <c r="MR326" s="123"/>
      <c r="MS326" s="123"/>
      <c r="MT326" s="123"/>
      <c r="MU326" s="123"/>
      <c r="MV326" s="123"/>
      <c r="MW326" s="123"/>
      <c r="MX326" s="123"/>
      <c r="MY326" s="123"/>
      <c r="MZ326" s="123"/>
      <c r="NA326" s="123"/>
      <c r="NB326" s="123"/>
      <c r="NC326" s="123"/>
      <c r="ND326" s="123"/>
      <c r="NE326" s="123"/>
      <c r="NF326" s="123"/>
      <c r="NG326" s="123"/>
      <c r="NH326" s="123"/>
      <c r="NI326" s="123"/>
      <c r="NJ326" s="123"/>
      <c r="NK326" s="123"/>
      <c r="NL326" s="123"/>
      <c r="NM326" s="123"/>
      <c r="NN326" s="123"/>
      <c r="NO326" s="123"/>
      <c r="NP326" s="123"/>
      <c r="NQ326" s="123"/>
      <c r="NR326" s="123"/>
      <c r="NS326" s="123"/>
      <c r="NT326" s="123"/>
      <c r="NU326" s="123"/>
      <c r="NV326" s="123"/>
      <c r="NW326" s="123"/>
      <c r="NX326" s="123"/>
      <c r="NY326" s="123"/>
      <c r="NZ326" s="123"/>
      <c r="OA326" s="123"/>
      <c r="OB326" s="123"/>
      <c r="OC326" s="123"/>
      <c r="OD326" s="123"/>
      <c r="OE326" s="123"/>
      <c r="OF326" s="123"/>
      <c r="OG326" s="123"/>
      <c r="OH326" s="123"/>
      <c r="OI326" s="123"/>
      <c r="OJ326" s="123"/>
      <c r="OK326" s="123"/>
      <c r="OL326" s="123"/>
      <c r="OM326" s="123"/>
      <c r="ON326" s="123"/>
      <c r="OO326" s="123"/>
      <c r="OP326" s="123"/>
      <c r="OQ326" s="123"/>
      <c r="OR326" s="123"/>
      <c r="OS326" s="123"/>
      <c r="OT326" s="123"/>
      <c r="OU326" s="123"/>
      <c r="OV326" s="123"/>
      <c r="OW326" s="123"/>
      <c r="OX326" s="123"/>
      <c r="OY326" s="123"/>
      <c r="OZ326" s="123"/>
      <c r="PA326" s="123"/>
      <c r="PB326" s="123"/>
      <c r="PC326" s="123"/>
      <c r="PD326" s="123"/>
      <c r="PE326" s="123"/>
      <c r="PF326" s="123"/>
      <c r="PG326" s="123"/>
      <c r="PH326" s="123"/>
      <c r="PI326" s="123"/>
      <c r="PJ326" s="123"/>
      <c r="PK326" s="123"/>
      <c r="PL326" s="123"/>
      <c r="PM326" s="123"/>
      <c r="PN326" s="123"/>
      <c r="PO326" s="123"/>
      <c r="PP326" s="123"/>
      <c r="PQ326" s="123"/>
      <c r="PR326" s="123"/>
      <c r="PS326" s="123"/>
      <c r="PT326" s="123"/>
      <c r="PU326" s="123"/>
      <c r="PV326" s="123"/>
      <c r="PW326" s="123"/>
      <c r="PX326" s="123"/>
      <c r="PY326" s="123"/>
      <c r="PZ326" s="123"/>
      <c r="QA326" s="123"/>
      <c r="QB326" s="123"/>
      <c r="QC326" s="123"/>
      <c r="QD326" s="123"/>
      <c r="QE326" s="123"/>
      <c r="QF326" s="123"/>
      <c r="QG326" s="123"/>
      <c r="QH326" s="123"/>
      <c r="QI326" s="123"/>
      <c r="QJ326" s="123"/>
      <c r="QK326" s="123"/>
      <c r="QL326" s="123"/>
      <c r="QM326" s="123"/>
      <c r="QN326" s="123"/>
      <c r="QO326" s="123"/>
      <c r="QP326" s="123"/>
      <c r="QQ326" s="123"/>
      <c r="QR326" s="123"/>
      <c r="QS326" s="123"/>
      <c r="QT326" s="123"/>
      <c r="QU326" s="123"/>
      <c r="QV326" s="123"/>
      <c r="QW326" s="123"/>
      <c r="QX326" s="123"/>
      <c r="QY326" s="123"/>
      <c r="QZ326" s="123"/>
      <c r="RA326" s="123"/>
      <c r="RB326" s="123"/>
      <c r="RC326" s="123"/>
      <c r="RD326" s="123"/>
      <c r="RE326" s="123"/>
      <c r="RF326" s="123"/>
      <c r="RG326" s="123"/>
      <c r="RH326" s="123"/>
      <c r="RI326" s="123"/>
      <c r="RJ326" s="123"/>
      <c r="RK326" s="123"/>
      <c r="RL326" s="123"/>
      <c r="RM326" s="123"/>
      <c r="RN326" s="123"/>
      <c r="RO326" s="123"/>
      <c r="RP326" s="123"/>
      <c r="RQ326" s="123"/>
      <c r="RR326" s="123"/>
      <c r="RS326" s="123"/>
      <c r="RT326" s="123"/>
      <c r="RU326" s="123"/>
      <c r="RV326" s="123"/>
      <c r="RW326" s="123"/>
      <c r="RX326" s="123"/>
      <c r="RY326" s="123"/>
      <c r="RZ326" s="123"/>
      <c r="SA326" s="123"/>
      <c r="SB326" s="123"/>
      <c r="SC326" s="123"/>
      <c r="SD326" s="123"/>
      <c r="SE326" s="123"/>
      <c r="SF326" s="123"/>
      <c r="SG326" s="123"/>
      <c r="SH326" s="123"/>
      <c r="SI326" s="123"/>
      <c r="SJ326" s="123"/>
      <c r="SK326" s="123"/>
      <c r="SL326" s="123"/>
      <c r="SM326" s="123"/>
      <c r="SN326" s="123"/>
      <c r="SO326" s="123"/>
      <c r="SP326" s="123"/>
      <c r="SQ326" s="123"/>
      <c r="SR326" s="123"/>
      <c r="SS326" s="123"/>
      <c r="ST326" s="123"/>
      <c r="SU326" s="123"/>
      <c r="SV326" s="123"/>
      <c r="SW326" s="123"/>
      <c r="SX326" s="123"/>
      <c r="SY326" s="123"/>
      <c r="SZ326" s="123"/>
      <c r="TA326" s="123"/>
      <c r="TB326" s="123"/>
      <c r="TC326" s="123"/>
      <c r="TD326" s="123"/>
      <c r="TE326" s="123"/>
      <c r="TF326" s="123"/>
      <c r="TG326" s="123"/>
      <c r="TH326" s="123"/>
      <c r="TI326" s="123"/>
      <c r="TJ326" s="123"/>
      <c r="TK326" s="123"/>
      <c r="TL326" s="123"/>
      <c r="TM326" s="123"/>
      <c r="TN326" s="123"/>
      <c r="TO326" s="123"/>
      <c r="TP326" s="123"/>
      <c r="TQ326" s="123"/>
      <c r="TR326" s="123"/>
      <c r="TS326" s="123"/>
      <c r="TT326" s="123"/>
      <c r="TU326" s="123"/>
      <c r="TV326" s="123"/>
      <c r="TW326" s="123"/>
      <c r="TX326" s="123"/>
      <c r="TY326" s="123"/>
      <c r="TZ326" s="123"/>
      <c r="UA326" s="123"/>
      <c r="UB326" s="123"/>
      <c r="UC326" s="123"/>
      <c r="UD326" s="123"/>
      <c r="UE326" s="123"/>
      <c r="UF326" s="123"/>
      <c r="UG326" s="123"/>
      <c r="UH326" s="123"/>
      <c r="UI326" s="123"/>
      <c r="UJ326" s="123"/>
      <c r="UK326" s="123"/>
      <c r="UL326" s="123"/>
      <c r="UM326" s="123"/>
      <c r="UN326" s="123"/>
      <c r="UO326" s="123"/>
      <c r="UP326" s="123"/>
      <c r="UQ326" s="123"/>
      <c r="UR326" s="123"/>
      <c r="US326" s="123"/>
      <c r="UT326" s="123"/>
      <c r="UU326" s="123"/>
      <c r="UV326" s="123"/>
      <c r="UW326" s="123"/>
      <c r="UX326" s="123"/>
      <c r="UY326" s="123"/>
      <c r="UZ326" s="123"/>
      <c r="VA326" s="123"/>
      <c r="VB326" s="123"/>
      <c r="VC326" s="123"/>
      <c r="VD326" s="123"/>
      <c r="VE326" s="123"/>
      <c r="VF326" s="123"/>
      <c r="VG326" s="123"/>
      <c r="VH326" s="123"/>
      <c r="VI326" s="123"/>
      <c r="VJ326" s="123"/>
      <c r="VK326" s="123"/>
      <c r="VL326" s="123"/>
      <c r="VM326" s="123"/>
      <c r="VN326" s="123"/>
      <c r="VO326" s="123"/>
      <c r="VP326" s="123"/>
      <c r="VQ326" s="123"/>
      <c r="VR326" s="123"/>
      <c r="VS326" s="123"/>
      <c r="VT326" s="123"/>
      <c r="VU326" s="123"/>
      <c r="VV326" s="123"/>
      <c r="VW326" s="123"/>
      <c r="VX326" s="123"/>
      <c r="VY326" s="123"/>
      <c r="VZ326" s="123"/>
      <c r="WA326" s="123"/>
      <c r="WB326" s="123"/>
      <c r="WC326" s="123"/>
      <c r="WD326" s="123"/>
      <c r="WE326" s="123"/>
      <c r="WF326" s="123"/>
      <c r="WG326" s="123"/>
      <c r="WH326" s="123"/>
      <c r="WI326" s="123"/>
      <c r="WJ326" s="123"/>
      <c r="WK326" s="123"/>
      <c r="WL326" s="123"/>
      <c r="WM326" s="123"/>
      <c r="WN326" s="123"/>
      <c r="WO326" s="123"/>
      <c r="WP326" s="123"/>
      <c r="WQ326" s="123"/>
      <c r="WR326" s="123"/>
      <c r="WS326" s="123"/>
      <c r="WT326" s="123"/>
      <c r="WU326" s="123"/>
      <c r="WV326" s="123"/>
      <c r="WW326" s="123"/>
      <c r="WX326" s="123"/>
      <c r="WY326" s="123"/>
      <c r="WZ326" s="123"/>
      <c r="XA326" s="123"/>
      <c r="XB326" s="123"/>
      <c r="XC326" s="123"/>
      <c r="XD326" s="123"/>
      <c r="XE326" s="123"/>
      <c r="XF326" s="123"/>
      <c r="XG326" s="123"/>
      <c r="XH326" s="123"/>
      <c r="XI326" s="123"/>
      <c r="XJ326" s="123"/>
      <c r="XK326" s="123"/>
      <c r="XL326" s="123"/>
      <c r="XM326" s="123"/>
      <c r="XN326" s="123"/>
      <c r="XO326" s="123"/>
      <c r="XP326" s="123"/>
      <c r="XQ326" s="123"/>
      <c r="XR326" s="123"/>
      <c r="XS326" s="123"/>
      <c r="XT326" s="123"/>
      <c r="XU326" s="123"/>
      <c r="XV326" s="123"/>
      <c r="XW326" s="123"/>
      <c r="XX326" s="123"/>
      <c r="XY326" s="123"/>
      <c r="XZ326" s="123"/>
      <c r="YA326" s="123"/>
      <c r="YB326" s="123"/>
      <c r="YC326" s="123"/>
      <c r="YD326" s="123"/>
      <c r="YE326" s="123"/>
      <c r="YF326" s="123"/>
      <c r="YG326" s="123"/>
      <c r="YH326" s="123"/>
      <c r="YI326" s="123"/>
      <c r="YJ326" s="123"/>
      <c r="YK326" s="123"/>
      <c r="YL326" s="123"/>
      <c r="YM326" s="123"/>
      <c r="YN326" s="123"/>
      <c r="YO326" s="123"/>
      <c r="YP326" s="123"/>
      <c r="YQ326" s="123"/>
      <c r="YR326" s="123"/>
      <c r="YS326" s="123"/>
      <c r="YT326" s="123"/>
      <c r="YU326" s="123"/>
      <c r="YV326" s="123"/>
      <c r="YW326" s="123"/>
      <c r="YX326" s="123"/>
      <c r="YY326" s="123"/>
      <c r="YZ326" s="123"/>
      <c r="ZA326" s="123"/>
      <c r="ZB326" s="123"/>
      <c r="ZC326" s="123"/>
      <c r="ZD326" s="123"/>
      <c r="ZE326" s="123"/>
      <c r="ZF326" s="123"/>
      <c r="ZG326" s="123"/>
      <c r="ZH326" s="123"/>
      <c r="ZI326" s="123"/>
      <c r="ZJ326" s="123"/>
      <c r="ZK326" s="123"/>
      <c r="ZL326" s="123"/>
      <c r="ZM326" s="123"/>
      <c r="ZN326" s="123"/>
      <c r="ZO326" s="123"/>
      <c r="ZP326" s="123"/>
      <c r="ZQ326" s="123"/>
      <c r="ZR326" s="123"/>
      <c r="ZS326" s="123"/>
      <c r="ZT326" s="123"/>
      <c r="ZU326" s="123"/>
      <c r="ZV326" s="123"/>
      <c r="ZW326" s="123"/>
      <c r="ZX326" s="123"/>
      <c r="ZY326" s="123"/>
      <c r="ZZ326" s="123"/>
      <c r="AAA326" s="123"/>
      <c r="AAB326" s="123"/>
      <c r="AAC326" s="123"/>
      <c r="AAD326" s="123"/>
      <c r="AAE326" s="123"/>
      <c r="AAF326" s="123"/>
      <c r="AAG326" s="123"/>
      <c r="AAH326" s="123"/>
      <c r="AAI326" s="123"/>
      <c r="AAJ326" s="123"/>
      <c r="AAK326" s="123"/>
      <c r="AAL326" s="123"/>
      <c r="AAM326" s="123"/>
      <c r="AAN326" s="123"/>
      <c r="AAO326" s="123"/>
      <c r="AAP326" s="123"/>
      <c r="AAQ326" s="123"/>
      <c r="AAR326" s="123"/>
      <c r="AAS326" s="123"/>
      <c r="AAT326" s="123"/>
      <c r="AAU326" s="123"/>
      <c r="AAV326" s="123"/>
      <c r="AAW326" s="123"/>
      <c r="AAX326" s="123"/>
      <c r="AAY326" s="123"/>
      <c r="AAZ326" s="123"/>
      <c r="ABA326" s="123"/>
      <c r="ABB326" s="123"/>
      <c r="ABC326" s="123"/>
      <c r="ABD326" s="123"/>
      <c r="ABE326" s="123"/>
      <c r="ABF326" s="123"/>
      <c r="ABG326" s="123"/>
      <c r="ABH326" s="123"/>
      <c r="ABI326" s="123"/>
      <c r="ABJ326" s="123"/>
      <c r="ABK326" s="123"/>
      <c r="ABL326" s="123"/>
      <c r="ABM326" s="123"/>
      <c r="ABN326" s="123"/>
      <c r="ABO326" s="123"/>
      <c r="ABP326" s="123"/>
      <c r="ABQ326" s="123"/>
      <c r="ABR326" s="123"/>
      <c r="ABS326" s="123"/>
      <c r="ABT326" s="123"/>
      <c r="ABU326" s="123"/>
      <c r="ABV326" s="123"/>
      <c r="ABW326" s="123"/>
      <c r="ABX326" s="123"/>
      <c r="ABY326" s="123"/>
      <c r="ABZ326" s="123"/>
      <c r="ACA326" s="123"/>
      <c r="ACB326" s="123"/>
      <c r="ACC326" s="123"/>
      <c r="ACD326" s="123"/>
      <c r="ACE326" s="123"/>
      <c r="ACF326" s="123"/>
      <c r="ACG326" s="123"/>
      <c r="ACH326" s="123"/>
      <c r="ACI326" s="123"/>
      <c r="ACJ326" s="123"/>
      <c r="ACK326" s="123"/>
      <c r="ACL326" s="123"/>
      <c r="ACM326" s="123"/>
      <c r="ACN326" s="123"/>
      <c r="ACO326" s="123"/>
      <c r="ACP326" s="123"/>
      <c r="ACQ326" s="123"/>
      <c r="ACR326" s="123"/>
      <c r="ACS326" s="123"/>
      <c r="ACT326" s="123"/>
      <c r="ACU326" s="123"/>
      <c r="ACV326" s="123"/>
      <c r="ACW326" s="123"/>
      <c r="ACX326" s="123"/>
      <c r="ACY326" s="123"/>
      <c r="ACZ326" s="123"/>
      <c r="ADA326" s="123"/>
      <c r="ADB326" s="123"/>
      <c r="ADC326" s="123"/>
      <c r="ADD326" s="123"/>
      <c r="ADE326" s="123"/>
      <c r="ADF326" s="123"/>
      <c r="ADG326" s="123"/>
      <c r="ADH326" s="123"/>
      <c r="ADI326" s="123"/>
      <c r="ADJ326" s="123"/>
      <c r="ADK326" s="123"/>
      <c r="ADL326" s="123"/>
      <c r="ADM326" s="123"/>
      <c r="ADN326" s="123"/>
      <c r="ADO326" s="123"/>
      <c r="ADP326" s="123"/>
      <c r="ADQ326" s="123"/>
      <c r="ADR326" s="123"/>
      <c r="ADS326" s="123"/>
      <c r="ADT326" s="123"/>
      <c r="ADU326" s="123"/>
      <c r="ADV326" s="123"/>
      <c r="ADW326" s="123"/>
      <c r="ADX326" s="123"/>
      <c r="ADY326" s="123"/>
      <c r="ADZ326" s="123"/>
      <c r="AEA326" s="123"/>
      <c r="AEB326" s="123"/>
      <c r="AEC326" s="123"/>
      <c r="AED326" s="123"/>
      <c r="AEE326" s="123"/>
      <c r="AEF326" s="123"/>
      <c r="AEG326" s="123"/>
      <c r="AEH326" s="123"/>
      <c r="AEI326" s="123"/>
      <c r="AEJ326" s="123"/>
      <c r="AEK326" s="123"/>
      <c r="AEL326" s="123"/>
      <c r="AEM326" s="123"/>
      <c r="AEN326" s="123"/>
      <c r="AEO326" s="123"/>
      <c r="AEP326" s="123"/>
      <c r="AEQ326" s="123"/>
      <c r="AER326" s="123"/>
      <c r="AES326" s="123"/>
      <c r="AET326" s="123"/>
      <c r="AEU326" s="123"/>
      <c r="AEV326" s="123"/>
      <c r="AEW326" s="123"/>
      <c r="AEX326" s="123"/>
      <c r="AEY326" s="123"/>
      <c r="AEZ326" s="123"/>
      <c r="AFA326" s="123"/>
      <c r="AFB326" s="123"/>
      <c r="AFC326" s="123"/>
      <c r="AFD326" s="123"/>
      <c r="AFE326" s="123"/>
      <c r="AFF326" s="123"/>
      <c r="AFG326" s="123"/>
      <c r="AFH326" s="123"/>
      <c r="AFI326" s="123"/>
      <c r="AFJ326" s="123"/>
      <c r="AFK326" s="123"/>
      <c r="AFL326" s="123"/>
      <c r="AFM326" s="123"/>
      <c r="AFN326" s="123"/>
      <c r="AFO326" s="123"/>
      <c r="AFP326" s="123"/>
      <c r="AFQ326" s="123"/>
      <c r="AFR326" s="123"/>
      <c r="AFS326" s="123"/>
      <c r="AFT326" s="123"/>
      <c r="AFU326" s="123"/>
      <c r="AFV326" s="123"/>
      <c r="AFW326" s="123"/>
      <c r="AFX326" s="123"/>
      <c r="AFY326" s="123"/>
      <c r="AFZ326" s="123"/>
      <c r="AGA326" s="123"/>
      <c r="AGB326" s="123"/>
      <c r="AGC326" s="123"/>
      <c r="AGD326" s="123"/>
      <c r="AGE326" s="123"/>
      <c r="AGF326" s="123"/>
      <c r="AGG326" s="123"/>
      <c r="AGH326" s="123"/>
      <c r="AGI326" s="123"/>
      <c r="AGJ326" s="123"/>
      <c r="AGK326" s="123"/>
      <c r="AGL326" s="123"/>
      <c r="AGM326" s="123"/>
      <c r="AGN326" s="123"/>
      <c r="AGO326" s="123"/>
      <c r="AGP326" s="123"/>
      <c r="AGQ326" s="123"/>
      <c r="AGR326" s="123"/>
      <c r="AGS326" s="123"/>
      <c r="AGT326" s="123"/>
      <c r="AGU326" s="123"/>
      <c r="AGV326" s="123"/>
      <c r="AGW326" s="123"/>
      <c r="AGX326" s="123"/>
      <c r="AGY326" s="123"/>
      <c r="AGZ326" s="123"/>
      <c r="AHA326" s="123"/>
      <c r="AHB326" s="123"/>
      <c r="AHC326" s="123"/>
      <c r="AHD326" s="123"/>
      <c r="AHE326" s="123"/>
      <c r="AHF326" s="123"/>
      <c r="AHG326" s="123"/>
      <c r="AHH326" s="123"/>
      <c r="AHI326" s="123"/>
      <c r="AHJ326" s="123"/>
      <c r="AHK326" s="123"/>
      <c r="AHL326" s="123"/>
      <c r="AHM326" s="123"/>
      <c r="AHN326" s="123"/>
      <c r="AHO326" s="123"/>
      <c r="AHP326" s="123"/>
      <c r="AHQ326" s="123"/>
      <c r="AHR326" s="123"/>
      <c r="AHS326" s="123"/>
      <c r="AHT326" s="123"/>
      <c r="AHU326" s="123"/>
      <c r="AHV326" s="123"/>
      <c r="AHW326" s="123"/>
      <c r="AHX326" s="123"/>
      <c r="AHY326" s="123"/>
      <c r="AHZ326" s="123"/>
      <c r="AIA326" s="123"/>
      <c r="AIB326" s="123"/>
      <c r="AIC326" s="123"/>
      <c r="AID326" s="123"/>
      <c r="AIE326" s="123"/>
      <c r="AIF326" s="123"/>
      <c r="AIG326" s="123"/>
      <c r="AIH326" s="123"/>
      <c r="AII326" s="123"/>
      <c r="AIJ326" s="123"/>
      <c r="AIK326" s="123"/>
      <c r="AIL326" s="123"/>
      <c r="AIM326" s="123"/>
      <c r="AIN326" s="123"/>
      <c r="AIO326" s="123"/>
      <c r="AIP326" s="123"/>
      <c r="AIQ326" s="123"/>
      <c r="AIR326" s="123"/>
      <c r="AIS326" s="123"/>
      <c r="AIT326" s="123"/>
      <c r="AIU326" s="123"/>
      <c r="AIV326" s="123"/>
      <c r="AIW326" s="123"/>
      <c r="AIX326" s="123"/>
      <c r="AIY326" s="123"/>
      <c r="AIZ326" s="123"/>
      <c r="AJA326" s="123"/>
      <c r="AJB326" s="123"/>
      <c r="AJC326" s="123"/>
      <c r="AJD326" s="123"/>
      <c r="AJE326" s="123"/>
      <c r="AJF326" s="123"/>
      <c r="AJG326" s="123"/>
      <c r="AJH326" s="123"/>
      <c r="AJI326" s="123"/>
      <c r="AJJ326" s="123"/>
      <c r="AJK326" s="123"/>
      <c r="AJL326" s="123"/>
      <c r="AJM326" s="123"/>
      <c r="AJN326" s="123"/>
      <c r="AJO326" s="123"/>
      <c r="AJP326" s="123"/>
      <c r="AJQ326" s="123"/>
      <c r="AJR326" s="123"/>
      <c r="AJS326" s="123"/>
      <c r="AJT326" s="123"/>
      <c r="AJU326" s="123"/>
      <c r="AJV326" s="123"/>
      <c r="AJW326" s="123"/>
      <c r="AJX326" s="123"/>
      <c r="AJY326" s="123"/>
      <c r="AJZ326" s="123"/>
      <c r="AKA326" s="123"/>
      <c r="AKB326" s="123"/>
      <c r="AKC326" s="123"/>
      <c r="AKD326" s="123"/>
      <c r="AKE326" s="123"/>
      <c r="AKF326" s="123"/>
      <c r="AKG326" s="123"/>
      <c r="AKH326" s="123"/>
      <c r="AKI326" s="123"/>
      <c r="AKJ326" s="123"/>
      <c r="AKK326" s="123"/>
      <c r="AKL326" s="123"/>
      <c r="AKM326" s="123"/>
      <c r="AKN326" s="123"/>
      <c r="AKO326" s="123"/>
      <c r="AKP326" s="123"/>
      <c r="AKQ326" s="123"/>
      <c r="AKR326" s="123"/>
      <c r="AKS326" s="123"/>
      <c r="AKT326" s="123"/>
      <c r="AKU326" s="123"/>
      <c r="AKV326" s="123"/>
      <c r="AKW326" s="123"/>
      <c r="AKX326" s="123"/>
      <c r="AKY326" s="123"/>
      <c r="AKZ326" s="123"/>
      <c r="ALA326" s="123"/>
      <c r="ALB326" s="123"/>
      <c r="ALC326" s="123"/>
      <c r="ALD326" s="123"/>
      <c r="ALE326" s="123"/>
      <c r="ALF326" s="123"/>
      <c r="ALG326" s="123"/>
      <c r="ALH326" s="123"/>
      <c r="ALI326" s="123"/>
      <c r="ALJ326" s="123"/>
      <c r="ALK326" s="123"/>
      <c r="ALL326" s="123"/>
      <c r="ALM326" s="123"/>
      <c r="ALN326" s="123"/>
      <c r="ALO326" s="123"/>
      <c r="ALP326" s="123"/>
      <c r="ALQ326" s="123"/>
      <c r="ALR326" s="123"/>
      <c r="ALS326" s="123"/>
      <c r="ALT326" s="123"/>
      <c r="ALU326" s="123"/>
      <c r="ALV326" s="123"/>
      <c r="ALW326" s="123"/>
      <c r="ALX326" s="123"/>
      <c r="ALY326" s="123"/>
      <c r="ALZ326" s="123"/>
      <c r="AMA326" s="123"/>
      <c r="AMB326" s="123"/>
      <c r="AMC326" s="123"/>
      <c r="AMD326" s="123"/>
      <c r="AME326" s="123"/>
      <c r="AMF326" s="123"/>
      <c r="AMG326" s="123"/>
      <c r="AMH326" s="123"/>
      <c r="AMI326" s="123"/>
      <c r="AMJ326" s="123"/>
    </row>
    <row r="327" spans="1:1024" ht="15" customHeight="1" x14ac:dyDescent="0.3">
      <c r="A327" s="127"/>
      <c r="B327" s="558"/>
      <c r="C327" s="558"/>
      <c r="D327" s="544" t="str">
        <f>'Ergebnisse nach Kategorien'!C13</f>
        <v>Strom: standortbasierte Berechnungsmethodik</v>
      </c>
      <c r="E327" s="545"/>
      <c r="F327" s="546"/>
      <c r="G327" s="354">
        <f>SUM(G224:G322)</f>
        <v>0</v>
      </c>
      <c r="H327" s="355">
        <f>SUM(H224:H322)</f>
        <v>0</v>
      </c>
      <c r="I327" s="355">
        <f>SUM(I224:I322)</f>
        <v>0</v>
      </c>
      <c r="J327" s="356">
        <f>SUM(J224:J322)</f>
        <v>0</v>
      </c>
    </row>
    <row r="328" spans="1:1024" ht="15" customHeight="1" x14ac:dyDescent="0.3">
      <c r="A328" s="127"/>
      <c r="B328" s="554" t="s">
        <v>299</v>
      </c>
      <c r="C328" s="189"/>
      <c r="D328" s="541" t="str">
        <f>'Ergebnisse nach Kategorien'!C12</f>
        <v>Strom: bisherige Berechnungsmethodik</v>
      </c>
      <c r="E328" s="542"/>
      <c r="F328" s="543"/>
      <c r="G328" s="347">
        <f>G323+G325+G326</f>
        <v>0</v>
      </c>
      <c r="H328" s="348">
        <f>H323+H325+H326</f>
        <v>0</v>
      </c>
      <c r="I328" s="348">
        <f>I323+I325+I326</f>
        <v>0</v>
      </c>
      <c r="J328" s="349">
        <f>J323+J325+J326</f>
        <v>0</v>
      </c>
    </row>
    <row r="329" spans="1:1024" x14ac:dyDescent="0.3">
      <c r="A329" s="127"/>
      <c r="B329" s="555"/>
      <c r="C329" s="126"/>
      <c r="D329" s="544" t="str">
        <f>'Ergebnisse nach Kategorien'!C13</f>
        <v>Strom: standortbasierte Berechnungsmethodik</v>
      </c>
      <c r="E329" s="545"/>
      <c r="F329" s="546"/>
      <c r="G329" s="357">
        <f>G324+G325+G327</f>
        <v>0</v>
      </c>
      <c r="H329" s="358">
        <f>H324+H325+H327</f>
        <v>0</v>
      </c>
      <c r="I329" s="358">
        <f>I324+I325+I327</f>
        <v>0</v>
      </c>
      <c r="J329" s="359">
        <f>J324+J325+J327</f>
        <v>0</v>
      </c>
    </row>
    <row r="330" spans="1:1024" x14ac:dyDescent="0.3">
      <c r="A330" s="127"/>
      <c r="B330" s="190"/>
      <c r="C330" s="191"/>
      <c r="D330" s="191"/>
      <c r="E330" s="190"/>
      <c r="F330" s="192"/>
    </row>
    <row r="331" spans="1:1024" x14ac:dyDescent="0.3">
      <c r="A331" s="127"/>
      <c r="G331" s="181"/>
    </row>
    <row r="332" spans="1:1024" x14ac:dyDescent="0.3">
      <c r="A332" s="127"/>
      <c r="B332" s="215"/>
      <c r="C332" s="215"/>
      <c r="D332" s="215"/>
    </row>
    <row r="333" spans="1:1024" x14ac:dyDescent="0.3">
      <c r="A333" s="127"/>
      <c r="B333" s="215"/>
      <c r="C333" s="215"/>
      <c r="D333" s="215"/>
    </row>
    <row r="334" spans="1:1024" x14ac:dyDescent="0.3">
      <c r="A334" s="127"/>
      <c r="B334" s="215"/>
      <c r="C334" s="215"/>
      <c r="D334" s="215"/>
    </row>
    <row r="335" spans="1:1024" x14ac:dyDescent="0.3">
      <c r="A335" s="127"/>
      <c r="B335" s="215"/>
      <c r="C335" s="215"/>
      <c r="D335" s="215"/>
    </row>
    <row r="336" spans="1:1024" x14ac:dyDescent="0.3">
      <c r="A336" s="127"/>
    </row>
  </sheetData>
  <sheetProtection algorithmName="SHA-512" hashValue="CHQ5Error9tjL07HJz89tGe286UTuaKYeLTAxQxFzsmaL0N24fXlQHtejj65+X/wsd3nceVtzJgmcKHn2+t2ZA==" saltValue="NVdO5Lc9lBUIy30AgzQoQA==" spinCount="100000" sheet="1" objects="1" scenarios="1" formatCells="0" formatColumns="0" formatRows="0"/>
  <mergeCells count="199">
    <mergeCell ref="B328:B329"/>
    <mergeCell ref="B323:C324"/>
    <mergeCell ref="B326:C327"/>
    <mergeCell ref="B325:C325"/>
    <mergeCell ref="D10:D15"/>
    <mergeCell ref="E10:E11"/>
    <mergeCell ref="E12:E13"/>
    <mergeCell ref="E14:E15"/>
    <mergeCell ref="C4:C15"/>
    <mergeCell ref="D224:D227"/>
    <mergeCell ref="E224:E225"/>
    <mergeCell ref="E226:E227"/>
    <mergeCell ref="C220:C227"/>
    <mergeCell ref="D34:D35"/>
    <mergeCell ref="E34:E35"/>
    <mergeCell ref="D36:D37"/>
    <mergeCell ref="E36:E37"/>
    <mergeCell ref="D38:D39"/>
    <mergeCell ref="E38:E39"/>
    <mergeCell ref="D40:D41"/>
    <mergeCell ref="E40:E41"/>
    <mergeCell ref="D42:D43"/>
    <mergeCell ref="E42:E43"/>
    <mergeCell ref="D44:D45"/>
    <mergeCell ref="G1:J1"/>
    <mergeCell ref="B2:E2"/>
    <mergeCell ref="B3:F3"/>
    <mergeCell ref="B4:B92"/>
    <mergeCell ref="D4:D9"/>
    <mergeCell ref="E4:E5"/>
    <mergeCell ref="E6:E7"/>
    <mergeCell ref="E8:E9"/>
    <mergeCell ref="C16:C27"/>
    <mergeCell ref="D16:D18"/>
    <mergeCell ref="E16:E18"/>
    <mergeCell ref="D19:D22"/>
    <mergeCell ref="E19:E20"/>
    <mergeCell ref="E21:E22"/>
    <mergeCell ref="D23:D24"/>
    <mergeCell ref="E23:E24"/>
    <mergeCell ref="D25:D27"/>
    <mergeCell ref="E25:E27"/>
    <mergeCell ref="C28:C71"/>
    <mergeCell ref="D28:D29"/>
    <mergeCell ref="E28:E29"/>
    <mergeCell ref="D30:D33"/>
    <mergeCell ref="E30:E31"/>
    <mergeCell ref="E32:E33"/>
    <mergeCell ref="E44:E45"/>
    <mergeCell ref="D46:D47"/>
    <mergeCell ref="E46:E47"/>
    <mergeCell ref="D48:D49"/>
    <mergeCell ref="E48:E49"/>
    <mergeCell ref="D50:D51"/>
    <mergeCell ref="E50:E51"/>
    <mergeCell ref="D52:D53"/>
    <mergeCell ref="E52:E53"/>
    <mergeCell ref="C72:C77"/>
    <mergeCell ref="D72:D73"/>
    <mergeCell ref="E72:E73"/>
    <mergeCell ref="D74:D75"/>
    <mergeCell ref="E74:E75"/>
    <mergeCell ref="D76:D77"/>
    <mergeCell ref="E76:E77"/>
    <mergeCell ref="D54:D55"/>
    <mergeCell ref="E54:E55"/>
    <mergeCell ref="D56:D57"/>
    <mergeCell ref="E56:E57"/>
    <mergeCell ref="D58:D61"/>
    <mergeCell ref="E58:E59"/>
    <mergeCell ref="E60:E61"/>
    <mergeCell ref="D62:D63"/>
    <mergeCell ref="E62:E63"/>
    <mergeCell ref="E141:E142"/>
    <mergeCell ref="E143:E144"/>
    <mergeCell ref="E145:E146"/>
    <mergeCell ref="E147:E148"/>
    <mergeCell ref="D150:D152"/>
    <mergeCell ref="E150:E151"/>
    <mergeCell ref="D64:D65"/>
    <mergeCell ref="E64:E65"/>
    <mergeCell ref="D66:D67"/>
    <mergeCell ref="E66:E67"/>
    <mergeCell ref="D68:D69"/>
    <mergeCell ref="E68:E69"/>
    <mergeCell ref="D70:D71"/>
    <mergeCell ref="E70:E71"/>
    <mergeCell ref="C78:C86"/>
    <mergeCell ref="D78:D80"/>
    <mergeCell ref="D81:D84"/>
    <mergeCell ref="E81:E82"/>
    <mergeCell ref="E83:E84"/>
    <mergeCell ref="D85:D86"/>
    <mergeCell ref="E85:E86"/>
    <mergeCell ref="C87:C92"/>
    <mergeCell ref="D87:D88"/>
    <mergeCell ref="E87:E88"/>
    <mergeCell ref="D89:D90"/>
    <mergeCell ref="E89:E90"/>
    <mergeCell ref="D91:D92"/>
    <mergeCell ref="E91:E92"/>
    <mergeCell ref="B93:B155"/>
    <mergeCell ref="C93:C102"/>
    <mergeCell ref="D97:D98"/>
    <mergeCell ref="D99:D102"/>
    <mergeCell ref="C103:C111"/>
    <mergeCell ref="D106:D111"/>
    <mergeCell ref="C112:C120"/>
    <mergeCell ref="D115:D120"/>
    <mergeCell ref="C121:C130"/>
    <mergeCell ref="D125:D126"/>
    <mergeCell ref="D127:D130"/>
    <mergeCell ref="C131:C140"/>
    <mergeCell ref="D135:D136"/>
    <mergeCell ref="D137:D140"/>
    <mergeCell ref="C141:C155"/>
    <mergeCell ref="D141:D149"/>
    <mergeCell ref="D243:D244"/>
    <mergeCell ref="D259:D260"/>
    <mergeCell ref="E259:E260"/>
    <mergeCell ref="D261:D262"/>
    <mergeCell ref="B156:B200"/>
    <mergeCell ref="C156:C159"/>
    <mergeCell ref="D157:D158"/>
    <mergeCell ref="C160:D190"/>
    <mergeCell ref="C191:C200"/>
    <mergeCell ref="D191:D200"/>
    <mergeCell ref="D249:D250"/>
    <mergeCell ref="E249:E250"/>
    <mergeCell ref="D251:D252"/>
    <mergeCell ref="E251:E252"/>
    <mergeCell ref="B201:E201"/>
    <mergeCell ref="B219:E219"/>
    <mergeCell ref="B220:B284"/>
    <mergeCell ref="D220:D223"/>
    <mergeCell ref="E220:E221"/>
    <mergeCell ref="E222:E223"/>
    <mergeCell ref="C228:C236"/>
    <mergeCell ref="D228:D230"/>
    <mergeCell ref="E228:E230"/>
    <mergeCell ref="D231:D234"/>
    <mergeCell ref="E231:E232"/>
    <mergeCell ref="E233:E234"/>
    <mergeCell ref="D235:D236"/>
    <mergeCell ref="E235:E236"/>
    <mergeCell ref="C237:C278"/>
    <mergeCell ref="D237:D238"/>
    <mergeCell ref="E237:E238"/>
    <mergeCell ref="D239:D242"/>
    <mergeCell ref="E239:E240"/>
    <mergeCell ref="E241:E242"/>
    <mergeCell ref="B202:B218"/>
    <mergeCell ref="B285:B322"/>
    <mergeCell ref="C285:D315"/>
    <mergeCell ref="C316:C322"/>
    <mergeCell ref="D316:D322"/>
    <mergeCell ref="D263:D264"/>
    <mergeCell ref="E263:E264"/>
    <mergeCell ref="D265:D268"/>
    <mergeCell ref="E265:E266"/>
    <mergeCell ref="E267:E268"/>
    <mergeCell ref="D269:D270"/>
    <mergeCell ref="E269:E270"/>
    <mergeCell ref="D271:D272"/>
    <mergeCell ref="E271:E272"/>
    <mergeCell ref="D253:D254"/>
    <mergeCell ref="E253:E254"/>
    <mergeCell ref="D255:D256"/>
    <mergeCell ref="E255:E256"/>
    <mergeCell ref="D257:D258"/>
    <mergeCell ref="E257:E258"/>
    <mergeCell ref="D273:D274"/>
    <mergeCell ref="E273:E274"/>
    <mergeCell ref="D275:D276"/>
    <mergeCell ref="E275:E276"/>
    <mergeCell ref="D323:F323"/>
    <mergeCell ref="D324:F324"/>
    <mergeCell ref="D325:F325"/>
    <mergeCell ref="D326:F326"/>
    <mergeCell ref="D327:F327"/>
    <mergeCell ref="D328:F328"/>
    <mergeCell ref="D329:F329"/>
    <mergeCell ref="C202:E202"/>
    <mergeCell ref="C203:D218"/>
    <mergeCell ref="D277:D278"/>
    <mergeCell ref="E277:E278"/>
    <mergeCell ref="C279:C284"/>
    <mergeCell ref="D279:D280"/>
    <mergeCell ref="E279:E280"/>
    <mergeCell ref="D281:D282"/>
    <mergeCell ref="E281:E282"/>
    <mergeCell ref="D283:D284"/>
    <mergeCell ref="E283:E284"/>
    <mergeCell ref="E261:E262"/>
    <mergeCell ref="E243:E244"/>
    <mergeCell ref="D245:D246"/>
    <mergeCell ref="E245:E246"/>
    <mergeCell ref="D247:D248"/>
    <mergeCell ref="E247:E248"/>
  </mergeCells>
  <conditionalFormatting sqref="L4:N200 L220:N322">
    <cfRule type="cellIs" dxfId="1" priority="4" operator="equal">
      <formula>0</formula>
    </cfRule>
  </conditionalFormatting>
  <conditionalFormatting sqref="L202:N218">
    <cfRule type="cellIs" dxfId="0" priority="1" operator="equal">
      <formula>0</formula>
    </cfRule>
  </conditionalFormatting>
  <pageMargins left="0.7" right="0.7" top="0.78749999999999998" bottom="0.78749999999999998" header="0.511811023622047" footer="0.511811023622047"/>
  <pageSetup paperSize="9" scale="18" fitToHeight="0" orientation="portrait" horizontalDpi="300" verticalDpi="300" r:id="rId1"/>
  <rowBreaks count="5" manualBreakCount="5">
    <brk id="92" max="16383" man="1"/>
    <brk id="155" max="16383" man="1"/>
    <brk id="200" max="16383" man="1"/>
    <brk id="218" max="16383" man="1"/>
    <brk id="315" max="16383" man="1"/>
  </rowBreaks>
  <ignoredErrors>
    <ignoredError sqref="C202" unlockedFormula="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EINFÜHRUNG</vt:lpstr>
      <vt:lpstr>Eingabe Stammdaten</vt:lpstr>
      <vt:lpstr>Eingabe Daten</vt:lpstr>
      <vt:lpstr>Emissionsfaktoren</vt:lpstr>
      <vt:lpstr>Ergebnisse nach Kategorien</vt:lpstr>
      <vt:lpstr>Ergebnisse nach Scope Ebenen</vt:lpstr>
      <vt:lpstr>Ergebnisse Diagramme</vt:lpstr>
      <vt:lpstr>Detailergebnisse</vt:lpstr>
      <vt:lpstr>EINFÜHRUNG!Druckbereich</vt:lpstr>
      <vt:lpstr>'Eingabe Daten'!Druckbereich</vt:lpstr>
      <vt:lpstr>'Eingabe Stammdaten'!Druckbereich</vt:lpstr>
      <vt:lpstr>'Ergebnisse Diagramme'!Druckbereich</vt:lpstr>
      <vt:lpstr>'Ergebnisse nach Kategorien'!Druckbereich</vt:lpstr>
      <vt:lpstr>Detailergebnisse!Drucktitel</vt:lpstr>
      <vt:lpstr>'Eingabe Daten'!Drucktitel</vt:lpstr>
    </vt:vector>
  </TitlesOfParts>
  <Company>ZID/Boku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bokuuser</dc:creator>
  <dc:description/>
  <cp:lastModifiedBy>Joachim Thaler</cp:lastModifiedBy>
  <cp:revision>252</cp:revision>
  <cp:lastPrinted>2020-03-17T16:06:41Z</cp:lastPrinted>
  <dcterms:created xsi:type="dcterms:W3CDTF">2016-07-11T10:23:22Z</dcterms:created>
  <dcterms:modified xsi:type="dcterms:W3CDTF">2025-02-02T22:54:01Z</dcterms:modified>
  <dc:language>de-AT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